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062AA05F-E821-4063-8E91-A38F2F990CB6}" xr6:coauthVersionLast="45" xr6:coauthVersionMax="45" xr10:uidLastSave="{00000000-0000-0000-0000-000000000000}"/>
  <bookViews>
    <workbookView xWindow="1320" yWindow="2730" windowWidth="27480" windowHeight="11910"/>
  </bookViews>
  <sheets>
    <sheet name="Introduction" sheetId="117" r:id="rId1"/>
    <sheet name="Water" sheetId="85" r:id="rId2"/>
    <sheet name="Sanitation" sheetId="105" r:id="rId3"/>
    <sheet name="Hygiene" sheetId="116" r:id="rId4"/>
    <sheet name="WHS03" sheetId="139" r:id="rId5"/>
    <sheet name="ENCOVI11" sheetId="140" r:id="rId6"/>
    <sheet name="DHS15" sheetId="141" r:id="rId7"/>
    <sheet name="data_summary" sheetId="142"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<sst xmlns="http://schemas.openxmlformats.org/spreadsheetml/2006/main" count="16474" uniqueCount="502">
  <si>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</si>
  <si>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</si>
  <si>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</si>
  <si>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</si>
  <si>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</si>
  <si>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</si>
  <si>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</si>
  <si>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</si>
  <si>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</si>
  <si>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</si>
  <si>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</si>
  <si>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</si>
  <si>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</si>
  <si>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</si>
  <si>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</si>
  <si>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</si>
  <si>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</si>
  <si>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</si>
  <si>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</si>
  <si>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</si>
  <si>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</si>
  <si>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</si>
  <si>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</si>
  <si>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</si>
  <si>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</si>
  <si>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</si>
  <si>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</si>
  <si>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</si>
  <si>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</si>
  <si>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</si>
  <si>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</si>
  <si>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</si>
  <si>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</si>
  <si>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</si>
  <si>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</si>
  <si>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</si>
  <si>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</si>
  <si>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</si>
  <si>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</si>
  <si>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</si>
  <si>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</si>
  <si>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</si>
  <si>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</si>
  <si>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</si>
  <si>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</si>
  <si>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</si>
  <si>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</si>
  <si>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</si>
  <si>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</si>
  <si>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</si>
  <si>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</si>
  <si>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</si>
  <si>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</si>
  <si>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</si>
  <si>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</si>
  <si>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</si>
  <si>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</si>
  <si>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</si>
  <si>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</si>
  <si>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</si>
  <si>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</si>
  <si>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</si>
  <si>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</si>
  <si>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</si>
  <si>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</si>
  <si>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</si>
  <si>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</si>
  <si>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</si>
  <si>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</si>
  <si>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</si>
  <si>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</si>
  <si>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</si>
  <si>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</si>
  <si>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</si>
  <si>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</si>
  <si>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</si>
  <si>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</si>
  <si>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</si>
  <si>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</si>
  <si>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</si>
  <si>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</si>
  <si>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</si>
  <si>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</si>
  <si>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</si>
  <si>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</si>
  <si>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</si>
  <si>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</si>
  <si>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</si>
  <si>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</si>
  <si>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</si>
  <si>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</si>
  <si>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</si>
  <si>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</si>
  <si>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</si>
  <si>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</si>
  <si>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</si>
  <si>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</si>
  <si>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</si>
  <si>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</si>
  <si>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</si>
  <si>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</si>
  <si>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</si>
  <si>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</si>
  <si>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</si>
  <si>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</si>
  <si>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</si>
  <si>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</si>
  <si>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</si>
  <si>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</si>
  <si>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</si>
  <si>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</si>
  <si>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</si>
  <si>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</si>
  <si>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</si>
  <si>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</si>
  <si>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</si>
  <si>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</si>
  <si>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</si>
  <si>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</si>
  <si>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</si>
  <si>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</si>
  <si>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</si>
  <si>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</si>
  <si>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</si>
  <si>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</si>
  <si>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</si>
  <si>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</si>
  <si>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</si>
  <si>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</si>
  <si>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</si>
  <si>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</si>
  <si>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</si>
  <si>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</si>
  <si>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</si>
  <si>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</si>
  <si>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</si>
  <si>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</si>
  <si>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</si>
  <si>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</si>
  <si>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</si>
  <si>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</si>
  <si>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</si>
  <si>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</si>
  <si>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</si>
  <si>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</si>
  <si>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</si>
  <si>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Time to source based on:</t>
  </si>
  <si>
    <t>ENCOVI11</t>
  </si>
  <si>
    <t>Improved Water source on premises</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</si>
  <si>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</si>
  <si>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</si>
  <si>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</si>
  <si>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</si>
  <si>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</si>
  <si>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</si>
  <si>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</si>
  <si>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</si>
  <si>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</si>
  <si>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Improved latrines based on:</t>
  </si>
  <si>
    <t>50% Rule</t>
  </si>
  <si>
    <t>Shared among Improved Sanitation</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</si>
  <si>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</si>
  <si>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</si>
  <si>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</si>
  <si>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</si>
  <si>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</si>
  <si>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</si>
  <si>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</si>
  <si>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</si>
  <si>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Total</t>
  </si>
  <si>
    <t>WHS03</t>
  </si>
  <si>
    <t>Guatemala</t>
  </si>
  <si>
    <t>Count</t>
  </si>
  <si>
    <t>W_text_t</t>
  </si>
  <si>
    <t/>
  </si>
  <si>
    <t>W_text_i</t>
  </si>
  <si>
    <t>S_text_s</t>
  </si>
  <si>
    <t>S_text_i</t>
  </si>
  <si>
    <t>Urban/Rural</t>
  </si>
  <si>
    <t>Urban</t>
  </si>
  <si>
    <t>Rural</t>
  </si>
  <si>
    <t>Missing</t>
  </si>
  <si>
    <t>2003</t>
  </si>
  <si>
    <t>Component Matrix</t>
  </si>
  <si>
    <t>Component</t>
  </si>
  <si>
    <t>1</t>
  </si>
  <si>
    <t>Uses wood fuel</t>
  </si>
  <si>
    <t>Permanent Income question 20</t>
  </si>
  <si>
    <t>Permanent Income question 17</t>
  </si>
  <si>
    <t>Uses gaz fuel</t>
  </si>
  <si>
    <t>Permanent Income question 19</t>
  </si>
  <si>
    <t>Has hard floor</t>
  </si>
  <si>
    <t>Permanent Income question 11</t>
  </si>
  <si>
    <t>Has hearth floor</t>
  </si>
  <si>
    <t>Uses open fire without chimney</t>
  </si>
  <si>
    <t>Permanent Income question 14</t>
  </si>
  <si>
    <t>Uses separate room as kitchen</t>
  </si>
  <si>
    <t>Permanent Income question 6</t>
  </si>
  <si>
    <t>Permanent Income question 12</t>
  </si>
  <si>
    <t>Permanent Income question 13</t>
  </si>
  <si>
    <t>Permanent Income question 5</t>
  </si>
  <si>
    <t>Permanent Income question 16</t>
  </si>
  <si>
    <t>Has mud brick wall</t>
  </si>
  <si>
    <t>Has cement, brick, stone or wood wall</t>
  </si>
  <si>
    <t>Permanent Income question 9</t>
  </si>
  <si>
    <t>Permanent Income question 7</t>
  </si>
  <si>
    <t>Permanent Income question 15</t>
  </si>
  <si>
    <t>Has Car</t>
  </si>
  <si>
    <t>Uses living or sleeping room as kitchen</t>
  </si>
  <si>
    <t>Uses open fire with chimney</t>
  </si>
  <si>
    <t>Uses wood heating</t>
  </si>
  <si>
    <t>Permanent Income question 18</t>
  </si>
  <si>
    <t>Heats house</t>
  </si>
  <si>
    <t>Has table</t>
  </si>
  <si>
    <t>Permanent Income question 8</t>
  </si>
  <si>
    <t>Permanent Income question 10</t>
  </si>
  <si>
    <t>Uses separate building as kitchen</t>
  </si>
  <si>
    <t>Has chair</t>
  </si>
  <si>
    <t>Kooks outdoor</t>
  </si>
  <si>
    <t>Has thatch wall</t>
  </si>
  <si>
    <t>Has plastic sheet wall</t>
  </si>
  <si>
    <t>Uses electricity fuel</t>
  </si>
  <si>
    <t>Has metal sheet wall</t>
  </si>
  <si>
    <t>Uses kerozene fuel</t>
  </si>
  <si>
    <t>Uses gaz heating</t>
  </si>
  <si>
    <t>Uses coal fuel</t>
  </si>
  <si>
    <t>Uses closed stove with chimney</t>
  </si>
  <si>
    <t>Uses charcoal fuel</t>
  </si>
  <si>
    <t>Uses coal heating</t>
  </si>
  <si>
    <t>Uses electricity heating</t>
  </si>
  <si>
    <t>Uses charcoal heating</t>
  </si>
  <si>
    <t>Uses agriculture crop fuel</t>
  </si>
  <si>
    <t>Communalities</t>
  </si>
  <si>
    <t>Extraction</t>
  </si>
  <si>
    <t>Total Variance Explained</t>
  </si>
  <si>
    <t>Extraction Sums of Squared Loadings</t>
  </si>
  <si>
    <t>% of Variance</t>
  </si>
  <si>
    <t>Cumulative %</t>
  </si>
  <si>
    <t>Component Score Coefficient Matrix</t>
  </si>
  <si>
    <t>Component Score Covariance Matrix</t>
  </si>
  <si>
    <t>Central</t>
  </si>
  <si>
    <t>Metropolitana</t>
  </si>
  <si>
    <t>Nor-Oriente</t>
  </si>
  <si>
    <t>Norte</t>
  </si>
  <si>
    <t>Peten</t>
  </si>
  <si>
    <t>Sur-Occidente</t>
  </si>
  <si>
    <t>Sur-Oriente</t>
  </si>
  <si>
    <t>¿De dónde obtienen principalmente el agua para consumo de los miembros del hogar?</t>
  </si>
  <si>
    <t>Tuberia dentro de la vivienda</t>
  </si>
  <si>
    <t>Tuberia fuera de la vivienda, pero dentro del terreno</t>
  </si>
  <si>
    <t>Chorro Público</t>
  </si>
  <si>
    <t>Pozo perforado público o privado</t>
  </si>
  <si>
    <t>Río, lago, manantial</t>
  </si>
  <si>
    <t>Camión cisterna</t>
  </si>
  <si>
    <t>Agua de Lluvia</t>
  </si>
  <si>
    <t>Otro, Cuál</t>
  </si>
  <si>
    <t>50%Rule</t>
  </si>
  <si>
    <t>Shared sanitation</t>
  </si>
  <si>
    <t>¿Qué tipo de servicio sanitario tiene este hogar?</t>
  </si>
  <si>
    <t>Inodoro conectado a la red de drenaje</t>
  </si>
  <si>
    <t>Inodoro conectado a fosa séptica</t>
  </si>
  <si>
    <t>Excusado lavable</t>
  </si>
  <si>
    <t>Letrina o pozo ciego</t>
  </si>
  <si>
    <t>No tiene</t>
  </si>
  <si>
    <t>Ratio of Shared improved based on:</t>
  </si>
  <si>
    <t>Ratio of Improved latrines based on:</t>
  </si>
  <si>
    <t>2011</t>
  </si>
  <si>
    <t>roof3</t>
  </si>
  <si>
    <t>floor1</t>
  </si>
  <si>
    <t>dwelling1</t>
  </si>
  <si>
    <t>¿Tiene el hogar servicio de TV por cable?</t>
  </si>
  <si>
    <t>wall2</t>
  </si>
  <si>
    <t>Number of members per sleeping room</t>
  </si>
  <si>
    <t>El mes pasado, ¿Utilizaron energía eléctrica?</t>
  </si>
  <si>
    <t>El mes pasado, ¿Utilizaron leña para cocinar en este hogar?</t>
  </si>
  <si>
    <t>dwelling5</t>
  </si>
  <si>
    <t>dwelling4</t>
  </si>
  <si>
    <t>wall1</t>
  </si>
  <si>
    <t>wall4</t>
  </si>
  <si>
    <t>¿Tiene el hogar servicio de teléfono fijo?</t>
  </si>
  <si>
    <t>floor6</t>
  </si>
  <si>
    <t>¿Tiene el hogar servicio de Internet?</t>
  </si>
  <si>
    <t>floor4</t>
  </si>
  <si>
    <t>roof2</t>
  </si>
  <si>
    <t>floor2</t>
  </si>
  <si>
    <t>roof6</t>
  </si>
  <si>
    <t>¿En esta vivienda existe en la cocina una chimenea o una salida de escape para el humo?</t>
  </si>
  <si>
    <t>roof5</t>
  </si>
  <si>
    <t>sit3</t>
  </si>
  <si>
    <t>roof1</t>
  </si>
  <si>
    <t>sit4</t>
  </si>
  <si>
    <t>roof4</t>
  </si>
  <si>
    <t>floor5</t>
  </si>
  <si>
    <t>roof8</t>
  </si>
  <si>
    <t>¿Tiene el hogar servicio de celular domiciliar?</t>
  </si>
  <si>
    <t>dwelling2</t>
  </si>
  <si>
    <t>wall5</t>
  </si>
  <si>
    <t>roof7</t>
  </si>
  <si>
    <t>sit1</t>
  </si>
  <si>
    <t>sit5</t>
  </si>
  <si>
    <t>Cambiaron piso?</t>
  </si>
  <si>
    <t>floor7</t>
  </si>
  <si>
    <t>dwelling3</t>
  </si>
  <si>
    <t>wall3</t>
  </si>
  <si>
    <t>sit2</t>
  </si>
  <si>
    <t>wall6</t>
  </si>
  <si>
    <t>Noroccidente</t>
  </si>
  <si>
    <t>Nororiente</t>
  </si>
  <si>
    <t>Petén</t>
  </si>
  <si>
    <t>Suroccidente</t>
  </si>
  <si>
    <t>Suroriente</t>
  </si>
  <si>
    <t>Source of drinking water</t>
  </si>
  <si>
    <t>Piped into dwelling</t>
  </si>
  <si>
    <t>Piped to yard/plot</t>
  </si>
  <si>
    <t>Public tap/standpipe</t>
  </si>
  <si>
    <t>Other piped</t>
  </si>
  <si>
    <t>Public fountain/tank</t>
  </si>
  <si>
    <t>Mechanical or manual well</t>
  </si>
  <si>
    <t>River/irrigation channel</t>
  </si>
  <si>
    <t>Lake or stream</t>
  </si>
  <si>
    <t>Protected spring</t>
  </si>
  <si>
    <t>Unprotected spring</t>
  </si>
  <si>
    <t>Rainwater</t>
  </si>
  <si>
    <t>Tanker truck</t>
  </si>
  <si>
    <t>Bottled water</t>
  </si>
  <si>
    <t>Flush to piped sewer system</t>
  </si>
  <si>
    <t>Flush to somewhere else</t>
  </si>
  <si>
    <t>Flush, don't know where</t>
  </si>
  <si>
    <t>Ventilated Improved Pit latrine (VIP)</t>
  </si>
  <si>
    <t>Latrine</t>
  </si>
  <si>
    <t>Open latrine</t>
  </si>
  <si>
    <t>Place where household members wash their hands</t>
  </si>
  <si>
    <t>Observed</t>
  </si>
  <si>
    <t>Not observed: not in dwelling</t>
  </si>
  <si>
    <t>Not observed: no permission to see</t>
  </si>
  <si>
    <t>Not observed: other reason</t>
  </si>
  <si>
    <t>DHS15</t>
  </si>
  <si>
    <t>2015</t>
  </si>
  <si>
    <t>Wood for cooking</t>
  </si>
  <si>
    <t>Has refrigerator</t>
  </si>
  <si>
    <t>LPG for cooking</t>
  </si>
  <si>
    <t>Earth, sand floor</t>
  </si>
  <si>
    <t>Computer</t>
  </si>
  <si>
    <t>Washing machine</t>
  </si>
  <si>
    <t>Cement block walls</t>
  </si>
  <si>
    <t>Microwave oven</t>
  </si>
  <si>
    <t>Has television</t>
  </si>
  <si>
    <t>Internet</t>
  </si>
  <si>
    <t>Has car/truck</t>
  </si>
  <si>
    <t>Finished wood roof</t>
  </si>
  <si>
    <t>Has electricity</t>
  </si>
  <si>
    <t>Calamine, cement fiber roof</t>
  </si>
  <si>
    <t>Has motorcycle/scooter</t>
  </si>
  <si>
    <t>Concrete, cement floor</t>
  </si>
  <si>
    <t>Has watch</t>
  </si>
  <si>
    <t>Has mobile telephone</t>
  </si>
  <si>
    <t>Household cooks in other house</t>
  </si>
  <si>
    <t>Has radio</t>
  </si>
  <si>
    <t>Rug or mat floor</t>
  </si>
  <si>
    <t>Plywood walls</t>
  </si>
  <si>
    <t>Terrazo, ceramic tile floor</t>
  </si>
  <si>
    <t>Dryer</t>
  </si>
  <si>
    <t>6+ milk cows or bulls</t>
  </si>
  <si>
    <t>Has bicycle</t>
  </si>
  <si>
    <t>Cane/palm/trunks walls</t>
  </si>
  <si>
    <t>Uncovered adobe walls</t>
  </si>
  <si>
    <t>Thatch, palm leaf roof</t>
  </si>
  <si>
    <t>Household cooks outside house</t>
  </si>
  <si>
    <t>4-9 chickens</t>
  </si>
  <si>
    <t>1 pig</t>
  </si>
  <si>
    <t>Electricity for cooking</t>
  </si>
  <si>
    <t>1-3 chickens</t>
  </si>
  <si>
    <t>Covered adobe walls</t>
  </si>
  <si>
    <t>4+ horses, donkeys, mules</t>
  </si>
  <si>
    <t>Brick walls</t>
  </si>
  <si>
    <t>Bamboo with mud walls</t>
  </si>
  <si>
    <t>10+ chickens</t>
  </si>
  <si>
    <t>Tile roof</t>
  </si>
  <si>
    <t>2-3 pigs</t>
  </si>
  <si>
    <t>Cement walls</t>
  </si>
  <si>
    <t>Medium land</t>
  </si>
  <si>
    <t>Metal/ corrugated iron roof</t>
  </si>
  <si>
    <t>Natural gas for cooking</t>
  </si>
  <si>
    <t>Small land</t>
  </si>
  <si>
    <t>Has boat with a motor</t>
  </si>
  <si>
    <t>Solar energy</t>
  </si>
  <si>
    <t>Charcoal for cooking</t>
  </si>
  <si>
    <t>Other type of walls</t>
  </si>
  <si>
    <t>1-2 cmilk cows or bulls</t>
  </si>
  <si>
    <t>Has animal-drawn cart</t>
  </si>
  <si>
    <t>5-5 milk cows or bulls</t>
  </si>
  <si>
    <t>Parquet, wood tile floor</t>
  </si>
  <si>
    <t>1 horse, donkey, mule</t>
  </si>
  <si>
    <t>Other type of roof</t>
  </si>
  <si>
    <t>Vinyl, asphalt strips floor</t>
  </si>
  <si>
    <t>1-4 goats</t>
  </si>
  <si>
    <t>No walls</t>
  </si>
  <si>
    <t>No roof</t>
  </si>
  <si>
    <t>5-9 goats</t>
  </si>
  <si>
    <t>Agricultural crop for cooking</t>
  </si>
  <si>
    <t>Other type of flooring</t>
  </si>
  <si>
    <t>Rudimentary wood plank floor</t>
  </si>
  <si>
    <t>Stone walls with lime/cement</t>
  </si>
  <si>
    <t>4+ pigs</t>
  </si>
  <si>
    <t>Household cooks in other place</t>
  </si>
  <si>
    <t>Other fuel for cooking</t>
  </si>
  <si>
    <t>Does not cook</t>
  </si>
  <si>
    <t>Kerosene for cooking</t>
  </si>
  <si>
    <t>2-3 horses, donkeys, mules</t>
  </si>
  <si>
    <t>Wood planks roof</t>
  </si>
  <si>
    <t>Rustic mat roof</t>
  </si>
  <si>
    <t>10+ more goats</t>
  </si>
  <si>
    <t>Big land</t>
  </si>
  <si>
    <t>missing</t>
  </si>
  <si>
    <t>Nor-Occidente</t>
  </si>
  <si>
    <t>% Improved
&lt; = 30min</t>
  </si>
  <si>
    <t>iso3</t>
  </si>
  <si>
    <t>GTM</t>
  </si>
  <si>
    <t>year</t>
  </si>
  <si>
    <t>data_source</t>
  </si>
  <si>
    <t>GTM_2003_WHS</t>
  </si>
  <si>
    <t>GTM_2011_ENCOVI</t>
  </si>
  <si>
    <t>GTM_2015_DHS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</si>
  <si>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</si>
  <si>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</si>
  <si>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</si>
  <si>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</si>
  <si>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</si>
  <si>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</si>
  <si>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</si>
  <si>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</si>
  <si>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</si>
  <si>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</si>
  <si>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</si>
  <si>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</si>
  <si>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</si>
  <si>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</si>
  <si>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</si>
  <si>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</si>
  <si>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</si>
  <si>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</si>
  <si>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</si>
  <si>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</si>
  <si>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</si>
  <si>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</si>
  <si>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</si>
  <si>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</si>
  <si>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</si>
  <si>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</si>
  <si>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</si>
  <si>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</si>
  <si>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</si>
  <si>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</si>
  <si>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</si>
  <si>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</si>
  <si>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</si>
  <si>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</si>
  <si>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</si>
  <si>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</si>
  <si>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</si>
  <si>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</si>
  <si>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</si>
  <si>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</si>
  <si>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</si>
  <si>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</si>
  <si>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</si>
  <si>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</si>
  <si>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</si>
  <si>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</si>
  <si>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</si>
  <si>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</si>
  <si>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region_1</t>
  </si>
  <si>
    <t>region_2</t>
  </si>
  <si>
    <t>region_3</t>
  </si>
  <si>
    <t>region_4</t>
  </si>
  <si>
    <t>region_5</t>
  </si>
  <si>
    <t>region_6</t>
  </si>
  <si>
    <t>region_7</t>
  </si>
  <si>
    <t>region_8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</si>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</sst>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_([$€]* #,##0.00_);_([$€]* \(#,##0.00\);_([$€]* &quot;-&quot;??_);_(@_)"/>
    <numFmt numFmtId="166" formatCode="###0.0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8">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right/>
      <top style="thin">
        <color theme="0" tint="-0.49995422223579"/>
      </top>
      <bottom style="thin">
        <color theme="0" tint="-0.1499069185461"/>
      </bottom>
      <diagonal/>
    </border>
    <border>
      <left/>
      <right/>
      <top style="thin">
        <color theme="0" tint="-0.1499069185461"/>
      </top>
      <bottom style="thin">
        <color theme="0" tint="-0.1499069185461"/>
      </bottom>
      <diagonal/>
    </border>
  </borders>
  <cellStyleXfs count="45694">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428">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6" xfId="19344" applyFont="true" applyFill="true" applyBorder="true" applyAlignment="true">
      <alignment vertical="center"/>
    </xf>
    <xf numFmtId="0" fontId="159" fillId="9" borderId="66" xfId="19344" applyFont="true" applyFill="true" applyBorder="true" applyAlignment="true">
      <alignment vertical="center"/>
    </xf>
    <xf numFmtId="0" fontId="159" fillId="31" borderId="66"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69"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2" xfId="19344" applyNumberFormat="true" applyFont="true" applyFill="true" applyBorder="true" applyAlignment="true">
      <alignment vertical="center"/>
    </xf>
    <xf numFmtId="170" fontId="156" fillId="2" borderId="73"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2" xfId="19344" applyNumberFormat="true" applyFont="true" applyFill="true" applyBorder="true" applyAlignment="true">
      <alignment vertical="center"/>
    </xf>
    <xf numFmtId="0" fontId="151" fillId="26" borderId="105" xfId="40056" applyFont="true" applyFill="true" applyBorder="true" applyAlignment="true">
      <alignment horizontal="left" vertical="center"/>
    </xf>
    <xf numFmtId="0" fontId="151" fillId="26" borderId="105" xfId="40062" applyFont="true" applyFill="true" applyBorder="true" applyAlignment="true">
      <alignment horizontal="left" vertical="center"/>
    </xf>
    <xf numFmtId="0" fontId="151" fillId="26" borderId="106" xfId="40074" applyFont="true" applyFill="true" applyBorder="true" applyAlignment="true">
      <alignment horizontal="left" vertical="center"/>
    </xf>
    <xf numFmtId="0" fontId="151" fillId="26" borderId="105" xfId="40236" applyFont="true" applyFill="true" applyBorder="true" applyAlignment="true">
      <alignment horizontal="left" vertical="center"/>
    </xf>
    <xf numFmtId="0" fontId="151" fillId="26" borderId="105" xfId="40248" applyFont="true" applyFill="true" applyBorder="true" applyAlignment="true">
      <alignment horizontal="left" vertical="center"/>
    </xf>
    <xf numFmtId="170" fontId="155" fillId="27" borderId="109" xfId="19344" applyNumberFormat="true" applyFont="true" applyFill="true" applyBorder="true" applyAlignment="true">
      <alignment horizontal="center" vertical="center"/>
    </xf>
    <xf numFmtId="170" fontId="155" fillId="27" borderId="110" xfId="19344" applyNumberFormat="true" applyFont="true" applyFill="true" applyBorder="true" applyAlignment="true">
      <alignment horizontal="center"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78"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3" xfId="19344" applyNumberFormat="true" applyFont="true" applyFill="true" applyBorder="true" applyAlignment="true">
      <alignment horizontal="center" vertical="center"/>
    </xf>
    <xf numFmtId="170" fontId="155" fillId="27" borderId="86" xfId="19344" applyNumberFormat="true" applyFont="true" applyFill="true" applyBorder="true" applyAlignment="true">
      <alignment horizontal="center" vertical="center"/>
    </xf>
    <xf numFmtId="170" fontId="155" fillId="27" borderId="67"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0" fontId="151" fillId="3" borderId="107"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5" xfId="39975" applyFont="true" applyBorder="true" applyAlignment="true">
      <alignment horizontal="center" vertical="center"/>
    </xf>
    <xf numFmtId="0" fontId="151" fillId="3" borderId="107"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5" xfId="40035" applyFont="true" applyBorder="true" applyAlignment="true">
      <alignment horizontal="center" vertical="center"/>
    </xf>
    <xf numFmtId="0" fontId="151" fillId="3" borderId="107"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5"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7"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5" xfId="40155" applyFont="true" applyBorder="true" applyAlignment="true">
      <alignment horizontal="center" vertical="center"/>
    </xf>
    <xf numFmtId="0" fontId="151" fillId="3" borderId="107"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5" xfId="40215" applyFont="true" applyBorder="true" applyAlignment="true">
      <alignment horizontal="center" vertical="center"/>
    </xf>
    <xf numFmtId="0" fontId="151" fillId="3" borderId="107"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5"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0" xfId="40244" applyNumberFormat="true" applyFont="true" applyFill="true" applyBorder="true" applyAlignment="true">
      <alignment horizontal="center" vertical="center"/>
    </xf>
    <xf numFmtId="168" fontId="150" fillId="28" borderId="71"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4" xfId="39979" applyFont="true" applyBorder="true" applyAlignment="true">
      <alignment horizontal="center" vertical="center" wrapText="true"/>
    </xf>
    <xf numFmtId="0" fontId="151" fillId="3" borderId="89" xfId="39981" applyFont="true" applyBorder="true" applyAlignment="true">
      <alignment horizontal="center" vertical="center" wrapText="true"/>
    </xf>
    <xf numFmtId="0" fontId="151" fillId="3" borderId="74" xfId="39980" applyFont="true" applyBorder="true" applyAlignment="true">
      <alignment horizontal="center" vertical="center" wrapText="true"/>
    </xf>
    <xf numFmtId="0" fontId="151" fillId="3" borderId="74" xfId="40039" applyFont="true" applyBorder="true" applyAlignment="true">
      <alignment horizontal="center" vertical="center" wrapText="true"/>
    </xf>
    <xf numFmtId="0" fontId="151" fillId="3" borderId="89" xfId="40041" applyFont="true" applyBorder="true" applyAlignment="true">
      <alignment horizontal="center" vertical="center" wrapText="true"/>
    </xf>
    <xf numFmtId="0" fontId="151" fillId="3" borderId="74" xfId="40099" applyFont="true" applyBorder="true" applyAlignment="true">
      <alignment horizontal="center" vertical="center" wrapText="true"/>
    </xf>
    <xf numFmtId="0" fontId="151" fillId="3" borderId="89" xfId="40101" applyFont="true" applyBorder="true" applyAlignment="true">
      <alignment horizontal="center" vertical="center" wrapText="true"/>
    </xf>
    <xf numFmtId="168" fontId="150" fillId="28" borderId="75" xfId="40111" applyNumberFormat="true" applyFont="true" applyFill="true" applyBorder="true" applyAlignment="true">
      <alignment horizontal="center" vertical="center"/>
    </xf>
    <xf numFmtId="168" fontId="150" fillId="28" borderId="90" xfId="40113" applyNumberFormat="true" applyFont="true" applyFill="true" applyBorder="true" applyAlignment="true">
      <alignment horizontal="center" vertical="center"/>
    </xf>
    <xf numFmtId="168" fontId="150" fillId="28" borderId="76" xfId="40123" applyNumberFormat="true" applyFont="true" applyFill="true" applyBorder="true" applyAlignment="true">
      <alignment horizontal="center" vertical="center"/>
    </xf>
    <xf numFmtId="168" fontId="150" fillId="28" borderId="91" xfId="40125" applyNumberFormat="true" applyFont="true" applyFill="true" applyBorder="true" applyAlignment="true">
      <alignment horizontal="center" vertical="center"/>
    </xf>
    <xf numFmtId="168" fontId="150" fillId="28" borderId="83" xfId="40123"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96" xfId="40125" applyNumberFormat="true" applyFont="true" applyFill="true" applyBorder="true" applyAlignment="true">
      <alignment horizontal="center" vertical="center"/>
    </xf>
    <xf numFmtId="0" fontId="151" fillId="3" borderId="74" xfId="40040" applyFont="true" applyBorder="true" applyAlignment="true">
      <alignment horizontal="center" vertical="center" wrapText="true"/>
    </xf>
    <xf numFmtId="0" fontId="151" fillId="3" borderId="74" xfId="40100" applyFont="true" applyBorder="true" applyAlignment="true">
      <alignment horizontal="center" vertical="center" wrapText="true"/>
    </xf>
    <xf numFmtId="168" fontId="150" fillId="28" borderId="75" xfId="40112" applyNumberFormat="true" applyFont="true" applyFill="true" applyBorder="true" applyAlignment="true">
      <alignment horizontal="center" vertical="center"/>
    </xf>
    <xf numFmtId="168" fontId="150" fillId="28" borderId="76" xfId="40124" applyNumberFormat="true" applyFont="true" applyFill="true" applyBorder="true" applyAlignment="true">
      <alignment horizontal="center" vertical="center"/>
    </xf>
    <xf numFmtId="168" fontId="150" fillId="28" borderId="83" xfId="40124" applyNumberFormat="true" applyFont="true" applyFill="true" applyBorder="true" applyAlignment="true">
      <alignment horizontal="center" vertical="center"/>
    </xf>
    <xf numFmtId="168" fontId="150" fillId="28" borderId="85" xfId="40126" applyNumberFormat="true" applyFont="true" applyFill="true" applyBorder="true" applyAlignment="true">
      <alignment horizontal="center" vertical="center"/>
    </xf>
    <xf numFmtId="0" fontId="151" fillId="3" borderId="74" xfId="40159" applyFont="true" applyBorder="true" applyAlignment="true">
      <alignment horizontal="center" vertical="center" wrapText="true"/>
    </xf>
    <xf numFmtId="0" fontId="151" fillId="3" borderId="89" xfId="40161" applyFont="true" applyBorder="true" applyAlignment="true">
      <alignment horizontal="center" vertical="center" wrapText="true"/>
    </xf>
    <xf numFmtId="0" fontId="151" fillId="3" borderId="74" xfId="40160" applyFont="true" applyBorder="true" applyAlignment="true">
      <alignment horizontal="center" vertical="center" wrapText="true"/>
    </xf>
    <xf numFmtId="0" fontId="151" fillId="3" borderId="74" xfId="40219" applyFont="true" applyBorder="true" applyAlignment="true">
      <alignment horizontal="center" vertical="center" wrapText="true"/>
    </xf>
    <xf numFmtId="0" fontId="151" fillId="3" borderId="89" xfId="40221" applyFont="true" applyBorder="true" applyAlignment="true">
      <alignment horizontal="center" vertical="center" wrapText="true"/>
    </xf>
    <xf numFmtId="168" fontId="150" fillId="28" borderId="80" xfId="40243"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76" xfId="40243" applyNumberFormat="true" applyFont="true" applyFill="true" applyBorder="true" applyAlignment="true">
      <alignment horizontal="center" vertical="center"/>
    </xf>
    <xf numFmtId="168" fontId="150" fillId="28" borderId="91" xfId="40245" applyNumberFormat="true" applyFont="true" applyFill="true" applyBorder="true" applyAlignment="true">
      <alignment horizontal="center" vertical="center"/>
    </xf>
    <xf numFmtId="0" fontId="151" fillId="3" borderId="74" xfId="40279" applyFont="true" applyBorder="true" applyAlignment="true">
      <alignment horizontal="center" vertical="center" wrapText="true"/>
    </xf>
    <xf numFmtId="0" fontId="151" fillId="3" borderId="89" xfId="40281" applyFont="true" applyBorder="true" applyAlignment="true">
      <alignment horizontal="center" vertical="center" wrapText="true"/>
    </xf>
    <xf numFmtId="168" fontId="150" fillId="28" borderId="76" xfId="40303" applyNumberFormat="true" applyFont="true" applyFill="true" applyBorder="true" applyAlignment="true">
      <alignment horizontal="center" vertical="center"/>
    </xf>
    <xf numFmtId="168" fontId="150" fillId="28" borderId="91" xfId="40305" applyNumberFormat="true" applyFont="true" applyFill="true" applyBorder="true" applyAlignment="true">
      <alignment horizontal="center" vertical="center"/>
    </xf>
    <xf numFmtId="168" fontId="150" fillId="28" borderId="83" xfId="40303"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96" xfId="40305" applyNumberFormat="true" applyFont="true" applyFill="true" applyBorder="true" applyAlignment="true">
      <alignment horizontal="center" vertical="center"/>
    </xf>
    <xf numFmtId="0" fontId="151" fillId="3" borderId="74" xfId="40220" applyFont="true" applyBorder="true" applyAlignment="true">
      <alignment horizontal="center" vertical="center" wrapText="true"/>
    </xf>
    <xf numFmtId="168" fontId="150" fillId="28" borderId="80" xfId="40244" applyNumberFormat="true" applyFont="true" applyFill="true" applyBorder="true" applyAlignment="true">
      <alignment horizontal="center" vertical="center"/>
    </xf>
    <xf numFmtId="168" fontId="150" fillId="28" borderId="76" xfId="40244" applyNumberFormat="true" applyFont="true" applyFill="true" applyBorder="true" applyAlignment="true">
      <alignment horizontal="center" vertical="center"/>
    </xf>
    <xf numFmtId="0" fontId="151" fillId="3" borderId="74" xfId="40280" applyFont="true" applyBorder="true" applyAlignment="true">
      <alignment horizontal="center" vertical="center" wrapText="true"/>
    </xf>
    <xf numFmtId="168" fontId="150" fillId="28" borderId="76" xfId="40304" applyNumberFormat="true" applyFont="true" applyFill="true" applyBorder="true" applyAlignment="true">
      <alignment horizontal="center" vertical="center"/>
    </xf>
    <xf numFmtId="168" fontId="150" fillId="28" borderId="83" xfId="40304" applyNumberFormat="true" applyFont="true" applyFill="true" applyBorder="true" applyAlignment="true">
      <alignment horizontal="center" vertical="center"/>
    </xf>
    <xf numFmtId="168" fontId="150" fillId="28" borderId="83" xfId="4024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85" xfId="40246" applyNumberFormat="true" applyFont="true" applyFill="true" applyBorder="true" applyAlignment="true">
      <alignment horizontal="center" vertical="center"/>
    </xf>
    <xf numFmtId="168" fontId="150" fillId="28" borderId="96" xfId="40245" applyNumberFormat="true" applyFont="true" applyFill="true" applyBorder="true" applyAlignment="true">
      <alignment horizontal="center" vertical="center"/>
    </xf>
    <xf numFmtId="168" fontId="150" fillId="28" borderId="83" xfId="40243" applyNumberFormat="true" applyFont="true" applyFill="true" applyBorder="true" applyAlignment="true">
      <alignment horizontal="center" vertical="center"/>
    </xf>
    <xf numFmtId="168" fontId="150" fillId="28" borderId="85" xfId="40306" applyNumberFormat="true" applyFont="true" applyFill="true" applyBorder="true" applyAlignment="true">
      <alignment horizontal="center" vertical="center"/>
    </xf>
    <xf numFmtId="0" fontId="151" fillId="3" borderId="74" xfId="40339" applyFont="true" applyBorder="true" applyAlignment="true">
      <alignment horizontal="center" vertical="center" wrapText="true"/>
    </xf>
    <xf numFmtId="0" fontId="151" fillId="3" borderId="89" xfId="40341" applyFont="true" applyBorder="true" applyAlignment="true">
      <alignment horizontal="center" vertical="center" wrapText="true"/>
    </xf>
    <xf numFmtId="0" fontId="151" fillId="3" borderId="74" xfId="40340" applyFont="true" applyBorder="true" applyAlignment="true">
      <alignment horizontal="center" vertical="center" wrapText="true"/>
    </xf>
    <xf numFmtId="0" fontId="151" fillId="3" borderId="74" xfId="40407" applyFont="true" applyBorder="true" applyAlignment="true">
      <alignment horizontal="center" vertical="center" wrapText="true"/>
    </xf>
    <xf numFmtId="0" fontId="151" fillId="3" borderId="89" xfId="40409" applyFont="true" applyBorder="true" applyAlignment="true">
      <alignment horizontal="center" vertical="center" wrapText="true"/>
    </xf>
    <xf numFmtId="0" fontId="151" fillId="3" borderId="74" xfId="40408" applyFont="true" applyBorder="true" applyAlignment="true">
      <alignment horizontal="center" vertical="center" wrapText="true"/>
    </xf>
    <xf numFmtId="169" fontId="115" fillId="28" borderId="76" xfId="40249" applyNumberFormat="true" applyFont="true" applyFill="true" applyBorder="true" applyAlignment="true">
      <alignment horizontal="center" vertical="center"/>
    </xf>
    <xf numFmtId="169" fontId="115" fillId="28" borderId="56" xfId="40250" applyNumberFormat="true" applyFont="true" applyFill="true" applyBorder="true" applyAlignment="true">
      <alignment horizontal="center" vertical="center"/>
    </xf>
    <xf numFmtId="169" fontId="115" fillId="28" borderId="91" xfId="40251" applyNumberFormat="true" applyFont="true" applyFill="true" applyBorder="true" applyAlignment="true">
      <alignment horizontal="center" vertical="center"/>
    </xf>
    <xf numFmtId="169" fontId="115" fillId="28" borderId="63" xfId="40250" applyNumberFormat="true" applyFont="true" applyFill="true" applyBorder="true" applyAlignment="true">
      <alignment horizontal="center" vertical="center"/>
    </xf>
    <xf numFmtId="169" fontId="115" fillId="28" borderId="64" xfId="40251" applyNumberFormat="true" applyFont="true" applyFill="true" applyBorder="true" applyAlignment="true">
      <alignment horizontal="center" vertical="center"/>
    </xf>
    <xf numFmtId="169" fontId="115" fillId="28" borderId="76" xfId="40250" applyNumberFormat="true" applyFont="true" applyFill="true" applyBorder="true" applyAlignment="true">
      <alignment horizontal="center" vertical="center"/>
    </xf>
    <xf numFmtId="169" fontId="115" fillId="28" borderId="64" xfId="40252" applyNumberFormat="true" applyFont="true" applyFill="true" applyBorder="true" applyAlignment="true">
      <alignment horizontal="center" vertical="center"/>
    </xf>
    <xf numFmtId="168" fontId="115" fillId="28" borderId="75" xfId="40171" applyNumberFormat="true" applyFont="true" applyFill="true" applyBorder="true" applyAlignment="true">
      <alignment horizontal="center" vertical="center"/>
    </xf>
    <xf numFmtId="168" fontId="115" fillId="28" borderId="76" xfId="40183" applyNumberFormat="true" applyFont="true" applyFill="true" applyBorder="true" applyAlignment="true">
      <alignment horizontal="center" vertical="center"/>
    </xf>
    <xf numFmtId="168" fontId="115" fillId="28" borderId="75" xfId="40291" applyNumberFormat="true" applyFont="true" applyFill="true" applyBorder="true" applyAlignment="true">
      <alignment horizontal="center" vertical="center"/>
    </xf>
    <xf numFmtId="168" fontId="115" fillId="28" borderId="76"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0" xfId="40173" applyNumberFormat="true" applyFont="true" applyFill="true" applyBorder="true" applyAlignment="true">
      <alignment horizontal="center" vertical="center"/>
    </xf>
    <xf numFmtId="168" fontId="115" fillId="28" borderId="91" xfId="40185" applyNumberFormat="true" applyFont="true" applyFill="true" applyBorder="true" applyAlignment="true">
      <alignment horizontal="center" vertical="center"/>
    </xf>
    <xf numFmtId="168" fontId="115" fillId="28" borderId="90" xfId="40293" applyNumberFormat="true" applyFont="true" applyFill="true" applyBorder="true" applyAlignment="true">
      <alignment horizontal="center" vertical="center"/>
    </xf>
    <xf numFmtId="168" fontId="115" fillId="28" borderId="91" xfId="40305" applyNumberFormat="true" applyFont="true" applyFill="true" applyBorder="true" applyAlignment="true">
      <alignment horizontal="center" vertical="center"/>
    </xf>
    <xf numFmtId="168" fontId="115" fillId="28" borderId="75" xfId="40172" applyNumberFormat="true" applyFont="true" applyFill="true" applyBorder="true" applyAlignment="true">
      <alignment horizontal="center" vertical="center"/>
    </xf>
    <xf numFmtId="168" fontId="115" fillId="28" borderId="76" xfId="40184" applyNumberFormat="true" applyFont="true" applyFill="true" applyBorder="true" applyAlignment="true">
      <alignment horizontal="center" vertical="center"/>
    </xf>
    <xf numFmtId="168" fontId="115" fillId="28" borderId="75" xfId="40292" applyNumberFormat="true" applyFont="true" applyFill="true" applyBorder="true" applyAlignment="true">
      <alignment horizontal="center" vertical="center"/>
    </xf>
    <xf numFmtId="168" fontId="115" fillId="28" borderId="76" xfId="40304" applyNumberFormat="true" applyFont="true" applyFill="true" applyBorder="true" applyAlignment="true">
      <alignment horizontal="center" vertical="center"/>
    </xf>
    <xf numFmtId="168" fontId="115" fillId="28" borderId="62" xfId="40294" applyNumberFormat="true" applyFont="true" applyFill="true" applyBorder="true" applyAlignment="true">
      <alignment horizontal="center" vertical="center"/>
    </xf>
    <xf numFmtId="168" fontId="115" fillId="28" borderId="64" xfId="40306"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24" fillId="15" borderId="10" xfId="19344" applyFill="true"/>
    <xf numFmtId="0" fontId="24" fillId="27" borderId="10" xfId="19344" applyFill="true" applyAlignment="true">
      <alignment horizontal="center" vertical="center"/>
    </xf>
    <xf numFmtId="0" fontId="24" fillId="3" borderId="10" xfId="34367"/>
    <xf numFmtId="0" fontId="151" fillId="3" borderId="57" xfId="45100" applyFont="true" applyBorder="true" applyAlignment="true">
      <alignment horizontal="center" wrapText="true"/>
    </xf>
    <xf numFmtId="0" fontId="151" fillId="26" borderId="58" xfId="45101" applyFont="true" applyFill="true" applyBorder="true" applyAlignment="true">
      <alignment horizontal="left" vertical="top" wrapText="true"/>
    </xf>
    <xf numFmtId="0" fontId="151" fillId="26" borderId="58" xfId="45102" applyFont="true" applyFill="true" applyBorder="true" applyAlignment="true">
      <alignment horizontal="left" vertical="top" wrapText="true"/>
    </xf>
    <xf numFmtId="168" fontId="150" fillId="3" borderId="58" xfId="45103" applyNumberFormat="true" applyFont="true" applyBorder="true" applyAlignment="true">
      <alignment horizontal="right" vertical="top"/>
    </xf>
    <xf numFmtId="0" fontId="151" fillId="26" borderId="59" xfId="45104" applyFont="true" applyFill="true" applyBorder="true" applyAlignment="true">
      <alignment horizontal="left" vertical="top" wrapText="true"/>
    </xf>
    <xf numFmtId="0" fontId="151" fillId="26" borderId="59" xfId="45105" applyFont="true" applyFill="true" applyBorder="true" applyAlignment="true">
      <alignment horizontal="left" vertical="top" wrapText="true"/>
    </xf>
    <xf numFmtId="168" fontId="150" fillId="3" borderId="59" xfId="45106" applyNumberFormat="true" applyFont="true" applyBorder="true" applyAlignment="true">
      <alignment horizontal="right" vertical="top"/>
    </xf>
    <xf numFmtId="0" fontId="151" fillId="26" borderId="60" xfId="45108" applyFont="true" applyFill="true" applyBorder="true" applyAlignment="true">
      <alignment horizontal="left" vertical="top" wrapText="true"/>
    </xf>
    <xf numFmtId="168" fontId="150" fillId="3" borderId="60" xfId="45109"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13" applyFont="true" applyAlignment="true">
      <alignment horizontal="center" wrapText="true"/>
    </xf>
    <xf numFmtId="0" fontId="151" fillId="3" borderId="10" xfId="45114" applyFont="true" applyAlignment="true">
      <alignment horizontal="center" wrapText="true"/>
    </xf>
    <xf numFmtId="0" fontId="151" fillId="3" borderId="10" xfId="45115" applyFont="true" applyAlignment="true">
      <alignment horizontal="center" wrapText="true"/>
    </xf>
    <xf numFmtId="0" fontId="151" fillId="3" borderId="57" xfId="45116" applyFont="true" applyBorder="true" applyAlignment="true">
      <alignment horizontal="center"/>
    </xf>
    <xf numFmtId="0" fontId="151" fillId="3" borderId="57" xfId="45117" applyFont="true" applyBorder="true" applyAlignment="true">
      <alignment horizontal="center"/>
    </xf>
    <xf numFmtId="0" fontId="151" fillId="3" borderId="57" xfId="45118" applyFont="true" applyBorder="true" applyAlignment="true">
      <alignment horizontal="center"/>
    </xf>
    <xf numFmtId="0" fontId="151" fillId="3" borderId="57" xfId="45364" applyFont="true" applyBorder="true" applyAlignment="true">
      <alignment horizontal="center" wrapText="true"/>
    </xf>
    <xf numFmtId="0" fontId="151" fillId="26" borderId="58" xfId="45365" applyFont="true" applyFill="true" applyBorder="true" applyAlignment="true">
      <alignment horizontal="left" vertical="top" wrapText="true"/>
    </xf>
    <xf numFmtId="0" fontId="151" fillId="26" borderId="58" xfId="45366" applyFont="true" applyFill="true" applyBorder="true" applyAlignment="true">
      <alignment horizontal="left" vertical="top" wrapText="true"/>
    </xf>
    <xf numFmtId="168" fontId="150" fillId="3" borderId="58" xfId="45367" applyNumberFormat="true" applyFont="true" applyBorder="true" applyAlignment="true">
      <alignment horizontal="right" vertical="top"/>
    </xf>
    <xf numFmtId="0" fontId="151" fillId="26" borderId="59" xfId="45368" applyFont="true" applyFill="true" applyBorder="true" applyAlignment="true">
      <alignment horizontal="left" vertical="top" wrapText="true"/>
    </xf>
    <xf numFmtId="0" fontId="151" fillId="26" borderId="59" xfId="45369" applyFont="true" applyFill="true" applyBorder="true" applyAlignment="true">
      <alignment horizontal="left" vertical="top" wrapText="true"/>
    </xf>
    <xf numFmtId="168" fontId="150" fillId="3" borderId="59" xfId="45370" applyNumberFormat="true" applyFont="true" applyBorder="true" applyAlignment="true">
      <alignment horizontal="right" vertical="top"/>
    </xf>
    <xf numFmtId="0" fontId="151" fillId="26" borderId="60" xfId="45372" applyFont="true" applyFill="true" applyBorder="true" applyAlignment="true">
      <alignment horizontal="left" vertical="top" wrapText="true"/>
    </xf>
    <xf numFmtId="168" fontId="150" fillId="3" borderId="60" xfId="45373" applyNumberFormat="true" applyFont="true" applyBorder="true" applyAlignment="true">
      <alignment horizontal="right" vertical="top"/>
    </xf>
    <xf numFmtId="0" fontId="151" fillId="3" borderId="10" xfId="45377" applyFont="true" applyAlignment="true">
      <alignment horizontal="center" wrapText="true"/>
    </xf>
    <xf numFmtId="0" fontId="151" fillId="3" borderId="10" xfId="45378" applyFont="true" applyAlignment="true">
      <alignment horizontal="center" wrapText="true"/>
    </xf>
    <xf numFmtId="0" fontId="151" fillId="3" borderId="10" xfId="45379" applyFont="true" applyAlignment="true">
      <alignment horizontal="center" wrapText="true"/>
    </xf>
    <xf numFmtId="0" fontId="151" fillId="3" borderId="57" xfId="45380" applyFont="true" applyBorder="true" applyAlignment="true">
      <alignment horizontal="center"/>
    </xf>
    <xf numFmtId="0" fontId="151" fillId="3" borderId="57" xfId="45381" applyFont="true" applyBorder="true" applyAlignment="true">
      <alignment horizontal="center"/>
    </xf>
    <xf numFmtId="0" fontId="151" fillId="3" borderId="57" xfId="45382" applyFont="true" applyBorder="true" applyAlignment="true">
      <alignment horizontal="center"/>
    </xf>
    <xf numFmtId="0" fontId="151" fillId="3" borderId="57" xfId="45630" applyFont="true" applyBorder="true" applyAlignment="true">
      <alignment horizontal="center" wrapText="true"/>
    </xf>
    <xf numFmtId="0" fontId="151" fillId="26" borderId="58" xfId="45631" applyFont="true" applyFill="true" applyBorder="true" applyAlignment="true">
      <alignment horizontal="left" vertical="top" wrapText="true"/>
    </xf>
    <xf numFmtId="0" fontId="151" fillId="26" borderId="58" xfId="45632" applyFont="true" applyFill="true" applyBorder="true" applyAlignment="true">
      <alignment horizontal="left" vertical="top" wrapText="true"/>
    </xf>
    <xf numFmtId="168" fontId="150" fillId="3" borderId="58" xfId="45633" applyNumberFormat="true" applyFont="true" applyBorder="true" applyAlignment="true">
      <alignment horizontal="right" vertical="top"/>
    </xf>
    <xf numFmtId="0" fontId="151" fillId="26" borderId="59" xfId="45634" applyFont="true" applyFill="true" applyBorder="true" applyAlignment="true">
      <alignment horizontal="left" vertical="top" wrapText="true"/>
    </xf>
    <xf numFmtId="0" fontId="151" fillId="26" borderId="59" xfId="45635" applyFont="true" applyFill="true" applyBorder="true" applyAlignment="true">
      <alignment horizontal="left" vertical="top" wrapText="true"/>
    </xf>
    <xf numFmtId="168" fontId="150" fillId="3" borderId="59" xfId="45636" applyNumberFormat="true" applyFont="true" applyBorder="true" applyAlignment="true">
      <alignment horizontal="right" vertical="top"/>
    </xf>
    <xf numFmtId="0" fontId="151" fillId="26" borderId="60" xfId="45638" applyFont="true" applyFill="true" applyBorder="true" applyAlignment="true">
      <alignment horizontal="left" vertical="top" wrapText="true"/>
    </xf>
    <xf numFmtId="168" fontId="150" fillId="3" borderId="60" xfId="45639" applyNumberFormat="true" applyFont="true" applyBorder="true" applyAlignment="true">
      <alignment horizontal="right" vertical="top"/>
    </xf>
    <xf numFmtId="0" fontId="151" fillId="3" borderId="10" xfId="45643" applyFont="true" applyAlignment="true">
      <alignment horizontal="center" wrapText="true"/>
    </xf>
    <xf numFmtId="0" fontId="151" fillId="3" borderId="10" xfId="45644" applyFont="true" applyAlignment="true">
      <alignment horizontal="center" wrapText="true"/>
    </xf>
    <xf numFmtId="0" fontId="151" fillId="3" borderId="10" xfId="45645" applyFont="true" applyAlignment="true">
      <alignment horizontal="center" wrapText="true"/>
    </xf>
    <xf numFmtId="0" fontId="151" fillId="3" borderId="57" xfId="45646" applyFont="true" applyBorder="true" applyAlignment="true">
      <alignment horizontal="center"/>
    </xf>
    <xf numFmtId="0" fontId="151" fillId="3" borderId="57" xfId="45647" applyFont="true" applyBorder="true" applyAlignment="true">
      <alignment horizontal="center"/>
    </xf>
    <xf numFmtId="0" fontId="151" fillId="3" borderId="57" xfId="45648"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26" borderId="59" xfId="40241"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3" borderId="57" xfId="45128" applyFont="true" applyBorder="true" applyAlignment="true">
      <alignment horizontal="right" vertical="top" wrapText="true"/>
    </xf>
    <xf numFmtId="0" fontId="151" fillId="3" borderId="57" xfId="45129" applyFont="true" applyBorder="true" applyAlignment="true">
      <alignment horizontal="right" vertical="top" wrapText="true"/>
    </xf>
    <xf numFmtId="0" fontId="151" fillId="3" borderId="57" xfId="45130" applyFont="true" applyBorder="true" applyAlignment="true">
      <alignment horizontal="right" vertical="top" wrapText="true"/>
    </xf>
    <xf numFmtId="0" fontId="151" fillId="3" borderId="115" xfId="45137" applyFont="true" applyBorder="true" applyAlignment="true">
      <alignment horizontal="right" vertical="top" wrapText="true"/>
    </xf>
    <xf numFmtId="0" fontId="151" fillId="3" borderId="54" xfId="45138" applyFont="true" applyBorder="true" applyAlignment="true">
      <alignment horizontal="right" vertical="top" wrapText="true"/>
    </xf>
    <xf numFmtId="0" fontId="151" fillId="3" borderId="55" xfId="45139" applyFont="true" applyBorder="true" applyAlignment="true">
      <alignment horizontal="right" vertical="top" wrapText="true"/>
    </xf>
    <xf numFmtId="0" fontId="151" fillId="3" borderId="115" xfId="45140" applyFont="true" applyBorder="true" applyAlignment="true">
      <alignment horizontal="right" vertical="top" wrapText="true"/>
    </xf>
    <xf numFmtId="0" fontId="151" fillId="3" borderId="54" xfId="45141" applyFont="true" applyBorder="true" applyAlignment="true">
      <alignment horizontal="right" vertical="top" wrapText="true"/>
    </xf>
    <xf numFmtId="0" fontId="151" fillId="3" borderId="55" xfId="45142" applyFont="true" applyBorder="true" applyAlignment="true">
      <alignment horizontal="right" vertical="top" wrapText="true"/>
    </xf>
    <xf numFmtId="0" fontId="151" fillId="3" borderId="115" xfId="45152" applyFont="true" applyBorder="true" applyAlignment="true">
      <alignment horizontal="right" vertical="top" wrapText="true"/>
    </xf>
    <xf numFmtId="0" fontId="151" fillId="3" borderId="54" xfId="45153" applyFont="true" applyBorder="true" applyAlignment="true">
      <alignment horizontal="right" vertical="top" wrapText="true"/>
    </xf>
    <xf numFmtId="0" fontId="151" fillId="3" borderId="55" xfId="45154" applyFont="true" applyBorder="true" applyAlignment="true">
      <alignment horizontal="right" vertical="top" wrapText="true"/>
    </xf>
    <xf numFmtId="0" fontId="151" fillId="3" borderId="10" xfId="45114" applyFont="true" applyAlignment="true">
      <alignment horizontal="right" vertical="top" wrapText="true"/>
    </xf>
    <xf numFmtId="0" fontId="151" fillId="3" borderId="10" xfId="45115" applyFont="true" applyAlignment="true">
      <alignment horizontal="right" vertical="top" wrapText="true"/>
    </xf>
    <xf numFmtId="0" fontId="151" fillId="3" borderId="10" xfId="45113"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19" applyNumberFormat="true" applyFont="true" applyBorder="true" applyAlignment="true">
      <alignment horizontal="right" vertical="top" wrapText="true"/>
    </xf>
    <xf numFmtId="0" fontId="24" fillId="3" borderId="10" xfId="34367" applyAlignment="true">
      <alignment horizontal="right" vertical="top" wrapText="true"/>
    </xf>
    <xf numFmtId="166" fontId="150" fillId="3" borderId="58" xfId="45120" applyNumberFormat="true" applyFont="true" applyBorder="true" applyAlignment="true">
      <alignment horizontal="right" vertical="top" wrapText="true"/>
    </xf>
    <xf numFmtId="166" fontId="150" fillId="3" borderId="58" xfId="45121" applyNumberFormat="true" applyFont="true" applyBorder="true" applyAlignment="true">
      <alignment horizontal="right" vertical="top" wrapText="true"/>
    </xf>
    <xf numFmtId="166" fontId="150" fillId="3" borderId="59" xfId="45122" applyNumberFormat="true" applyFont="true" applyBorder="true" applyAlignment="true">
      <alignment horizontal="right" vertical="top" wrapText="true"/>
    </xf>
    <xf numFmtId="166" fontId="150" fillId="3" borderId="59" xfId="45123" applyNumberFormat="true" applyFont="true" applyBorder="true" applyAlignment="true">
      <alignment horizontal="right" vertical="top" wrapText="true"/>
    </xf>
    <xf numFmtId="166" fontId="150" fillId="3" borderId="59" xfId="45124" applyNumberFormat="true" applyFont="true" applyBorder="true" applyAlignment="true">
      <alignment horizontal="right" vertical="top" wrapText="true"/>
    </xf>
    <xf numFmtId="166" fontId="150" fillId="3" borderId="60" xfId="45125" applyNumberFormat="true" applyFont="true" applyBorder="true" applyAlignment="true">
      <alignment horizontal="right" vertical="top" wrapText="true"/>
    </xf>
    <xf numFmtId="166" fontId="150" fillId="3" borderId="60" xfId="45126" applyNumberFormat="true" applyFont="true" applyBorder="true" applyAlignment="true">
      <alignment horizontal="right" vertical="top" wrapText="true"/>
    </xf>
    <xf numFmtId="166" fontId="150" fillId="3" borderId="60" xfId="45127" applyNumberFormat="true" applyFont="true" applyBorder="true" applyAlignment="true">
      <alignment horizontal="right" vertical="top" wrapText="true"/>
    </xf>
    <xf numFmtId="166" fontId="150" fillId="3" borderId="116" xfId="45143" applyNumberFormat="true" applyFont="true" applyBorder="true" applyAlignment="true">
      <alignment horizontal="right" vertical="top" wrapText="true"/>
    </xf>
    <xf numFmtId="166" fontId="150" fillId="3" borderId="117" xfId="45144" applyNumberFormat="true" applyFont="true" applyBorder="true" applyAlignment="true">
      <alignment horizontal="right" vertical="top" wrapText="true"/>
    </xf>
    <xf numFmtId="166" fontId="150" fillId="3" borderId="118" xfId="45145" applyNumberFormat="true" applyFont="true" applyBorder="true" applyAlignment="true">
      <alignment horizontal="right" vertical="top" wrapText="true"/>
    </xf>
    <xf numFmtId="166" fontId="150" fillId="3" borderId="116" xfId="45146" applyNumberFormat="true" applyFont="true" applyBorder="true" applyAlignment="true">
      <alignment horizontal="right" vertical="top" wrapText="true"/>
    </xf>
    <xf numFmtId="166" fontId="150" fillId="3" borderId="117" xfId="45147" applyNumberFormat="true" applyFont="true" applyBorder="true" applyAlignment="true">
      <alignment horizontal="right" vertical="top" wrapText="true"/>
    </xf>
    <xf numFmtId="166" fontId="150" fillId="3" borderId="118" xfId="45148" applyNumberFormat="true" applyFont="true" applyBorder="true" applyAlignment="true">
      <alignment horizontal="right" vertical="top" wrapText="true"/>
    </xf>
    <xf numFmtId="166" fontId="150" fillId="3" borderId="116" xfId="45155" applyNumberFormat="true" applyFont="true" applyBorder="true" applyAlignment="true">
      <alignment horizontal="right" vertical="top" wrapText="true"/>
    </xf>
    <xf numFmtId="166" fontId="150" fillId="3" borderId="117" xfId="45156" applyNumberFormat="true" applyFont="true" applyBorder="true" applyAlignment="true">
      <alignment horizontal="right" vertical="top" wrapText="true"/>
    </xf>
    <xf numFmtId="166" fontId="150" fillId="3" borderId="118" xfId="45157" applyNumberFormat="true" applyFont="true" applyBorder="true" applyAlignment="true">
      <alignment horizontal="right" vertical="top" wrapText="true"/>
    </xf>
    <xf numFmtId="0" fontId="151" fillId="3" borderId="57" xfId="45117" applyFont="true" applyBorder="true" applyAlignment="true">
      <alignment horizontal="right" vertical="top" wrapText="true"/>
    </xf>
    <xf numFmtId="0" fontId="151" fillId="3" borderId="57" xfId="45118" applyFont="true" applyBorder="true" applyAlignment="true">
      <alignment horizontal="right" vertical="top" wrapText="true"/>
    </xf>
    <xf numFmtId="0" fontId="151" fillId="3" borderId="57" xfId="45116" applyFont="true" applyBorder="true" applyAlignment="true">
      <alignment horizontal="right" vertical="top" wrapText="true"/>
    </xf>
    <xf numFmtId="0" fontId="151" fillId="3" borderId="57" xfId="45158" applyFont="true" applyBorder="true" applyAlignment="true">
      <alignment horizontal="right" vertical="top" wrapText="true"/>
    </xf>
    <xf numFmtId="0" fontId="151" fillId="3" borderId="57" xfId="45159" applyFont="true" applyBorder="true" applyAlignment="true">
      <alignment horizontal="right" vertical="top" wrapText="true"/>
    </xf>
    <xf numFmtId="166" fontId="150" fillId="3" borderId="119" xfId="45160" applyNumberFormat="true" applyFont="true" applyBorder="true" applyAlignment="true">
      <alignment horizontal="right" vertical="top" wrapText="true"/>
    </xf>
    <xf numFmtId="166" fontId="150" fillId="3" borderId="119" xfId="45161" applyNumberFormat="true" applyFont="true" applyBorder="true" applyAlignment="true">
      <alignment horizontal="right" vertical="top" wrapText="true"/>
    </xf>
    <xf numFmtId="0" fontId="151" fillId="3" borderId="57" xfId="45162" applyFont="true" applyBorder="true" applyAlignment="true">
      <alignment horizontal="right" vertical="top" wrapText="true"/>
    </xf>
    <xf numFmtId="166" fontId="150" fillId="3" borderId="119" xfId="45163" applyNumberFormat="true" applyFont="true" applyBorder="true" applyAlignment="true">
      <alignment horizontal="right" vertical="top" wrapText="true"/>
    </xf>
    <xf numFmtId="0" fontId="151" fillId="3" borderId="57" xfId="45392" applyFont="true" applyBorder="true" applyAlignment="true">
      <alignment horizontal="right" vertical="top" wrapText="true"/>
    </xf>
    <xf numFmtId="0" fontId="151" fillId="3" borderId="57" xfId="45393" applyFont="true" applyBorder="true" applyAlignment="true">
      <alignment horizontal="right" vertical="top" wrapText="true"/>
    </xf>
    <xf numFmtId="0" fontId="151" fillId="3" borderId="57" xfId="45394" applyFont="true" applyBorder="true" applyAlignment="true">
      <alignment horizontal="right" vertical="top" wrapText="true"/>
    </xf>
    <xf numFmtId="0" fontId="151" fillId="3" borderId="115" xfId="45404" applyFont="true" applyBorder="true" applyAlignment="true">
      <alignment horizontal="right" vertical="top" wrapText="true"/>
    </xf>
    <xf numFmtId="0" fontId="151" fillId="3" borderId="54" xfId="45405" applyFont="true" applyBorder="true" applyAlignment="true">
      <alignment horizontal="right" vertical="top" wrapText="true"/>
    </xf>
    <xf numFmtId="0" fontId="151" fillId="3" borderId="55" xfId="45406" applyFont="true" applyBorder="true" applyAlignment="true">
      <alignment horizontal="right" vertical="top" wrapText="true"/>
    </xf>
    <xf numFmtId="0" fontId="151" fillId="3" borderId="115" xfId="45407" applyFont="true" applyBorder="true" applyAlignment="true">
      <alignment horizontal="right" vertical="top" wrapText="true"/>
    </xf>
    <xf numFmtId="0" fontId="151" fillId="3" borderId="54" xfId="45408" applyFont="true" applyBorder="true" applyAlignment="true">
      <alignment horizontal="right" vertical="top" wrapText="true"/>
    </xf>
    <xf numFmtId="0" fontId="151" fillId="3" borderId="55" xfId="45409" applyFont="true" applyBorder="true" applyAlignment="true">
      <alignment horizontal="right" vertical="top" wrapText="true"/>
    </xf>
    <xf numFmtId="0" fontId="151" fillId="3" borderId="115" xfId="45410" applyFont="true" applyBorder="true" applyAlignment="true">
      <alignment horizontal="right" vertical="top" wrapText="true"/>
    </xf>
    <xf numFmtId="0" fontId="151" fillId="3" borderId="54" xfId="45411" applyFont="true" applyBorder="true" applyAlignment="true">
      <alignment horizontal="right" vertical="top" wrapText="true"/>
    </xf>
    <xf numFmtId="0" fontId="151" fillId="3" borderId="55" xfId="45412" applyFont="true" applyBorder="true" applyAlignment="true">
      <alignment horizontal="right" vertical="top" wrapText="true"/>
    </xf>
    <xf numFmtId="0" fontId="151" fillId="3" borderId="10" xfId="45377" applyFont="true" applyAlignment="true">
      <alignment horizontal="right" vertical="top" wrapText="true"/>
    </xf>
    <xf numFmtId="0" fontId="151" fillId="3" borderId="10" xfId="45378" applyFont="true" applyAlignment="true">
      <alignment horizontal="right" vertical="top" wrapText="true"/>
    </xf>
    <xf numFmtId="0" fontId="151" fillId="3" borderId="10" xfId="45379" applyFont="true" applyAlignment="true">
      <alignment horizontal="right" vertical="top" wrapText="true"/>
    </xf>
    <xf numFmtId="166" fontId="150" fillId="3" borderId="58" xfId="45383" applyNumberFormat="true" applyFont="true" applyBorder="true" applyAlignment="true">
      <alignment horizontal="right" vertical="top" wrapText="true"/>
    </xf>
    <xf numFmtId="166" fontId="150" fillId="3" borderId="58" xfId="45384" applyNumberFormat="true" applyFont="true" applyBorder="true" applyAlignment="true">
      <alignment horizontal="right" vertical="top" wrapText="true"/>
    </xf>
    <xf numFmtId="166" fontId="150" fillId="3" borderId="58" xfId="45385" applyNumberFormat="true" applyFont="true" applyBorder="true" applyAlignment="true">
      <alignment horizontal="right" vertical="top" wrapText="true"/>
    </xf>
    <xf numFmtId="166" fontId="150" fillId="3" borderId="59" xfId="45386" applyNumberFormat="true" applyFont="true" applyBorder="true" applyAlignment="true">
      <alignment horizontal="right" vertical="top" wrapText="true"/>
    </xf>
    <xf numFmtId="166" fontId="150" fillId="3" borderId="59" xfId="45387" applyNumberFormat="true" applyFont="true" applyBorder="true" applyAlignment="true">
      <alignment horizontal="right" vertical="top" wrapText="true"/>
    </xf>
    <xf numFmtId="166" fontId="150" fillId="3" borderId="59" xfId="45388" applyNumberFormat="true" applyFont="true" applyBorder="true" applyAlignment="true">
      <alignment horizontal="right" vertical="top" wrapText="true"/>
    </xf>
    <xf numFmtId="166" fontId="150" fillId="3" borderId="60" xfId="45389" applyNumberFormat="true" applyFont="true" applyBorder="true" applyAlignment="true">
      <alignment horizontal="right" vertical="top" wrapText="true"/>
    </xf>
    <xf numFmtId="166" fontId="150" fillId="3" borderId="60" xfId="45390" applyNumberFormat="true" applyFont="true" applyBorder="true" applyAlignment="true">
      <alignment horizontal="right" vertical="top" wrapText="true"/>
    </xf>
    <xf numFmtId="166" fontId="150" fillId="3" borderId="60" xfId="45391" applyNumberFormat="true" applyFont="true" applyBorder="true" applyAlignment="true">
      <alignment horizontal="right" vertical="top" wrapText="true"/>
    </xf>
    <xf numFmtId="166" fontId="150" fillId="3" borderId="116" xfId="45413" applyNumberFormat="true" applyFont="true" applyBorder="true" applyAlignment="true">
      <alignment horizontal="right" vertical="top" wrapText="true"/>
    </xf>
    <xf numFmtId="166" fontId="150" fillId="3" borderId="117" xfId="45414" applyNumberFormat="true" applyFont="true" applyBorder="true" applyAlignment="true">
      <alignment horizontal="right" vertical="top" wrapText="true"/>
    </xf>
    <xf numFmtId="166" fontId="150" fillId="3" borderId="118" xfId="45415" applyNumberFormat="true" applyFont="true" applyBorder="true" applyAlignment="true">
      <alignment horizontal="right" vertical="top" wrapText="true"/>
    </xf>
    <xf numFmtId="166" fontId="150" fillId="3" borderId="116" xfId="45416" applyNumberFormat="true" applyFont="true" applyBorder="true" applyAlignment="true">
      <alignment horizontal="right" vertical="top" wrapText="true"/>
    </xf>
    <xf numFmtId="166" fontId="150" fillId="3" borderId="117" xfId="45417" applyNumberFormat="true" applyFont="true" applyBorder="true" applyAlignment="true">
      <alignment horizontal="right" vertical="top" wrapText="true"/>
    </xf>
    <xf numFmtId="166" fontId="150" fillId="3" borderId="118" xfId="45418" applyNumberFormat="true" applyFont="true" applyBorder="true" applyAlignment="true">
      <alignment horizontal="right" vertical="top" wrapText="true"/>
    </xf>
    <xf numFmtId="166" fontId="150" fillId="3" borderId="116" xfId="45419" applyNumberFormat="true" applyFont="true" applyBorder="true" applyAlignment="true">
      <alignment horizontal="right" vertical="top" wrapText="true"/>
    </xf>
    <xf numFmtId="166" fontId="150" fillId="3" borderId="117" xfId="45420" applyNumberFormat="true" applyFont="true" applyBorder="true" applyAlignment="true">
      <alignment horizontal="right" vertical="top" wrapText="true"/>
    </xf>
    <xf numFmtId="166" fontId="150" fillId="3" borderId="118" xfId="45421" applyNumberFormat="true" applyFont="true" applyBorder="true" applyAlignment="true">
      <alignment horizontal="right" vertical="top" wrapText="true"/>
    </xf>
    <xf numFmtId="0" fontId="151" fillId="3" borderId="57" xfId="45380" applyFont="true" applyBorder="true" applyAlignment="true">
      <alignment horizontal="right" vertical="top" wrapText="true"/>
    </xf>
    <xf numFmtId="0" fontId="151" fillId="3" borderId="57" xfId="45381" applyFont="true" applyBorder="true" applyAlignment="true">
      <alignment horizontal="right" vertical="top" wrapText="true"/>
    </xf>
    <xf numFmtId="0" fontId="151" fillId="3" borderId="57" xfId="45382" applyFont="true" applyBorder="true" applyAlignment="true">
      <alignment horizontal="right" vertical="top" wrapText="true"/>
    </xf>
    <xf numFmtId="0" fontId="151" fillId="3" borderId="57" xfId="45422" applyFont="true" applyBorder="true" applyAlignment="true">
      <alignment horizontal="right" vertical="top" wrapText="true"/>
    </xf>
    <xf numFmtId="0" fontId="151" fillId="3" borderId="57" xfId="45423" applyFont="true" applyBorder="true" applyAlignment="true">
      <alignment horizontal="right" vertical="top" wrapText="true"/>
    </xf>
    <xf numFmtId="0" fontId="151" fillId="3" borderId="57" xfId="45424" applyFont="true" applyBorder="true" applyAlignment="true">
      <alignment horizontal="right" vertical="top" wrapText="true"/>
    </xf>
    <xf numFmtId="166" fontId="150" fillId="3" borderId="119" xfId="45425" applyNumberFormat="true" applyFont="true" applyBorder="true" applyAlignment="true">
      <alignment horizontal="right" vertical="top" wrapText="true"/>
    </xf>
    <xf numFmtId="166" fontId="150" fillId="3" borderId="119" xfId="45426" applyNumberFormat="true" applyFont="true" applyBorder="true" applyAlignment="true">
      <alignment horizontal="right" vertical="top" wrapText="true"/>
    </xf>
    <xf numFmtId="166" fontId="150" fillId="3" borderId="119" xfId="45427" applyNumberFormat="true" applyFont="true" applyBorder="true" applyAlignment="true">
      <alignment horizontal="right" vertical="top" wrapText="true"/>
    </xf>
    <xf numFmtId="0" fontId="151" fillId="3" borderId="57" xfId="45656" applyFont="true" applyBorder="true" applyAlignment="true">
      <alignment horizontal="right" vertical="top" wrapText="true"/>
    </xf>
    <xf numFmtId="0" fontId="151" fillId="3" borderId="57" xfId="45659" applyFont="true" applyBorder="true" applyAlignment="true">
      <alignment horizontal="right" vertical="top" wrapText="true"/>
    </xf>
    <xf numFmtId="0" fontId="151" fillId="3" borderId="57" xfId="45660" applyFont="true" applyBorder="true" applyAlignment="true">
      <alignment horizontal="right" vertical="top" wrapText="true"/>
    </xf>
    <xf numFmtId="0" fontId="151" fillId="3" borderId="115" xfId="45664" applyFont="true" applyBorder="true" applyAlignment="true">
      <alignment horizontal="right" vertical="top" wrapText="true"/>
    </xf>
    <xf numFmtId="0" fontId="151" fillId="3" borderId="54" xfId="45665" applyFont="true" applyBorder="true" applyAlignment="true">
      <alignment horizontal="right" vertical="top" wrapText="true"/>
    </xf>
    <xf numFmtId="0" fontId="151" fillId="3" borderId="55" xfId="45666" applyFont="true" applyBorder="true" applyAlignment="true">
      <alignment horizontal="right" vertical="top" wrapText="true"/>
    </xf>
    <xf numFmtId="0" fontId="151" fillId="3" borderId="10" xfId="45643" applyFont="true" applyAlignment="true">
      <alignment horizontal="right" vertical="top" wrapText="true"/>
    </xf>
    <xf numFmtId="0" fontId="151" fillId="3" borderId="115" xfId="45673" applyFont="true" applyBorder="true" applyAlignment="true">
      <alignment horizontal="right" vertical="top" wrapText="true"/>
    </xf>
    <xf numFmtId="0" fontId="151" fillId="3" borderId="54" xfId="45674" applyFont="true" applyBorder="true" applyAlignment="true">
      <alignment horizontal="right" vertical="top" wrapText="true"/>
    </xf>
    <xf numFmtId="0" fontId="151" fillId="3" borderId="55" xfId="45675" applyFont="true" applyBorder="true" applyAlignment="true">
      <alignment horizontal="right" vertical="top" wrapText="true"/>
    </xf>
    <xf numFmtId="0" fontId="151" fillId="3" borderId="115" xfId="45682" applyFont="true" applyBorder="true" applyAlignment="true">
      <alignment horizontal="right" vertical="top" wrapText="true"/>
    </xf>
    <xf numFmtId="0" fontId="151" fillId="3" borderId="54" xfId="45683" applyFont="true" applyBorder="true" applyAlignment="true">
      <alignment horizontal="right" vertical="top" wrapText="true"/>
    </xf>
    <xf numFmtId="0" fontId="151" fillId="3" borderId="55" xfId="45684" applyFont="true" applyBorder="true" applyAlignment="true">
      <alignment horizontal="right" vertical="top" wrapText="true"/>
    </xf>
    <xf numFmtId="0" fontId="151" fillId="3" borderId="10" xfId="45644" applyFont="true" applyAlignment="true">
      <alignment horizontal="right" vertical="top" wrapText="true"/>
    </xf>
    <xf numFmtId="0" fontId="151" fillId="3" borderId="10" xfId="45645" applyFont="true" applyAlignment="true">
      <alignment horizontal="right" vertical="top" wrapText="true"/>
    </xf>
    <xf numFmtId="166" fontId="150" fillId="3" borderId="58" xfId="45649" applyNumberFormat="true" applyFont="true" applyBorder="true" applyAlignment="true">
      <alignment horizontal="right" vertical="top" wrapText="true"/>
    </xf>
    <xf numFmtId="166" fontId="150" fillId="3" borderId="58" xfId="45650" applyNumberFormat="true" applyFont="true" applyBorder="true" applyAlignment="true">
      <alignment horizontal="right" vertical="top" wrapText="true"/>
    </xf>
    <xf numFmtId="166" fontId="150" fillId="3" borderId="58" xfId="45651" applyNumberFormat="true" applyFont="true" applyBorder="true" applyAlignment="true">
      <alignment horizontal="right" vertical="top" wrapText="true"/>
    </xf>
    <xf numFmtId="166" fontId="150" fillId="3" borderId="59" xfId="45652" applyNumberFormat="true" applyFont="true" applyBorder="true" applyAlignment="true">
      <alignment horizontal="right" vertical="top" wrapText="true"/>
    </xf>
    <xf numFmtId="166" fontId="150" fillId="3" borderId="59" xfId="45653" applyNumberFormat="true" applyFont="true" applyBorder="true" applyAlignment="true">
      <alignment horizontal="right" vertical="top" wrapText="true"/>
    </xf>
    <xf numFmtId="166" fontId="150" fillId="3" borderId="59" xfId="45654" applyNumberFormat="true" applyFont="true" applyBorder="true" applyAlignment="true">
      <alignment horizontal="right" vertical="top" wrapText="true"/>
    </xf>
    <xf numFmtId="166" fontId="150" fillId="3" borderId="60" xfId="45655" applyNumberFormat="true" applyFont="true" applyBorder="true" applyAlignment="true">
      <alignment horizontal="right" vertical="top" wrapText="true"/>
    </xf>
    <xf numFmtId="166" fontId="150" fillId="3" borderId="60" xfId="45657" applyNumberFormat="true" applyFont="true" applyBorder="true" applyAlignment="true">
      <alignment horizontal="right" vertical="top" wrapText="true"/>
    </xf>
    <xf numFmtId="166" fontId="150" fillId="3" borderId="60" xfId="45658" applyNumberFormat="true" applyFont="true" applyBorder="true" applyAlignment="true">
      <alignment horizontal="right" vertical="top" wrapText="true"/>
    </xf>
    <xf numFmtId="166" fontId="150" fillId="3" borderId="116" xfId="45667" applyNumberFormat="true" applyFont="true" applyBorder="true" applyAlignment="true">
      <alignment horizontal="right" vertical="top" wrapText="true"/>
    </xf>
    <xf numFmtId="166" fontId="150" fillId="3" borderId="117" xfId="45668" applyNumberFormat="true" applyFont="true" applyBorder="true" applyAlignment="true">
      <alignment horizontal="right" vertical="top" wrapText="true"/>
    </xf>
    <xf numFmtId="166" fontId="150" fillId="3" borderId="118" xfId="45669" applyNumberFormat="true" applyFont="true" applyBorder="true" applyAlignment="true">
      <alignment horizontal="right" vertical="top" wrapText="true"/>
    </xf>
    <xf numFmtId="0" fontId="151" fillId="3" borderId="57" xfId="45646" applyFont="true" applyBorder="true" applyAlignment="true">
      <alignment horizontal="right" vertical="top" wrapText="true"/>
    </xf>
    <xf numFmtId="166" fontId="150" fillId="3" borderId="116" xfId="45676" applyNumberFormat="true" applyFont="true" applyBorder="true" applyAlignment="true">
      <alignment horizontal="right" vertical="top" wrapText="true"/>
    </xf>
    <xf numFmtId="166" fontId="150" fillId="3" borderId="117" xfId="45677" applyNumberFormat="true" applyFont="true" applyBorder="true" applyAlignment="true">
      <alignment horizontal="right" vertical="top" wrapText="true"/>
    </xf>
    <xf numFmtId="166" fontId="150" fillId="3" borderId="118" xfId="45678" applyNumberFormat="true" applyFont="true" applyBorder="true" applyAlignment="true">
      <alignment horizontal="right" vertical="top" wrapText="true"/>
    </xf>
    <xf numFmtId="166" fontId="150" fillId="3" borderId="116" xfId="45685" applyNumberFormat="true" applyFont="true" applyBorder="true" applyAlignment="true">
      <alignment horizontal="right" vertical="top" wrapText="true"/>
    </xf>
    <xf numFmtId="166" fontId="150" fillId="3" borderId="117" xfId="45686" applyNumberFormat="true" applyFont="true" applyBorder="true" applyAlignment="true">
      <alignment horizontal="right" vertical="top" wrapText="true"/>
    </xf>
    <xf numFmtId="166" fontId="150" fillId="3" borderId="118" xfId="45687" applyNumberFormat="true" applyFont="true" applyBorder="true" applyAlignment="true">
      <alignment horizontal="right" vertical="top" wrapText="true"/>
    </xf>
    <xf numFmtId="0" fontId="151" fillId="3" borderId="57" xfId="45647" applyFont="true" applyBorder="true" applyAlignment="true">
      <alignment horizontal="right" vertical="top" wrapText="true"/>
    </xf>
    <xf numFmtId="0" fontId="151" fillId="3" borderId="57" xfId="45648" applyFont="true" applyBorder="true" applyAlignment="true">
      <alignment horizontal="right" vertical="top" wrapText="true"/>
    </xf>
    <xf numFmtId="0" fontId="151" fillId="3" borderId="57" xfId="45688" applyFont="true" applyBorder="true" applyAlignment="true">
      <alignment horizontal="right" vertical="top" wrapText="true"/>
    </xf>
    <xf numFmtId="166" fontId="150" fillId="3" borderId="119" xfId="45689" applyNumberFormat="true" applyFont="true" applyBorder="true" applyAlignment="true">
      <alignment horizontal="right" vertical="top" wrapText="true"/>
    </xf>
    <xf numFmtId="0" fontId="151" fillId="3" borderId="57" xfId="45690" applyFont="true" applyBorder="true" applyAlignment="true">
      <alignment horizontal="right" vertical="top" wrapText="true"/>
    </xf>
    <xf numFmtId="166" fontId="150" fillId="3" borderId="119" xfId="45691" applyNumberFormat="true" applyFont="true" applyBorder="true" applyAlignment="true">
      <alignment horizontal="right" vertical="top" wrapText="true"/>
    </xf>
    <xf numFmtId="0" fontId="151" fillId="3" borderId="57" xfId="45692" applyFont="true" applyBorder="true" applyAlignment="true">
      <alignment horizontal="right" vertical="top" wrapText="true"/>
    </xf>
    <xf numFmtId="166" fontId="150" fillId="3" borderId="119" xfId="45693" applyNumberFormat="true" applyFont="true" applyBorder="true" applyAlignment="true">
      <alignment horizontal="right" vertical="top" wrapText="true"/>
    </xf>
    <xf numFmtId="0" fontId="151" fillId="0" borderId="10" xfId="44961" applyFont="true" applyFill="true" applyBorder="true" applyAlignment="true">
      <alignment horizontal="left" vertical="top" wrapText="true"/>
    </xf>
    <xf numFmtId="0" fontId="151" fillId="0" borderId="10" xfId="44967" applyFont="true" applyFill="true" applyBorder="true" applyAlignment="true">
      <alignment horizontal="left" vertical="top" wrapText="true"/>
    </xf>
    <xf numFmtId="169" fontId="150" fillId="0" borderId="10" xfId="44968" applyNumberFormat="true" applyFont="true" applyFill="true" applyBorder="true" applyAlignment="true">
      <alignment horizontal="right" vertical="top"/>
    </xf>
    <xf numFmtId="169" fontId="150" fillId="0" borderId="10" xfId="19361" applyNumberFormat="true" applyFont="true" applyFill="true" applyBorder="true" applyAlignment="true">
      <alignment horizontal="right" vertical="top"/>
    </xf>
    <xf numFmtId="169" fontId="150" fillId="0" borderId="10" xfId="19363" applyNumberFormat="true" applyFont="true" applyFill="true" applyBorder="true" applyAlignment="true">
      <alignment horizontal="right" vertical="top"/>
    </xf>
    <xf numFmtId="0" fontId="151" fillId="0" borderId="10" xfId="44973" applyFont="true" applyFill="true" applyBorder="true" applyAlignment="true">
      <alignment horizontal="left" vertical="top" wrapText="true"/>
    </xf>
    <xf numFmtId="169" fontId="150" fillId="0" borderId="10" xfId="44974"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151" fillId="0" borderId="10" xfId="44960" applyFont="true" applyFill="true" applyBorder="true" applyAlignment="true">
      <alignment horizontal="left" vertical="top" wrapText="true"/>
    </xf>
    <xf numFmtId="0" fontId="151" fillId="0" borderId="10" xfId="44966" applyFont="true" applyFill="true" applyBorder="true" applyAlignment="true">
      <alignment horizontal="left" vertical="top" wrapText="true"/>
    </xf>
    <xf numFmtId="0" fontId="151" fillId="0" borderId="10" xfId="44972" applyFont="true" applyFill="true" applyBorder="true" applyAlignment="true">
      <alignment horizontal="left" vertical="top" wrapText="true"/>
    </xf>
    <xf numFmtId="0" fontId="151" fillId="0" borderId="10" xfId="45207" applyFont="true" applyFill="true" applyBorder="true" applyAlignment="true">
      <alignment horizontal="left" vertical="top" wrapText="true"/>
    </xf>
    <xf numFmtId="0" fontId="151" fillId="0" borderId="10" xfId="45213" applyFont="true" applyFill="true" applyBorder="true" applyAlignment="true">
      <alignment horizontal="left" vertical="top" wrapText="true"/>
    </xf>
    <xf numFmtId="169" fontId="150" fillId="0" borderId="10" xfId="45214" applyNumberFormat="true" applyFont="true" applyFill="true" applyBorder="true" applyAlignment="true">
      <alignment horizontal="right" vertical="top"/>
    </xf>
    <xf numFmtId="169" fontId="150" fillId="0" borderId="10" xfId="45215" applyNumberFormat="true" applyFont="true" applyFill="true" applyBorder="true" applyAlignment="true">
      <alignment horizontal="right" vertical="top"/>
    </xf>
    <xf numFmtId="169" fontId="150" fillId="0" borderId="10" xfId="45216" applyNumberFormat="true" applyFont="true" applyFill="true" applyBorder="true" applyAlignment="true">
      <alignment horizontal="right" vertical="top"/>
    </xf>
    <xf numFmtId="169" fontId="150" fillId="0" borderId="10" xfId="45217" applyNumberFormat="true" applyFont="true" applyFill="true" applyBorder="true" applyAlignment="true">
      <alignment horizontal="right" vertical="top"/>
    </xf>
    <xf numFmtId="0" fontId="151" fillId="0" borderId="10" xfId="45219" applyFont="true" applyFill="true" applyBorder="true" applyAlignment="true">
      <alignment horizontal="left" vertical="top" wrapText="true"/>
    </xf>
    <xf numFmtId="169" fontId="150" fillId="0" borderId="10" xfId="45220" applyNumberFormat="true" applyFont="true" applyFill="true" applyBorder="true" applyAlignment="true">
      <alignment horizontal="right" vertical="top"/>
    </xf>
    <xf numFmtId="169" fontId="150" fillId="0" borderId="10" xfId="45221" applyNumberFormat="true" applyFont="true" applyFill="true" applyBorder="true" applyAlignment="true">
      <alignment horizontal="right" vertical="top"/>
    </xf>
    <xf numFmtId="169" fontId="150" fillId="0" borderId="10" xfId="45222" applyNumberFormat="true" applyFont="true" applyFill="true" applyBorder="true" applyAlignment="true">
      <alignment horizontal="right" vertical="top"/>
    </xf>
    <xf numFmtId="169" fontId="150" fillId="0" borderId="10" xfId="45223" applyNumberFormat="true" applyFont="true" applyFill="true" applyBorder="true" applyAlignment="true">
      <alignment horizontal="right" vertical="top"/>
    </xf>
    <xf numFmtId="0" fontId="24" fillId="0" borderId="10" xfId="34367" applyFill="true" applyBorder="true" applyAlignment="true"/>
    <xf numFmtId="0" fontId="151" fillId="0" borderId="10" xfId="45206" applyFont="true" applyFill="true" applyBorder="true" applyAlignment="true">
      <alignment horizontal="left" vertical="top" wrapText="true"/>
    </xf>
    <xf numFmtId="0" fontId="151" fillId="0" borderId="10" xfId="45212" applyFont="true" applyFill="true" applyBorder="true" applyAlignment="true">
      <alignment horizontal="left" vertical="top" wrapText="true"/>
    </xf>
    <xf numFmtId="0" fontId="151" fillId="0" borderId="10" xfId="45218" applyFont="true" applyFill="true" applyBorder="true" applyAlignment="true">
      <alignment horizontal="left" vertical="top" wrapText="true"/>
    </xf>
    <xf numFmtId="0" fontId="151" fillId="0" borderId="10" xfId="45471" applyFont="true" applyFill="true" applyBorder="true" applyAlignment="true">
      <alignment horizontal="left" vertical="top" wrapText="true"/>
    </xf>
    <xf numFmtId="0" fontId="151" fillId="0" borderId="10" xfId="45477" applyFont="true" applyFill="true" applyBorder="true" applyAlignment="true">
      <alignment horizontal="left" vertical="top" wrapText="true"/>
    </xf>
    <xf numFmtId="169" fontId="150" fillId="0" borderId="10" xfId="45478" applyNumberFormat="true" applyFont="true" applyFill="true" applyBorder="true" applyAlignment="true">
      <alignment horizontal="right" vertical="top"/>
    </xf>
    <xf numFmtId="169" fontId="150" fillId="0" borderId="10" xfId="45479" applyNumberFormat="true" applyFont="true" applyFill="true" applyBorder="true" applyAlignment="true">
      <alignment horizontal="right" vertical="top"/>
    </xf>
    <xf numFmtId="169" fontId="150" fillId="0" borderId="10" xfId="45480" applyNumberFormat="true" applyFont="true" applyFill="true" applyBorder="true" applyAlignment="true">
      <alignment horizontal="right" vertical="top"/>
    </xf>
    <xf numFmtId="169" fontId="150" fillId="0" borderId="10" xfId="45481" applyNumberFormat="true" applyFont="true" applyFill="true" applyBorder="true" applyAlignment="true">
      <alignment horizontal="right" vertical="top"/>
    </xf>
    <xf numFmtId="0" fontId="151" fillId="0" borderId="10" xfId="45483" applyFont="true" applyFill="true" applyBorder="true" applyAlignment="true">
      <alignment horizontal="left" vertical="top" wrapText="true"/>
    </xf>
    <xf numFmtId="169" fontId="150" fillId="0" borderId="10" xfId="45484" applyNumberFormat="true" applyFont="true" applyFill="true" applyBorder="true" applyAlignment="true">
      <alignment horizontal="right" vertical="top"/>
    </xf>
    <xf numFmtId="169" fontId="150" fillId="0" borderId="10" xfId="45485" applyNumberFormat="true" applyFont="true" applyFill="true" applyBorder="true" applyAlignment="true">
      <alignment horizontal="right" vertical="top"/>
    </xf>
    <xf numFmtId="169" fontId="150" fillId="0" borderId="10" xfId="45486" applyNumberFormat="true" applyFont="true" applyFill="true" applyBorder="true" applyAlignment="true">
      <alignment horizontal="right" vertical="top"/>
    </xf>
    <xf numFmtId="169" fontId="150" fillId="0" borderId="10" xfId="45487" applyNumberFormat="true" applyFont="true" applyFill="true" applyBorder="true" applyAlignment="true">
      <alignment horizontal="right" vertical="top"/>
    </xf>
    <xf numFmtId="0" fontId="151" fillId="0" borderId="10" xfId="45470" applyFont="true" applyFill="true" applyBorder="true" applyAlignment="true">
      <alignment horizontal="left" vertical="top" wrapText="true"/>
    </xf>
    <xf numFmtId="0" fontId="151" fillId="0" borderId="10" xfId="45476" applyFont="true" applyFill="true" applyBorder="true" applyAlignment="true">
      <alignment horizontal="left" vertical="top" wrapText="true"/>
    </xf>
    <xf numFmtId="0" fontId="151" fillId="0" borderId="10" xfId="45482" applyFont="true" applyFill="true" applyBorder="true" applyAlignment="true">
      <alignment horizontal="left" vertical="top" wrapText="true"/>
    </xf>
    <xf numFmtId="0" fontId="24" fillId="3" borderId="10" xfId="34367" applyAlignment="true">
      <alignment vertical="center"/>
    </xf>
    <xf numFmtId="0" fontId="24" fillId="15" borderId="10" xfId="19344" applyFill="true" applyAlignment="true">
      <alignment vertical="center" wrapText="true"/>
    </xf>
    <xf numFmtId="0" fontId="24" fillId="15" borderId="10" xfId="19344" applyFill="true" applyAlignment="true">
      <alignment vertical="center"/>
    </xf>
    <xf numFmtId="0" fontId="24" fillId="15" borderId="10" xfId="19344" applyFill="true" applyBorder="true" applyAlignment="true">
      <alignment vertical="center" wrapText="true"/>
    </xf>
    <xf numFmtId="0" fontId="24" fillId="0" borderId="10" xfId="34367" applyFill="true" applyBorder="true" applyAlignment="true">
      <alignment vertical="center"/>
    </xf>
    <xf numFmtId="0" fontId="151" fillId="0" borderId="10" xfId="25756" applyFont="true" applyFill="true" applyBorder="true" applyAlignment="true">
      <alignment horizontal="center" vertical="center" wrapText="true"/>
    </xf>
    <xf numFmtId="0" fontId="151" fillId="0" borderId="10" xfId="25755" applyFont="true" applyFill="true" applyBorder="true" applyAlignment="true">
      <alignment horizontal="center" vertical="center" wrapText="true"/>
    </xf>
    <xf numFmtId="0" fontId="151" fillId="0" borderId="10" xfId="19379" applyFont="true" applyFill="true" applyBorder="true" applyAlignment="true">
      <alignment horizontal="center" vertical="center" wrapText="true"/>
    </xf>
    <xf numFmtId="0" fontId="151" fillId="0" borderId="10" xfId="25750" applyFont="true" applyFill="true" applyBorder="true" applyAlignment="true">
      <alignment horizontal="center" vertical="center" wrapText="true"/>
    </xf>
    <xf numFmtId="0" fontId="151" fillId="0" borderId="10" xfId="19380" applyFont="true" applyFill="true" applyBorder="true" applyAlignment="true">
      <alignment horizontal="center" vertical="center" wrapText="true"/>
    </xf>
    <xf numFmtId="0" fontId="24" fillId="0" borderId="10" xfId="19344" applyFill="true" applyBorder="true" applyAlignment="true">
      <alignment vertical="center"/>
    </xf>
    <xf numFmtId="0" fontId="24" fillId="15" borderId="10" xfId="34367" applyFill="true" applyBorder="true" applyAlignment="true">
      <alignment vertical="center"/>
    </xf>
    <xf numFmtId="169" fontId="115" fillId="0" borderId="10" xfId="4024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24" fillId="3" borderId="10" xfId="34367" applyAlignment="true">
      <alignment horizontal="left" vertical="center" wrapText="true"/>
    </xf>
    <xf numFmtId="0" fontId="151" fillId="0" borderId="10" xfId="19410" applyFont="true" applyFill="true" applyBorder="true" applyAlignment="true">
      <alignment horizontal="center" vertical="center" wrapText="true"/>
    </xf>
    <xf numFmtId="0" fontId="151" fillId="0" borderId="10" xfId="19409" applyFont="true" applyFill="true" applyBorder="true" applyAlignment="true">
      <alignment horizontal="center" vertical="center" wrapText="true"/>
    </xf>
    <xf numFmtId="0" fontId="151" fillId="0" borderId="10" xfId="19412" applyFont="true" applyFill="true" applyBorder="true" applyAlignment="true">
      <alignment horizontal="center" vertical="center" wrapText="true"/>
    </xf>
    <xf numFmtId="0" fontId="151" fillId="0" borderId="10" xfId="19414" applyFont="true" applyFill="true" applyBorder="true" applyAlignment="true">
      <alignment horizontal="center" vertical="center" wrapText="true"/>
    </xf>
    <xf numFmtId="0" fontId="151" fillId="0" borderId="10" xfId="19416" applyFont="true" applyFill="true" applyBorder="true" applyAlignment="true">
      <alignment horizontal="center"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0" borderId="10" xfId="19344" applyFont="true" applyFill="true" applyBorder="true" applyAlignment="true">
      <alignment horizontal="center" vertical="center" wrapText="true"/>
    </xf>
    <xf numFmtId="170" fontId="155" fillId="0" borderId="10" xfId="19344" applyNumberFormat="true" applyFont="true" applyFill="true" applyBorder="true" applyAlignment="true">
      <alignment horizontal="right" vertical="center"/>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24" fillId="15" borderId="10" xfId="19344" applyFill="true" applyBorder="true" applyAlignment="true">
      <alignmen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57" applyFont="true" applyBorder="true" applyAlignment="true">
      <alignment horizontal="center" vertical="center" wrapText="true"/>
    </xf>
    <xf numFmtId="0" fontId="151" fillId="3" borderId="53" xfId="44958" applyFont="true" applyBorder="true" applyAlignment="true">
      <alignment horizontal="center" vertical="center" wrapText="true"/>
    </xf>
    <xf numFmtId="0" fontId="151" fillId="3" borderId="53" xfId="44959" applyFont="true" applyBorder="true" applyAlignment="true">
      <alignment horizontal="center" vertical="center" wrapText="true"/>
    </xf>
    <xf numFmtId="0" fontId="151" fillId="3" borderId="52" xfId="44984" applyFont="true" applyBorder="true" applyAlignment="true">
      <alignment horizontal="center" vertical="center" wrapText="true"/>
    </xf>
    <xf numFmtId="0" fontId="151" fillId="3" borderId="53" xfId="44985" applyFont="true" applyBorder="true" applyAlignment="true">
      <alignment horizontal="center" vertical="center" wrapText="true"/>
    </xf>
    <xf numFmtId="0" fontId="151" fillId="3" borderId="53" xfId="44986" applyFont="true" applyBorder="true" applyAlignment="true">
      <alignment horizontal="center" vertical="center" wrapText="true"/>
    </xf>
    <xf numFmtId="0" fontId="151" fillId="3" borderId="52" xfId="45014" applyFont="true" applyBorder="true" applyAlignment="true">
      <alignment horizontal="center" vertical="center" wrapText="true"/>
    </xf>
    <xf numFmtId="0" fontId="151" fillId="3" borderId="53" xfId="45015" applyFont="true" applyBorder="true" applyAlignment="true">
      <alignment horizontal="center" vertical="center" wrapText="true"/>
    </xf>
    <xf numFmtId="0" fontId="151" fillId="3" borderId="53" xfId="45016" applyFont="true" applyBorder="true" applyAlignment="true">
      <alignment horizontal="center" vertical="center" wrapText="true"/>
    </xf>
    <xf numFmtId="0" fontId="151" fillId="3" borderId="52" xfId="45041" applyFont="true" applyBorder="true" applyAlignment="true">
      <alignment horizontal="center" vertical="center" wrapText="true"/>
    </xf>
    <xf numFmtId="0" fontId="151" fillId="3" borderId="53" xfId="45042" applyFont="true" applyBorder="true" applyAlignment="true">
      <alignment horizontal="center" vertical="center" wrapText="true"/>
    </xf>
    <xf numFmtId="0" fontId="151" fillId="3" borderId="53" xfId="45043" applyFont="true" applyBorder="true" applyAlignment="true">
      <alignment horizontal="center" vertical="center" wrapText="true"/>
    </xf>
    <xf numFmtId="0" fontId="151" fillId="3" borderId="52" xfId="45083" applyFont="true" applyBorder="true" applyAlignment="true">
      <alignment horizontal="center" vertical="center" wrapText="true"/>
    </xf>
    <xf numFmtId="0" fontId="151" fillId="3" borderId="53" xfId="45084" applyFont="true" applyBorder="true" applyAlignment="true">
      <alignment horizontal="center" vertical="center" wrapText="true"/>
    </xf>
    <xf numFmtId="0" fontId="151" fillId="3" borderId="53" xfId="45085" applyFont="true" applyBorder="true" applyAlignment="true">
      <alignment horizontal="center" vertical="center" wrapText="true"/>
    </xf>
    <xf numFmtId="0" fontId="24" fillId="0" borderId="99" xfId="19344" applyFill="true" applyBorder="true" applyAlignment="true">
      <alignment vertical="center" wrapText="true"/>
    </xf>
    <xf numFmtId="0" fontId="24" fillId="3" borderId="99" xfId="19344" applyBorder="true" applyAlignment="true">
      <alignment vertical="center" wrapText="true"/>
    </xf>
    <xf numFmtId="0" fontId="24" fillId="15" borderId="99" xfId="19344" applyFill="true" applyBorder="true" applyAlignment="true">
      <alignment vertical="center" wrapText="true"/>
    </xf>
    <xf numFmtId="0" fontId="155" fillId="33" borderId="99" xfId="19344" applyFont="true" applyFill="true" applyBorder="true" applyAlignment="true">
      <alignment horizontal="center" vertical="center" wrapText="true"/>
    </xf>
    <xf numFmtId="0" fontId="24" fillId="33" borderId="123" xfId="19344" applyFill="true" applyBorder="true" applyAlignment="true">
      <alignment horizontal="center" vertical="center"/>
    </xf>
    <xf numFmtId="0" fontId="155" fillId="33" borderId="123" xfId="19344" applyFont="true" applyFill="true" applyBorder="true" applyAlignment="true">
      <alignment horizontal="center" vertical="center" wrapText="true"/>
    </xf>
    <xf numFmtId="169" fontId="115" fillId="33" borderId="99" xfId="40237" applyNumberFormat="true" applyFont="true" applyFill="true" applyBorder="true" applyAlignment="true">
      <alignment horizontal="center" vertical="center"/>
    </xf>
    <xf numFmtId="169" fontId="115" fillId="33" borderId="123" xfId="40238" applyNumberFormat="true" applyFont="true" applyFill="true" applyBorder="true" applyAlignment="true">
      <alignment horizontal="center" vertical="center"/>
    </xf>
    <xf numFmtId="169" fontId="115" fillId="33" borderId="99" xfId="40249" applyNumberFormat="true" applyFont="true" applyFill="true" applyBorder="true" applyAlignment="true">
      <alignment horizontal="center" vertical="center"/>
    </xf>
    <xf numFmtId="169" fontId="115" fillId="33" borderId="123" xfId="40250" applyNumberFormat="true" applyFont="true" applyFill="true" applyBorder="true" applyAlignment="true">
      <alignment horizontal="center" vertical="center"/>
    </xf>
    <xf numFmtId="0" fontId="151" fillId="33" borderId="99" xfId="45034" applyFont="true" applyFill="true" applyBorder="true" applyAlignment="true">
      <alignment horizontal="center" vertical="center" wrapText="true"/>
    </xf>
    <xf numFmtId="0" fontId="151" fillId="33" borderId="123" xfId="45035" applyFont="true" applyFill="true" applyBorder="true" applyAlignment="true">
      <alignment horizontal="center" vertical="center" wrapText="true"/>
    </xf>
    <xf numFmtId="0" fontId="151" fillId="33" borderId="99" xfId="45040" applyFont="true" applyFill="true" applyBorder="true" applyAlignment="true">
      <alignment horizontal="center" vertical="center" wrapText="true"/>
    </xf>
    <xf numFmtId="0" fontId="151" fillId="33" borderId="123" xfId="45041" applyFont="true" applyFill="true" applyBorder="true" applyAlignment="true">
      <alignment horizontal="center" vertical="center" wrapText="true"/>
    </xf>
    <xf numFmtId="0" fontId="151" fillId="33" borderId="123" xfId="25755" applyFont="true" applyFill="true" applyBorder="true" applyAlignment="true">
      <alignment horizontal="center" vertical="center" wrapText="true"/>
    </xf>
    <xf numFmtId="0" fontId="151" fillId="33" borderId="123" xfId="25750" applyFont="true" applyFill="true" applyBorder="true" applyAlignment="true">
      <alignment horizontal="center" vertical="center" wrapText="true"/>
    </xf>
    <xf numFmtId="0" fontId="151" fillId="33" borderId="99" xfId="45076" applyFont="true" applyFill="true" applyBorder="true" applyAlignment="true">
      <alignment horizontal="center" vertical="center" wrapText="true"/>
    </xf>
    <xf numFmtId="0" fontId="151" fillId="33" borderId="123" xfId="45077" applyFont="true" applyFill="true" applyBorder="true" applyAlignment="true">
      <alignment horizontal="center" vertical="center" wrapText="true"/>
    </xf>
    <xf numFmtId="0" fontId="151" fillId="33" borderId="99" xfId="45082" applyFont="true" applyFill="true" applyBorder="true" applyAlignment="true">
      <alignment horizontal="center" vertical="center" wrapText="true"/>
    </xf>
    <xf numFmtId="0" fontId="151" fillId="33" borderId="123" xfId="45083" applyFont="true" applyFill="true" applyBorder="true" applyAlignment="true">
      <alignment horizontal="center" vertical="center" wrapText="true"/>
    </xf>
    <xf numFmtId="0" fontId="24" fillId="33" borderId="105" xfId="19344" applyFill="true" applyBorder="true" applyAlignment="true">
      <alignment horizontal="center" vertical="center"/>
    </xf>
    <xf numFmtId="0" fontId="155" fillId="33" borderId="105" xfId="19344" applyFont="true" applyFill="true" applyBorder="true" applyAlignment="true">
      <alignment horizontal="center" vertical="center" wrapText="true"/>
    </xf>
    <xf numFmtId="169" fontId="115" fillId="33" borderId="105" xfId="40239" applyNumberFormat="true" applyFont="true" applyFill="true" applyBorder="true" applyAlignment="true">
      <alignment horizontal="center" vertical="center"/>
    </xf>
    <xf numFmtId="169" fontId="115" fillId="33" borderId="105" xfId="40251" applyNumberFormat="true" applyFont="true" applyFill="true" applyBorder="true" applyAlignment="true">
      <alignment horizontal="center" vertical="center"/>
    </xf>
    <xf numFmtId="0" fontId="151" fillId="33" borderId="105" xfId="45036" applyFont="true" applyFill="true" applyBorder="true" applyAlignment="true">
      <alignment horizontal="center" vertical="center" wrapText="true"/>
    </xf>
    <xf numFmtId="0" fontId="151" fillId="33" borderId="105" xfId="45042" applyFont="true" applyFill="true" applyBorder="true" applyAlignment="true">
      <alignment horizontal="center" vertical="center" wrapText="true"/>
    </xf>
    <xf numFmtId="0" fontId="151" fillId="33" borderId="105" xfId="45078" applyFont="true" applyFill="true" applyBorder="true" applyAlignment="true">
      <alignment horizontal="center" vertical="center" wrapText="true"/>
    </xf>
    <xf numFmtId="0" fontId="151" fillId="33" borderId="105" xfId="45084" applyFont="true" applyFill="true" applyBorder="true" applyAlignment="true">
      <alignment horizontal="center" vertical="center" wrapText="true"/>
    </xf>
    <xf numFmtId="0" fontId="151" fillId="3" borderId="107" xfId="44936" applyFont="true" applyBorder="true" applyAlignment="true">
      <alignment horizontal="center" vertical="center" wrapText="true"/>
    </xf>
    <xf numFmtId="0" fontId="151" fillId="3" borderId="107" xfId="44957" applyFont="true" applyBorder="true" applyAlignment="true">
      <alignment horizontal="center" vertical="center" wrapText="true"/>
    </xf>
    <xf numFmtId="0" fontId="151" fillId="3" borderId="107" xfId="44984" applyFont="true" applyBorder="true" applyAlignment="true">
      <alignment horizontal="center" vertical="center" wrapText="true"/>
    </xf>
    <xf numFmtId="0" fontId="151" fillId="3" borderId="107" xfId="45014" applyFont="true" applyBorder="true" applyAlignment="true">
      <alignment horizontal="center" vertical="center" wrapText="true"/>
    </xf>
    <xf numFmtId="0" fontId="151" fillId="3" borderId="107" xfId="45041" applyFont="true" applyBorder="true" applyAlignment="true">
      <alignment horizontal="center" vertical="center" wrapText="true"/>
    </xf>
    <xf numFmtId="169" fontId="115" fillId="33" borderId="99" xfId="40238" applyNumberFormat="true" applyFont="true" applyFill="true" applyBorder="true" applyAlignment="true">
      <alignment horizontal="center" vertical="center"/>
    </xf>
    <xf numFmtId="169" fontId="115" fillId="33" borderId="99" xfId="40250" applyNumberFormat="true" applyFont="true" applyFill="true" applyBorder="true" applyAlignment="true">
      <alignment horizontal="center" vertical="center"/>
    </xf>
    <xf numFmtId="0" fontId="151" fillId="33" borderId="99" xfId="45036" applyFont="true" applyFill="true" applyBorder="true" applyAlignment="true">
      <alignment horizontal="center" vertical="center" wrapText="true"/>
    </xf>
    <xf numFmtId="0" fontId="151" fillId="33" borderId="99" xfId="45041" applyFont="true" applyFill="true" applyBorder="true" applyAlignment="true">
      <alignment horizontal="center" vertical="center" wrapText="true"/>
    </xf>
    <xf numFmtId="0" fontId="151" fillId="3" borderId="107" xfId="45083" applyFont="true" applyBorder="true" applyAlignment="true">
      <alignment horizontal="center" vertical="center" wrapText="true"/>
    </xf>
    <xf numFmtId="0" fontId="151" fillId="33" borderId="99" xfId="45078" applyFont="true" applyFill="true" applyBorder="true" applyAlignment="true">
      <alignment horizontal="center" vertical="center" wrapText="true"/>
    </xf>
    <xf numFmtId="0" fontId="151" fillId="33" borderId="99" xfId="45083" applyFont="true" applyFill="true" applyBorder="true" applyAlignment="true">
      <alignment horizontal="center" vertical="center" wrapText="true"/>
    </xf>
    <xf numFmtId="0" fontId="151" fillId="3" borderId="108" xfId="44936" applyFont="true" applyBorder="true" applyAlignment="true">
      <alignment horizontal="center" vertical="center" wrapText="true"/>
    </xf>
    <xf numFmtId="0" fontId="151" fillId="3" borderId="108" xfId="44957" applyFont="true" applyBorder="true" applyAlignment="true">
      <alignment horizontal="center" vertical="center" wrapText="true"/>
    </xf>
    <xf numFmtId="0" fontId="151" fillId="3" borderId="108" xfId="44984" applyFont="true" applyBorder="true" applyAlignment="true">
      <alignment horizontal="center" vertical="center" wrapText="true"/>
    </xf>
    <xf numFmtId="0" fontId="155" fillId="33" borderId="128" xfId="19344" applyFont="true" applyFill="true" applyBorder="true" applyAlignment="true">
      <alignment horizontal="center" vertical="center" wrapText="true"/>
    </xf>
    <xf numFmtId="0" fontId="151" fillId="3" borderId="108" xfId="45014" applyFont="true" applyBorder="true" applyAlignment="true">
      <alignment horizontal="center" vertical="center" wrapText="true"/>
    </xf>
    <xf numFmtId="0" fontId="151" fillId="3" borderId="108" xfId="45041" applyFont="true" applyBorder="true" applyAlignment="true">
      <alignment horizontal="center" vertical="center" wrapText="true"/>
    </xf>
    <xf numFmtId="169" fontId="115" fillId="33" borderId="128" xfId="40238" applyNumberFormat="true" applyFont="true" applyFill="true" applyBorder="true" applyAlignment="true">
      <alignment horizontal="center" vertical="center"/>
    </xf>
    <xf numFmtId="169" fontId="115" fillId="33" borderId="128" xfId="40250" applyNumberFormat="true" applyFont="true" applyFill="true" applyBorder="true" applyAlignment="true">
      <alignment horizontal="center" vertical="center"/>
    </xf>
    <xf numFmtId="0" fontId="151" fillId="33" borderId="128" xfId="45036" applyFont="true" applyFill="true" applyBorder="true" applyAlignment="true">
      <alignment horizontal="center" vertical="center" wrapText="true"/>
    </xf>
    <xf numFmtId="0" fontId="151" fillId="33" borderId="128" xfId="45041" applyFont="true" applyFill="true" applyBorder="true" applyAlignment="true">
      <alignment horizontal="center" vertical="center" wrapText="true"/>
    </xf>
    <xf numFmtId="0" fontId="151" fillId="33" borderId="128" xfId="25756" applyFont="true" applyFill="true" applyBorder="true" applyAlignment="true">
      <alignment horizontal="center" vertical="center" wrapText="true"/>
    </xf>
    <xf numFmtId="0" fontId="151" fillId="33" borderId="128" xfId="25750" applyFont="true" applyFill="true" applyBorder="true" applyAlignment="true">
      <alignment horizontal="center" vertical="center" wrapText="true"/>
    </xf>
    <xf numFmtId="0" fontId="151" fillId="3" borderId="108" xfId="45083" applyFont="true" applyBorder="true" applyAlignment="true">
      <alignment horizontal="center" vertical="center" wrapText="true"/>
    </xf>
    <xf numFmtId="0" fontId="151" fillId="33" borderId="128" xfId="45078" applyFont="true" applyFill="true" applyBorder="true" applyAlignment="true">
      <alignment horizontal="center" vertical="center" wrapText="true"/>
    </xf>
    <xf numFmtId="0" fontId="151" fillId="33" borderId="128" xfId="45083" applyFont="true" applyFill="true" applyBorder="true" applyAlignment="true">
      <alignment horizontal="center" vertical="center" wrapText="true"/>
    </xf>
    <xf numFmtId="0" fontId="24" fillId="33" borderId="124" xfId="19344" applyFill="true" applyBorder="true" applyAlignment="true">
      <alignment horizontal="center" vertical="center"/>
    </xf>
    <xf numFmtId="0" fontId="155" fillId="33" borderId="124" xfId="19344" applyFont="true" applyFill="true" applyBorder="true" applyAlignment="true">
      <alignment horizontal="center" vertical="center" wrapText="true"/>
    </xf>
    <xf numFmtId="169" fontId="115" fillId="33" borderId="124" xfId="40239" applyNumberFormat="true" applyFont="true" applyFill="true" applyBorder="true" applyAlignment="true">
      <alignment horizontal="center" vertical="center"/>
    </xf>
    <xf numFmtId="169" fontId="115" fillId="33" borderId="124" xfId="40251" applyNumberFormat="true" applyFont="true" applyFill="true" applyBorder="true" applyAlignment="true">
      <alignment horizontal="center" vertical="center"/>
    </xf>
    <xf numFmtId="0" fontId="151" fillId="33" borderId="124" xfId="45036" applyFont="true" applyFill="true" applyBorder="true" applyAlignment="true">
      <alignment horizontal="center" vertical="center" wrapText="true"/>
    </xf>
    <xf numFmtId="0" fontId="151" fillId="33" borderId="124" xfId="45042" applyFont="true" applyFill="true" applyBorder="true" applyAlignment="true">
      <alignment horizontal="center" vertical="center" wrapText="true"/>
    </xf>
    <xf numFmtId="0" fontId="151" fillId="33" borderId="124" xfId="45078" applyFont="true" applyFill="true" applyBorder="true" applyAlignment="true">
      <alignment horizontal="center" vertical="center" wrapText="true"/>
    </xf>
    <xf numFmtId="0" fontId="151" fillId="33" borderId="124" xfId="45084" applyFont="true" applyFill="true" applyBorder="true" applyAlignment="true">
      <alignment horizontal="center" vertical="center" wrapText="true"/>
    </xf>
    <xf numFmtId="0" fontId="151" fillId="0" borderId="99" xfId="44993" applyFont="true" applyFill="true" applyBorder="true" applyAlignment="true">
      <alignment horizontal="left" vertical="center" wrapText="true"/>
    </xf>
    <xf numFmtId="0" fontId="151" fillId="0" borderId="99" xfId="44999" applyFont="true" applyFill="true" applyBorder="true" applyAlignment="true">
      <alignment horizontal="left" vertical="center" wrapText="true"/>
    </xf>
    <xf numFmtId="0" fontId="151" fillId="0" borderId="99" xfId="19355" applyFont="true" applyFill="true" applyBorder="true" applyAlignment="true">
      <alignment horizontal="left" vertical="center" wrapText="true"/>
    </xf>
    <xf numFmtId="0" fontId="151" fillId="0" borderId="99" xfId="19357" applyFont="true" applyFill="true" applyBorder="true" applyAlignment="true">
      <alignment horizontal="left" vertical="center" wrapText="true"/>
    </xf>
    <xf numFmtId="0" fontId="155" fillId="0" borderId="99" xfId="19344" applyFont="true" applyFill="true" applyBorder="true" applyAlignment="true">
      <alignment horizontal="left" vertical="center" wrapText="true"/>
    </xf>
    <xf numFmtId="0" fontId="151" fillId="0" borderId="99" xfId="45032" applyFont="true" applyFill="true" applyBorder="true" applyAlignment="true">
      <alignment horizontal="left" vertical="center" wrapText="true"/>
    </xf>
    <xf numFmtId="0" fontId="151" fillId="0" borderId="99" xfId="45038" applyFont="true" applyFill="true" applyBorder="true" applyAlignment="true">
      <alignment horizontal="left" vertical="center" wrapText="true"/>
    </xf>
    <xf numFmtId="0" fontId="151" fillId="0" borderId="99" xfId="45044" applyFont="true" applyFill="true" applyBorder="true" applyAlignment="true">
      <alignment horizontal="left" vertical="center" wrapText="true"/>
    </xf>
    <xf numFmtId="0" fontId="151" fillId="0" borderId="99" xfId="45050" applyFont="true" applyFill="true" applyBorder="true" applyAlignment="true">
      <alignment horizontal="left" vertical="center" wrapText="true"/>
    </xf>
    <xf numFmtId="0" fontId="151" fillId="0" borderId="99" xfId="45056" applyFont="true" applyFill="true" applyBorder="true" applyAlignment="true">
      <alignment horizontal="left" vertical="center" wrapText="true"/>
    </xf>
    <xf numFmtId="0" fontId="151" fillId="0" borderId="99" xfId="19382" applyFont="true" applyFill="true" applyBorder="true" applyAlignment="true">
      <alignment horizontal="left" vertical="center" wrapText="true"/>
    </xf>
    <xf numFmtId="0" fontId="151" fillId="0" borderId="99" xfId="19385" applyFont="true" applyFill="true" applyBorder="true" applyAlignment="true">
      <alignment horizontal="left" vertical="center" wrapText="true"/>
    </xf>
    <xf numFmtId="0" fontId="151" fillId="0" borderId="99" xfId="45074" applyFont="true" applyFill="true" applyBorder="true" applyAlignment="true">
      <alignment horizontal="left" vertical="center" wrapText="true"/>
    </xf>
    <xf numFmtId="0" fontId="151" fillId="0" borderId="99" xfId="45080" applyFont="true" applyFill="true" applyBorder="true" applyAlignment="true">
      <alignment horizontal="left" vertical="center" wrapText="true"/>
    </xf>
    <xf numFmtId="0" fontId="151" fillId="0" borderId="99" xfId="45086" applyFont="true" applyFill="true" applyBorder="true" applyAlignment="true">
      <alignment horizontal="left" vertical="center" wrapText="true"/>
    </xf>
    <xf numFmtId="0" fontId="151" fillId="0" borderId="99" xfId="45089" applyFont="true" applyFill="true" applyBorder="true" applyAlignment="true">
      <alignment horizontal="left" vertical="center" wrapText="true"/>
    </xf>
    <xf numFmtId="0" fontId="151" fillId="0" borderId="99" xfId="45092" applyFont="true" applyFill="true" applyBorder="true" applyAlignment="true">
      <alignment horizontal="left" vertical="center" wrapText="true"/>
    </xf>
    <xf numFmtId="0" fontId="24" fillId="3" borderId="100" xfId="19344" applyBorder="true" applyAlignment="true">
      <alignment vertical="center" wrapText="true"/>
    </xf>
    <xf numFmtId="0" fontId="155" fillId="0" borderId="103" xfId="19344" applyFont="true" applyFill="true" applyBorder="true" applyAlignment="true">
      <alignment horizontal="left" vertical="center" wrapText="true"/>
    </xf>
    <xf numFmtId="0" fontId="151" fillId="0" borderId="103" xfId="45050" applyFont="true" applyFill="true" applyBorder="true" applyAlignment="true">
      <alignment horizontal="left" vertical="center" wrapText="true"/>
    </xf>
    <xf numFmtId="0" fontId="151" fillId="0" borderId="105" xfId="19356" applyFont="true" applyFill="true" applyBorder="true" applyAlignment="true">
      <alignment horizontal="left" vertical="center"/>
    </xf>
    <xf numFmtId="0" fontId="151" fillId="0" borderId="105" xfId="19358" applyFont="true" applyFill="true" applyBorder="true" applyAlignment="true">
      <alignment horizontal="left" vertical="center"/>
    </xf>
    <xf numFmtId="0" fontId="24" fillId="0" borderId="105" xfId="19344" applyFill="true" applyBorder="true" applyAlignment="true">
      <alignment vertical="center"/>
    </xf>
    <xf numFmtId="0" fontId="24" fillId="0" borderId="105" xfId="19344" applyFill="true" applyBorder="true" applyAlignment="true">
      <alignment horizontal="center" vertical="center"/>
    </xf>
    <xf numFmtId="0" fontId="155" fillId="0" borderId="105" xfId="19344" applyFont="true" applyFill="true" applyBorder="true" applyAlignment="true">
      <alignment horizontal="left" vertical="center"/>
    </xf>
    <xf numFmtId="0" fontId="155" fillId="0" borderId="106" xfId="19344" applyFont="true" applyFill="true" applyBorder="true" applyAlignment="true">
      <alignment horizontal="left" vertical="center"/>
    </xf>
    <xf numFmtId="0" fontId="24" fillId="0" borderId="105" xfId="34367" applyFill="true" applyBorder="true" applyAlignment="true">
      <alignment vertical="center"/>
    </xf>
    <xf numFmtId="0" fontId="151" fillId="0" borderId="105" xfId="19384" applyFont="true" applyFill="true" applyBorder="true" applyAlignment="true">
      <alignment horizontal="left" vertical="center"/>
    </xf>
    <xf numFmtId="0" fontId="151" fillId="0" borderId="105" xfId="19386" applyFont="true" applyFill="true" applyBorder="true" applyAlignment="true">
      <alignment horizontal="left" vertical="center"/>
    </xf>
    <xf numFmtId="0" fontId="24" fillId="0" borderId="104" xfId="34367" applyFill="true" applyBorder="true" applyAlignment="true">
      <alignment vertical="center"/>
    </xf>
    <xf numFmtId="0" fontId="24" fillId="0" borderId="106" xfId="34367" applyFill="true" applyBorder="true" applyAlignment="true">
      <alignment vertical="center"/>
    </xf>
    <xf numFmtId="169" fontId="150" fillId="33" borderId="100" xfId="44941" applyNumberFormat="true" applyFont="true" applyFill="true" applyBorder="true" applyAlignment="true">
      <alignment horizontal="center" vertical="center"/>
    </xf>
    <xf numFmtId="169" fontId="150" fillId="33" borderId="121" xfId="44941" applyNumberFormat="true" applyFont="true" applyFill="true" applyBorder="true" applyAlignment="true">
      <alignment horizontal="center" vertical="center"/>
    </xf>
    <xf numFmtId="169" fontId="150" fillId="33" borderId="122" xfId="44941" applyNumberFormat="true" applyFont="true" applyFill="true" applyBorder="true" applyAlignment="true">
      <alignment horizontal="center" vertical="center"/>
    </xf>
    <xf numFmtId="169" fontId="150" fillId="33" borderId="127" xfId="44941" applyNumberFormat="true" applyFont="true" applyFill="true" applyBorder="true" applyAlignment="true">
      <alignment horizontal="center" vertical="center"/>
    </xf>
    <xf numFmtId="169" fontId="150" fillId="33" borderId="104" xfId="44941" applyNumberFormat="true" applyFont="true" applyFill="true" applyBorder="true" applyAlignment="true">
      <alignment horizontal="center" vertical="center"/>
    </xf>
    <xf numFmtId="169" fontId="150" fillId="33" borderId="99" xfId="44944" applyNumberFormat="true" applyFont="true" applyFill="true" applyBorder="true" applyAlignment="true">
      <alignment horizontal="center" vertical="center"/>
    </xf>
    <xf numFmtId="169" fontId="150" fillId="33" borderId="123" xfId="44944" applyNumberFormat="true" applyFont="true" applyFill="true" applyBorder="true" applyAlignment="true">
      <alignment horizontal="center" vertical="center"/>
    </xf>
    <xf numFmtId="169" fontId="150" fillId="33" borderId="124" xfId="44944" applyNumberFormat="true" applyFont="true" applyFill="true" applyBorder="true" applyAlignment="true">
      <alignment horizontal="center" vertical="center"/>
    </xf>
    <xf numFmtId="169" fontId="150" fillId="33" borderId="128" xfId="44944" applyNumberFormat="true" applyFont="true" applyFill="true" applyBorder="true" applyAlignment="true">
      <alignment horizontal="center" vertical="center"/>
    </xf>
    <xf numFmtId="169" fontId="150" fillId="33" borderId="105" xfId="44944" applyNumberFormat="true" applyFont="true" applyFill="true" applyBorder="true" applyAlignment="true">
      <alignment horizontal="center" vertical="center"/>
    </xf>
    <xf numFmtId="169" fontId="150" fillId="33" borderId="100" xfId="44968" applyNumberFormat="true" applyFont="true" applyFill="true" applyBorder="true" applyAlignment="true">
      <alignment horizontal="center" vertical="center"/>
    </xf>
    <xf numFmtId="169" fontId="150" fillId="33" borderId="121" xfId="44969" applyNumberFormat="true" applyFont="true" applyFill="true" applyBorder="true" applyAlignment="true">
      <alignment horizontal="center" vertical="center"/>
    </xf>
    <xf numFmtId="169" fontId="150" fillId="33" borderId="122" xfId="44970" applyNumberFormat="true" applyFont="true" applyFill="true" applyBorder="true" applyAlignment="true">
      <alignment horizontal="center" vertical="center"/>
    </xf>
    <xf numFmtId="169" fontId="150" fillId="33" borderId="127" xfId="44969" applyNumberFormat="true" applyFont="true" applyFill="true" applyBorder="true" applyAlignment="true">
      <alignment horizontal="center" vertical="center"/>
    </xf>
    <xf numFmtId="169" fontId="150" fillId="33" borderId="104" xfId="44970" applyNumberFormat="true" applyFont="true" applyFill="true" applyBorder="true" applyAlignment="true">
      <alignment horizontal="center" vertical="center"/>
    </xf>
    <xf numFmtId="169" fontId="150" fillId="33" borderId="100" xfId="44969" applyNumberFormat="true" applyFont="true" applyFill="true" applyBorder="true" applyAlignment="true">
      <alignment horizontal="center" vertical="center"/>
    </xf>
    <xf numFmtId="169" fontId="150" fillId="33" borderId="99" xfId="44968" applyNumberFormat="true" applyFont="true" applyFill="true" applyBorder="true" applyAlignment="true">
      <alignment horizontal="center" vertical="center"/>
    </xf>
    <xf numFmtId="169" fontId="150" fillId="33" borderId="123" xfId="44969" applyNumberFormat="true" applyFont="true" applyFill="true" applyBorder="true" applyAlignment="true">
      <alignment horizontal="center" vertical="center"/>
    </xf>
    <xf numFmtId="169" fontId="150" fillId="33" borderId="124" xfId="44970" applyNumberFormat="true" applyFont="true" applyFill="true" applyBorder="true" applyAlignment="true">
      <alignment horizontal="center" vertical="center"/>
    </xf>
    <xf numFmtId="169" fontId="150" fillId="33" borderId="128" xfId="44969" applyNumberFormat="true" applyFont="true" applyFill="true" applyBorder="true" applyAlignment="true">
      <alignment horizontal="center" vertical="center"/>
    </xf>
    <xf numFmtId="169" fontId="150" fillId="33" borderId="105" xfId="44970" applyNumberFormat="true" applyFont="true" applyFill="true" applyBorder="true" applyAlignment="true">
      <alignment horizontal="center" vertical="center"/>
    </xf>
    <xf numFmtId="169" fontId="150" fillId="33" borderId="99" xfId="44969" applyNumberFormat="true" applyFont="true" applyFill="true" applyBorder="true" applyAlignment="true">
      <alignment horizontal="center" vertical="center"/>
    </xf>
    <xf numFmtId="0" fontId="24" fillId="33" borderId="123" xfId="19344" applyFill="true" applyBorder="true" applyAlignment="true">
      <alignment horizontal="center" vertical="center" wrapText="true"/>
    </xf>
    <xf numFmtId="0" fontId="24" fillId="33" borderId="124" xfId="19344" applyFill="true" applyBorder="true" applyAlignment="true">
      <alignment horizontal="center" vertical="center" wrapText="true"/>
    </xf>
    <xf numFmtId="169" fontId="150" fillId="33" borderId="99" xfId="44962" applyNumberFormat="true" applyFont="true" applyFill="true" applyBorder="true" applyAlignment="true">
      <alignment horizontal="center" vertical="center"/>
    </xf>
    <xf numFmtId="169" fontId="150" fillId="33" borderId="123" xfId="44963" applyNumberFormat="true" applyFont="true" applyFill="true" applyBorder="true" applyAlignment="true">
      <alignment horizontal="center" vertical="center"/>
    </xf>
    <xf numFmtId="169" fontId="150" fillId="33" borderId="124" xfId="44964" applyNumberFormat="true" applyFont="true" applyFill="true" applyBorder="true" applyAlignment="true">
      <alignment horizontal="center" vertical="center"/>
    </xf>
    <xf numFmtId="169" fontId="150" fillId="33" borderId="128" xfId="44963" applyNumberFormat="true" applyFont="true" applyFill="true" applyBorder="true" applyAlignment="true">
      <alignment horizontal="center" vertical="center"/>
    </xf>
    <xf numFmtId="169" fontId="150" fillId="33" borderId="105" xfId="44964" applyNumberFormat="true" applyFont="true" applyFill="true" applyBorder="true" applyAlignment="true">
      <alignment horizontal="center" vertical="center"/>
    </xf>
    <xf numFmtId="169" fontId="150" fillId="33" borderId="99" xfId="44963" applyNumberFormat="true" applyFont="true" applyFill="true" applyBorder="true" applyAlignment="true">
      <alignment horizontal="center" vertical="center"/>
    </xf>
    <xf numFmtId="169" fontId="150" fillId="33" borderId="123" xfId="44968" applyNumberFormat="true" applyFont="true" applyFill="true" applyBorder="true" applyAlignment="true">
      <alignment horizontal="center" vertical="center"/>
    </xf>
    <xf numFmtId="169" fontId="150" fillId="33" borderId="124" xfId="44968" applyNumberFormat="true" applyFont="true" applyFill="true" applyBorder="true" applyAlignment="true">
      <alignment horizontal="center" vertical="center"/>
    </xf>
    <xf numFmtId="169" fontId="150" fillId="33" borderId="128" xfId="44968" applyNumberFormat="true" applyFont="true" applyFill="true" applyBorder="true" applyAlignment="true">
      <alignment horizontal="center" vertical="center"/>
    </xf>
    <xf numFmtId="169" fontId="150" fillId="33" borderId="105" xfId="44968" applyNumberFormat="true" applyFont="true" applyFill="true" applyBorder="true" applyAlignment="true">
      <alignment horizontal="center" vertical="center"/>
    </xf>
    <xf numFmtId="169" fontId="150" fillId="33" borderId="100" xfId="44989" applyNumberFormat="true" applyFont="true" applyFill="true" applyBorder="true" applyAlignment="true">
      <alignment horizontal="center" vertical="center"/>
    </xf>
    <xf numFmtId="169" fontId="150" fillId="33" borderId="121" xfId="44990" applyNumberFormat="true" applyFont="true" applyFill="true" applyBorder="true" applyAlignment="true">
      <alignment horizontal="center" vertical="center"/>
    </xf>
    <xf numFmtId="169" fontId="150" fillId="33" borderId="122" xfId="44991" applyNumberFormat="true" applyFont="true" applyFill="true" applyBorder="true" applyAlignment="true">
      <alignment horizontal="center" vertical="center"/>
    </xf>
    <xf numFmtId="169" fontId="150" fillId="33" borderId="127" xfId="44990" applyNumberFormat="true" applyFont="true" applyFill="true" applyBorder="true" applyAlignment="true">
      <alignment horizontal="center" vertical="center"/>
    </xf>
    <xf numFmtId="169" fontId="150" fillId="33" borderId="104" xfId="44991" applyNumberFormat="true" applyFont="true" applyFill="true" applyBorder="true" applyAlignment="true">
      <alignment horizontal="center" vertical="center"/>
    </xf>
    <xf numFmtId="169" fontId="150" fillId="33" borderId="100" xfId="44990" applyNumberFormat="true" applyFont="true" applyFill="true" applyBorder="true" applyAlignment="true">
      <alignment horizontal="center" vertical="center"/>
    </xf>
    <xf numFmtId="169" fontId="150" fillId="33" borderId="99" xfId="44995" applyNumberFormat="true" applyFont="true" applyFill="true" applyBorder="true" applyAlignment="true">
      <alignment horizontal="center" vertical="center"/>
    </xf>
    <xf numFmtId="169" fontId="150" fillId="33" borderId="123" xfId="44996" applyNumberFormat="true" applyFont="true" applyFill="true" applyBorder="true" applyAlignment="true">
      <alignment horizontal="center" vertical="center"/>
    </xf>
    <xf numFmtId="169" fontId="150" fillId="33" borderId="124" xfId="44997" applyNumberFormat="true" applyFont="true" applyFill="true" applyBorder="true" applyAlignment="true">
      <alignment horizontal="center" vertical="center"/>
    </xf>
    <xf numFmtId="169" fontId="150" fillId="33" borderId="128" xfId="44996" applyNumberFormat="true" applyFont="true" applyFill="true" applyBorder="true" applyAlignment="true">
      <alignment horizontal="center" vertical="center"/>
    </xf>
    <xf numFmtId="169" fontId="150" fillId="33" borderId="105" xfId="44997" applyNumberFormat="true" applyFont="true" applyFill="true" applyBorder="true" applyAlignment="true">
      <alignment horizontal="center" vertical="center"/>
    </xf>
    <xf numFmtId="169" fontId="150" fillId="33" borderId="99" xfId="44996" applyNumberFormat="true" applyFont="true" applyFill="true" applyBorder="true" applyAlignment="true">
      <alignment horizontal="center" vertical="center"/>
    </xf>
    <xf numFmtId="168" fontId="150" fillId="33" borderId="128" xfId="19367" applyNumberFormat="true" applyFont="true" applyFill="true" applyBorder="true" applyAlignment="true">
      <alignment horizontal="center" vertical="center"/>
    </xf>
    <xf numFmtId="168" fontId="150" fillId="33" borderId="123" xfId="19367" applyNumberFormat="true" applyFont="true" applyFill="true" applyBorder="true" applyAlignment="true">
      <alignment horizontal="center" vertical="center"/>
    </xf>
    <xf numFmtId="169" fontId="150" fillId="33" borderId="99" xfId="45001" applyNumberFormat="true" applyFont="true" applyFill="true" applyBorder="true" applyAlignment="true">
      <alignment horizontal="center" vertical="center"/>
    </xf>
    <xf numFmtId="169" fontId="150" fillId="33" borderId="123" xfId="45002" applyNumberFormat="true" applyFont="true" applyFill="true" applyBorder="true" applyAlignment="true">
      <alignment horizontal="center" vertical="center"/>
    </xf>
    <xf numFmtId="169" fontId="150" fillId="33" borderId="124" xfId="45003" applyNumberFormat="true" applyFont="true" applyFill="true" applyBorder="true" applyAlignment="true">
      <alignment horizontal="center" vertical="center"/>
    </xf>
    <xf numFmtId="169" fontId="150" fillId="33" borderId="128" xfId="45002" applyNumberFormat="true" applyFont="true" applyFill="true" applyBorder="true" applyAlignment="true">
      <alignment horizontal="center" vertical="center"/>
    </xf>
    <xf numFmtId="169" fontId="150" fillId="33" borderId="105" xfId="45003" applyNumberFormat="true" applyFont="true" applyFill="true" applyBorder="true" applyAlignment="true">
      <alignment horizontal="center" vertical="center"/>
    </xf>
    <xf numFmtId="169" fontId="150" fillId="33" borderId="99" xfId="45002" applyNumberFormat="true" applyFont="true" applyFill="true" applyBorder="true" applyAlignment="true">
      <alignment horizontal="center" vertical="center"/>
    </xf>
    <xf numFmtId="168" fontId="150" fillId="33" borderId="99" xfId="19366" applyNumberFormat="true" applyFont="true" applyFill="true" applyBorder="true" applyAlignment="true">
      <alignment horizontal="center" vertical="center"/>
    </xf>
    <xf numFmtId="168" fontId="150" fillId="33" borderId="124" xfId="19368" applyNumberFormat="true" applyFont="true" applyFill="true" applyBorder="true" applyAlignment="true">
      <alignment horizontal="center" vertical="center"/>
    </xf>
    <xf numFmtId="168" fontId="150" fillId="33" borderId="105" xfId="19368" applyNumberFormat="true" applyFont="true" applyFill="true" applyBorder="true" applyAlignment="true">
      <alignment horizontal="center" vertical="center"/>
    </xf>
    <xf numFmtId="168" fontId="150" fillId="33" borderId="99" xfId="19367" applyNumberFormat="true" applyFont="true" applyFill="true" applyBorder="true" applyAlignment="true">
      <alignment horizontal="center" vertical="center"/>
    </xf>
    <xf numFmtId="168" fontId="150" fillId="33" borderId="99" xfId="19370" applyNumberFormat="true" applyFont="true" applyFill="true" applyBorder="true" applyAlignment="true">
      <alignment horizontal="center" vertical="center"/>
    </xf>
    <xf numFmtId="168" fontId="150" fillId="33" borderId="123" xfId="19371" applyNumberFormat="true" applyFont="true" applyFill="true" applyBorder="true" applyAlignment="true">
      <alignment horizontal="center" vertical="center"/>
    </xf>
    <xf numFmtId="168" fontId="150" fillId="33" borderId="124" xfId="19372" applyNumberFormat="true" applyFont="true" applyFill="true" applyBorder="true" applyAlignment="true">
      <alignment horizontal="center" vertical="center"/>
    </xf>
    <xf numFmtId="168" fontId="150" fillId="33" borderId="128" xfId="19371" applyNumberFormat="true" applyFont="true" applyFill="true" applyBorder="true" applyAlignment="true">
      <alignment horizontal="center" vertical="center"/>
    </xf>
    <xf numFmtId="168" fontId="150" fillId="33" borderId="105" xfId="19372" applyNumberFormat="true" applyFont="true" applyFill="true" applyBorder="true" applyAlignment="true">
      <alignment horizontal="center" vertical="center"/>
    </xf>
    <xf numFmtId="168" fontId="150" fillId="33" borderId="99" xfId="19371" applyNumberFormat="true" applyFont="true" applyFill="true" applyBorder="true" applyAlignment="true">
      <alignment horizontal="center" vertical="center"/>
    </xf>
    <xf numFmtId="0" fontId="24" fillId="33" borderId="99" xfId="19344" applyFill="true" applyBorder="true" applyAlignment="true">
      <alignment horizontal="center" vertical="center" wrapText="true"/>
    </xf>
    <xf numFmtId="0" fontId="24" fillId="33" borderId="128" xfId="19344" applyFill="true" applyBorder="true" applyAlignment="true">
      <alignment horizontal="center" vertical="center" wrapText="true"/>
    </xf>
    <xf numFmtId="0" fontId="24" fillId="33" borderId="105" xfId="19344" applyFill="true" applyBorder="true" applyAlignment="true">
      <alignment horizontal="center" vertical="center" wrapText="true"/>
    </xf>
    <xf numFmtId="170" fontId="155" fillId="33" borderId="99" xfId="19344" applyNumberFormat="true" applyFont="true" applyFill="true" applyBorder="true" applyAlignment="true">
      <alignment horizontal="center" vertical="center"/>
    </xf>
    <xf numFmtId="170" fontId="155" fillId="33" borderId="123" xfId="19344" applyNumberFormat="true" applyFont="true" applyFill="true" applyBorder="true" applyAlignment="true">
      <alignment horizontal="center" vertical="center"/>
    </xf>
    <xf numFmtId="170" fontId="155" fillId="33" borderId="124"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03"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29" xfId="19344" applyNumberFormat="true" applyFont="true" applyFill="true" applyBorder="true" applyAlignment="true">
      <alignment horizontal="center" vertical="center"/>
    </xf>
    <xf numFmtId="170" fontId="155" fillId="33" borderId="106" xfId="19344" applyNumberFormat="true" applyFont="true" applyFill="true" applyBorder="true" applyAlignment="true">
      <alignment horizontal="center" vertical="center"/>
    </xf>
    <xf numFmtId="0" fontId="24" fillId="33" borderId="125" xfId="19344" applyFill="true" applyBorder="true" applyAlignment="true">
      <alignment horizontal="center" vertical="center" wrapText="true"/>
    </xf>
    <xf numFmtId="0" fontId="24" fillId="33" borderId="126" xfId="19344" applyFill="true" applyBorder="true" applyAlignment="true">
      <alignment horizontal="center" vertical="center" wrapText="true"/>
    </xf>
    <xf numFmtId="169" fontId="150" fillId="33" borderId="100" xfId="45019" applyNumberFormat="true" applyFont="true" applyFill="true" applyBorder="true" applyAlignment="true">
      <alignment horizontal="center" vertical="center"/>
    </xf>
    <xf numFmtId="169" fontId="150" fillId="33" borderId="121" xfId="45019" applyNumberFormat="true" applyFont="true" applyFill="true" applyBorder="true" applyAlignment="true">
      <alignment horizontal="center" vertical="center"/>
    </xf>
    <xf numFmtId="169" fontId="150" fillId="33" borderId="122" xfId="45019" applyNumberFormat="true" applyFont="true" applyFill="true" applyBorder="true" applyAlignment="true">
      <alignment horizontal="center" vertical="center"/>
    </xf>
    <xf numFmtId="169" fontId="150" fillId="33" borderId="127" xfId="45019" applyNumberFormat="true" applyFont="true" applyFill="true" applyBorder="true" applyAlignment="true">
      <alignment horizontal="center" vertical="center"/>
    </xf>
    <xf numFmtId="169" fontId="150" fillId="33" borderId="104" xfId="45019" applyNumberFormat="true" applyFont="true" applyFill="true" applyBorder="true" applyAlignment="true">
      <alignment horizontal="center" vertical="center"/>
    </xf>
    <xf numFmtId="169" fontId="150" fillId="33" borderId="99" xfId="45022" applyNumberFormat="true" applyFont="true" applyFill="true" applyBorder="true" applyAlignment="true">
      <alignment horizontal="center" vertical="center"/>
    </xf>
    <xf numFmtId="169" fontId="150" fillId="33" borderId="123" xfId="45022" applyNumberFormat="true" applyFont="true" applyFill="true" applyBorder="true" applyAlignment="true">
      <alignment horizontal="center" vertical="center"/>
    </xf>
    <xf numFmtId="169" fontId="150" fillId="33" borderId="124" xfId="45022" applyNumberFormat="true" applyFont="true" applyFill="true" applyBorder="true" applyAlignment="true">
      <alignment horizontal="center" vertical="center"/>
    </xf>
    <xf numFmtId="169" fontId="150" fillId="33" borderId="128" xfId="45022" applyNumberFormat="true" applyFont="true" applyFill="true" applyBorder="true" applyAlignment="true">
      <alignment horizontal="center" vertical="center"/>
    </xf>
    <xf numFmtId="169" fontId="150" fillId="33" borderId="105" xfId="45022" applyNumberFormat="true" applyFont="true" applyFill="true" applyBorder="true" applyAlignment="true">
      <alignment horizontal="center" vertical="center"/>
    </xf>
    <xf numFmtId="169" fontId="150" fillId="33" borderId="123" xfId="45023" applyNumberFormat="true" applyFont="true" applyFill="true" applyBorder="true" applyAlignment="true">
      <alignment horizontal="center" vertical="center"/>
    </xf>
    <xf numFmtId="169" fontId="150" fillId="33" borderId="124" xfId="45024" applyNumberFormat="true" applyFont="true" applyFill="true" applyBorder="true" applyAlignment="true">
      <alignment horizontal="center" vertical="center"/>
    </xf>
    <xf numFmtId="169" fontId="150" fillId="33" borderId="128" xfId="45023" applyNumberFormat="true" applyFont="true" applyFill="true" applyBorder="true" applyAlignment="true">
      <alignment horizontal="center" vertical="center"/>
    </xf>
    <xf numFmtId="169" fontId="150" fillId="33" borderId="105" xfId="45024" applyNumberFormat="true" applyFont="true" applyFill="true" applyBorder="true" applyAlignment="true">
      <alignment horizontal="center" vertical="center"/>
    </xf>
    <xf numFmtId="169" fontId="150" fillId="33" borderId="99" xfId="45023" applyNumberFormat="true" applyFont="true" applyFill="true" applyBorder="true" applyAlignment="true">
      <alignment horizontal="center" vertical="center"/>
    </xf>
    <xf numFmtId="169" fontId="150" fillId="33" borderId="103" xfId="45028" applyNumberFormat="true" applyFont="true" applyFill="true" applyBorder="true" applyAlignment="true">
      <alignment horizontal="center" vertical="center"/>
    </xf>
    <xf numFmtId="169" fontId="150" fillId="33" borderId="125" xfId="45029" applyNumberFormat="true" applyFont="true" applyFill="true" applyBorder="true" applyAlignment="true">
      <alignment horizontal="center" vertical="center"/>
    </xf>
    <xf numFmtId="169" fontId="150" fillId="33" borderId="126" xfId="45030" applyNumberFormat="true" applyFont="true" applyFill="true" applyBorder="true" applyAlignment="true">
      <alignment horizontal="center" vertical="center"/>
    </xf>
    <xf numFmtId="169" fontId="150" fillId="33" borderId="129" xfId="45029" applyNumberFormat="true" applyFont="true" applyFill="true" applyBorder="true" applyAlignment="true">
      <alignment horizontal="center" vertical="center"/>
    </xf>
    <xf numFmtId="169" fontId="150" fillId="33" borderId="106" xfId="45030" applyNumberFormat="true" applyFont="true" applyFill="true" applyBorder="true" applyAlignment="true">
      <alignment horizontal="center" vertical="center"/>
    </xf>
    <xf numFmtId="169" fontId="150" fillId="33" borderId="103" xfId="45029" applyNumberFormat="true" applyFont="true" applyFill="true" applyBorder="true" applyAlignment="true">
      <alignment horizontal="center" vertical="center"/>
    </xf>
    <xf numFmtId="169" fontId="150" fillId="33" borderId="100" xfId="45046" applyNumberFormat="true" applyFont="true" applyFill="true" applyBorder="true" applyAlignment="true">
      <alignment horizontal="center" vertical="center"/>
    </xf>
    <xf numFmtId="169" fontId="150" fillId="33" borderId="121" xfId="45047" applyNumberFormat="true" applyFont="true" applyFill="true" applyBorder="true" applyAlignment="true">
      <alignment horizontal="center" vertical="center"/>
    </xf>
    <xf numFmtId="169" fontId="150" fillId="33" borderId="122" xfId="45048" applyNumberFormat="true" applyFont="true" applyFill="true" applyBorder="true" applyAlignment="true">
      <alignment horizontal="center" vertical="center"/>
    </xf>
    <xf numFmtId="169" fontId="150" fillId="33" borderId="127" xfId="45047" applyNumberFormat="true" applyFont="true" applyFill="true" applyBorder="true" applyAlignment="true">
      <alignment horizontal="center" vertical="center"/>
    </xf>
    <xf numFmtId="169" fontId="150" fillId="33" borderId="104" xfId="45048" applyNumberFormat="true" applyFont="true" applyFill="true" applyBorder="true" applyAlignment="true">
      <alignment horizontal="center" vertical="center"/>
    </xf>
    <xf numFmtId="169" fontId="150" fillId="33" borderId="100" xfId="45047" applyNumberFormat="true" applyFont="true" applyFill="true" applyBorder="true" applyAlignment="true">
      <alignment horizontal="center" vertical="center"/>
    </xf>
    <xf numFmtId="169" fontId="150" fillId="33" borderId="99" xfId="45052" applyNumberFormat="true" applyFont="true" applyFill="true" applyBorder="true" applyAlignment="true">
      <alignment horizontal="center" vertical="center"/>
    </xf>
    <xf numFmtId="169" fontId="150" fillId="33" borderId="123" xfId="45053" applyNumberFormat="true" applyFont="true" applyFill="true" applyBorder="true" applyAlignment="true">
      <alignment horizontal="center" vertical="center"/>
    </xf>
    <xf numFmtId="169" fontId="150" fillId="33" borderId="124" xfId="45054" applyNumberFormat="true" applyFont="true" applyFill="true" applyBorder="true" applyAlignment="true">
      <alignment horizontal="center" vertical="center"/>
    </xf>
    <xf numFmtId="169" fontId="150" fillId="33" borderId="128" xfId="45053" applyNumberFormat="true" applyFont="true" applyFill="true" applyBorder="true" applyAlignment="true">
      <alignment horizontal="center" vertical="center"/>
    </xf>
    <xf numFmtId="169" fontId="150" fillId="33" borderId="105" xfId="45054" applyNumberFormat="true" applyFont="true" applyFill="true" applyBorder="true" applyAlignment="true">
      <alignment horizontal="center" vertical="center"/>
    </xf>
    <xf numFmtId="169" fontId="150" fillId="33" borderId="99" xfId="45053" applyNumberFormat="true" applyFont="true" applyFill="true" applyBorder="true" applyAlignment="true">
      <alignment horizontal="center" vertical="center"/>
    </xf>
    <xf numFmtId="169" fontId="150" fillId="33" borderId="128" xfId="19389" applyNumberFormat="true" applyFont="true" applyFill="true" applyBorder="true" applyAlignment="true">
      <alignment horizontal="center" vertical="center" wrapText="true"/>
    </xf>
    <xf numFmtId="169" fontId="150" fillId="33" borderId="123" xfId="19389" applyNumberFormat="true" applyFont="true" applyFill="true" applyBorder="true" applyAlignment="true">
      <alignment horizontal="center" vertical="center" wrapText="true"/>
    </xf>
    <xf numFmtId="0" fontId="24" fillId="33" borderId="99" xfId="34367" applyFill="true" applyBorder="true" applyAlignment="true">
      <alignment horizontal="center" vertical="center"/>
    </xf>
    <xf numFmtId="0" fontId="24" fillId="33" borderId="123" xfId="34367" applyFill="true" applyBorder="true" applyAlignment="true">
      <alignment horizontal="center" vertical="center"/>
    </xf>
    <xf numFmtId="0" fontId="24" fillId="33" borderId="124" xfId="34367" applyFill="true" applyBorder="true" applyAlignment="true">
      <alignment horizontal="center" vertical="center"/>
    </xf>
    <xf numFmtId="0" fontId="24" fillId="33" borderId="128" xfId="34367" applyFill="true" applyBorder="true" applyAlignment="true">
      <alignment horizontal="center" vertical="center"/>
    </xf>
    <xf numFmtId="0" fontId="24" fillId="33" borderId="105" xfId="34367" applyFill="true" applyBorder="true" applyAlignment="true">
      <alignment horizontal="center" vertical="center"/>
    </xf>
    <xf numFmtId="168" fontId="150" fillId="33" borderId="99" xfId="45062" applyNumberFormat="true" applyFont="true" applyFill="true" applyBorder="true" applyAlignment="true">
      <alignment horizontal="center" vertical="center"/>
    </xf>
    <xf numFmtId="168" fontId="150" fillId="33" borderId="123" xfId="45063" applyNumberFormat="true" applyFont="true" applyFill="true" applyBorder="true" applyAlignment="true">
      <alignment horizontal="center" vertical="center"/>
    </xf>
    <xf numFmtId="168" fontId="150" fillId="33" borderId="124" xfId="45064" applyNumberFormat="true" applyFont="true" applyFill="true" applyBorder="true" applyAlignment="true">
      <alignment horizontal="center" vertical="center"/>
    </xf>
    <xf numFmtId="168" fontId="150" fillId="33" borderId="128" xfId="45063" applyNumberFormat="true" applyFont="true" applyFill="true" applyBorder="true" applyAlignment="true">
      <alignment horizontal="center" vertical="center"/>
    </xf>
    <xf numFmtId="168" fontId="150" fillId="33" borderId="105" xfId="45064" applyNumberFormat="true" applyFont="true" applyFill="true" applyBorder="true" applyAlignment="true">
      <alignment horizontal="center" vertical="center"/>
    </xf>
    <xf numFmtId="168" fontId="150" fillId="33" borderId="99" xfId="45063" applyNumberFormat="true" applyFont="true" applyFill="true" applyBorder="true" applyAlignment="true">
      <alignment horizontal="center" vertical="center"/>
    </xf>
    <xf numFmtId="168" fontId="155" fillId="33" borderId="128" xfId="19344" applyNumberFormat="true" applyFont="true" applyFill="true" applyBorder="true" applyAlignment="true">
      <alignment horizontal="center" vertical="center" wrapText="true"/>
    </xf>
    <xf numFmtId="168" fontId="155" fillId="33" borderId="123" xfId="19344" applyNumberFormat="true" applyFont="true" applyFill="true" applyBorder="true" applyAlignment="true">
      <alignment horizontal="center" vertical="center" wrapText="true"/>
    </xf>
    <xf numFmtId="168" fontId="150" fillId="33" borderId="99" xfId="45066" applyNumberFormat="true" applyFont="true" applyFill="true" applyBorder="true" applyAlignment="true">
      <alignment horizontal="center" vertical="center"/>
    </xf>
    <xf numFmtId="168" fontId="150" fillId="33" borderId="123" xfId="45067" applyNumberFormat="true" applyFont="true" applyFill="true" applyBorder="true" applyAlignment="true">
      <alignment horizontal="center" vertical="center"/>
    </xf>
    <xf numFmtId="168" fontId="150" fillId="33" borderId="124" xfId="45068" applyNumberFormat="true" applyFont="true" applyFill="true" applyBorder="true" applyAlignment="true">
      <alignment horizontal="center" vertical="center"/>
    </xf>
    <xf numFmtId="168" fontId="150" fillId="33" borderId="128" xfId="45067" applyNumberFormat="true" applyFont="true" applyFill="true" applyBorder="true" applyAlignment="true">
      <alignment horizontal="center" vertical="center"/>
    </xf>
    <xf numFmtId="168" fontId="150" fillId="33" borderId="105" xfId="45068" applyNumberFormat="true" applyFont="true" applyFill="true" applyBorder="true" applyAlignment="true">
      <alignment horizontal="center" vertical="center"/>
    </xf>
    <xf numFmtId="168" fontId="150" fillId="33" borderId="99" xfId="45067" applyNumberFormat="true" applyFont="true" applyFill="true" applyBorder="true" applyAlignment="true">
      <alignment horizontal="center" vertical="center"/>
    </xf>
    <xf numFmtId="168" fontId="150" fillId="33" borderId="128" xfId="19394" applyNumberFormat="true" applyFont="true" applyFill="true" applyBorder="true" applyAlignment="true">
      <alignment horizontal="center" vertical="center" wrapText="true"/>
    </xf>
    <xf numFmtId="168" fontId="150" fillId="33" borderId="123" xfId="19394" applyNumberFormat="true" applyFont="true" applyFill="true" applyBorder="true" applyAlignment="true">
      <alignment horizontal="center" vertical="center" wrapText="true"/>
    </xf>
    <xf numFmtId="168" fontId="150" fillId="33" borderId="128" xfId="19398" applyNumberFormat="true" applyFont="true" applyFill="true" applyBorder="true" applyAlignment="true">
      <alignment horizontal="center" vertical="center" wrapText="true"/>
    </xf>
    <xf numFmtId="168" fontId="150" fillId="33" borderId="123" xfId="19398" applyNumberFormat="true" applyFont="true" applyFill="true" applyBorder="true" applyAlignment="true">
      <alignment horizontal="center" vertical="center" wrapText="true"/>
    </xf>
    <xf numFmtId="168" fontId="150" fillId="33" borderId="99" xfId="45070" applyNumberFormat="true" applyFont="true" applyFill="true" applyBorder="true" applyAlignment="true">
      <alignment horizontal="center" vertical="center"/>
    </xf>
    <xf numFmtId="168" fontId="150" fillId="33" borderId="123" xfId="45071" applyNumberFormat="true" applyFont="true" applyFill="true" applyBorder="true" applyAlignment="true">
      <alignment horizontal="center" vertical="center"/>
    </xf>
    <xf numFmtId="168" fontId="150" fillId="33" borderId="124" xfId="45072" applyNumberFormat="true" applyFont="true" applyFill="true" applyBorder="true" applyAlignment="true">
      <alignment horizontal="center" vertical="center"/>
    </xf>
    <xf numFmtId="168" fontId="150" fillId="33" borderId="128" xfId="45071" applyNumberFormat="true" applyFont="true" applyFill="true" applyBorder="true" applyAlignment="true">
      <alignment horizontal="center" vertical="center"/>
    </xf>
    <xf numFmtId="168" fontId="150" fillId="33" borderId="105" xfId="45072" applyNumberFormat="true" applyFont="true" applyFill="true" applyBorder="true" applyAlignment="true">
      <alignment horizontal="center" vertical="center"/>
    </xf>
    <xf numFmtId="168" fontId="150" fillId="33" borderId="99" xfId="45071" applyNumberFormat="true" applyFont="true" applyFill="true" applyBorder="true" applyAlignment="true">
      <alignment horizontal="center" vertical="center"/>
    </xf>
    <xf numFmtId="168" fontId="150" fillId="33" borderId="99" xfId="19397" applyNumberFormat="true" applyFont="true" applyFill="true" applyBorder="true" applyAlignment="true">
      <alignment horizontal="center" vertical="center" wrapText="true"/>
    </xf>
    <xf numFmtId="168" fontId="150" fillId="33" borderId="124" xfId="19399" applyNumberFormat="true" applyFont="true" applyFill="true" applyBorder="true" applyAlignment="true">
      <alignment horizontal="center" vertical="center" wrapText="true"/>
    </xf>
    <xf numFmtId="168" fontId="150" fillId="33" borderId="105" xfId="19399" applyNumberFormat="true" applyFont="true" applyFill="true" applyBorder="true" applyAlignment="true">
      <alignment horizontal="center" vertical="center" wrapText="true"/>
    </xf>
    <xf numFmtId="168" fontId="150" fillId="33" borderId="99" xfId="19398" applyNumberFormat="true" applyFont="true" applyFill="true" applyBorder="true" applyAlignment="true">
      <alignment horizontal="center" vertical="center" wrapText="true"/>
    </xf>
    <xf numFmtId="168" fontId="150" fillId="33" borderId="99" xfId="19401" applyNumberFormat="true" applyFont="true" applyFill="true" applyBorder="true" applyAlignment="true">
      <alignment horizontal="center" vertical="center" wrapText="true"/>
    </xf>
    <xf numFmtId="168" fontId="150" fillId="33" borderId="123" xfId="19402" applyNumberFormat="true" applyFont="true" applyFill="true" applyBorder="true" applyAlignment="true">
      <alignment horizontal="center" vertical="center" wrapText="true"/>
    </xf>
    <xf numFmtId="168" fontId="150" fillId="33" borderId="124" xfId="19403" applyNumberFormat="true" applyFont="true" applyFill="true" applyBorder="true" applyAlignment="true">
      <alignment horizontal="center" vertical="center" wrapText="true"/>
    </xf>
    <xf numFmtId="168" fontId="150" fillId="33" borderId="128" xfId="19402" applyNumberFormat="true" applyFont="true" applyFill="true" applyBorder="true" applyAlignment="true">
      <alignment horizontal="center" vertical="center" wrapText="true"/>
    </xf>
    <xf numFmtId="168" fontId="150" fillId="33" borderId="105" xfId="19403" applyNumberFormat="true" applyFont="true" applyFill="true" applyBorder="true" applyAlignment="true">
      <alignment horizontal="center" vertical="center" wrapText="true"/>
    </xf>
    <xf numFmtId="168" fontId="150" fillId="33" borderId="99" xfId="19402" applyNumberFormat="true" applyFont="true" applyFill="true" applyBorder="true" applyAlignment="true">
      <alignment horizontal="center" vertical="center" wrapText="true"/>
    </xf>
    <xf numFmtId="169" fontId="150" fillId="33" borderId="103" xfId="45052" applyNumberFormat="true" applyFont="true" applyFill="true" applyBorder="true" applyAlignment="true">
      <alignment horizontal="center" vertical="center"/>
    </xf>
    <xf numFmtId="169" fontId="150" fillId="33" borderId="125" xfId="45053" applyNumberFormat="true" applyFont="true" applyFill="true" applyBorder="true" applyAlignment="true">
      <alignment horizontal="center" vertical="center"/>
    </xf>
    <xf numFmtId="169" fontId="150" fillId="33" borderId="126" xfId="45054" applyNumberFormat="true" applyFont="true" applyFill="true" applyBorder="true" applyAlignment="true">
      <alignment horizontal="center" vertical="center"/>
    </xf>
    <xf numFmtId="169" fontId="150" fillId="33" borderId="129" xfId="45053" applyNumberFormat="true" applyFont="true" applyFill="true" applyBorder="true" applyAlignment="true">
      <alignment horizontal="center" vertical="center"/>
    </xf>
    <xf numFmtId="169" fontId="150" fillId="33" borderId="106" xfId="45054" applyNumberFormat="true" applyFont="true" applyFill="true" applyBorder="true" applyAlignment="true">
      <alignment horizontal="center" vertical="center"/>
    </xf>
    <xf numFmtId="169" fontId="150" fillId="33" borderId="103" xfId="45053" applyNumberFormat="true" applyFont="true" applyFill="true" applyBorder="true" applyAlignment="true">
      <alignment horizontal="center" vertical="center"/>
    </xf>
    <xf numFmtId="169" fontId="150" fillId="33" borderId="99" xfId="45091" applyNumberFormat="true" applyFont="true" applyFill="true" applyBorder="true" applyAlignment="true">
      <alignment horizontal="center" vertical="center"/>
    </xf>
    <xf numFmtId="169" fontId="150" fillId="33" borderId="123" xfId="45091" applyNumberFormat="true" applyFont="true" applyFill="true" applyBorder="true" applyAlignment="true">
      <alignment horizontal="center" vertical="center"/>
    </xf>
    <xf numFmtId="169" fontId="150" fillId="33" borderId="124" xfId="45091" applyNumberFormat="true" applyFont="true" applyFill="true" applyBorder="true" applyAlignment="true">
      <alignment horizontal="center" vertical="center"/>
    </xf>
    <xf numFmtId="169" fontId="150" fillId="33" borderId="128" xfId="45091" applyNumberFormat="true" applyFont="true" applyFill="true" applyBorder="true" applyAlignment="true">
      <alignment horizontal="center" vertical="center"/>
    </xf>
    <xf numFmtId="169" fontId="150" fillId="33" borderId="105" xfId="45091" applyNumberFormat="true" applyFont="true" applyFill="true" applyBorder="true" applyAlignment="true">
      <alignment horizontal="center" vertical="center"/>
    </xf>
    <xf numFmtId="169" fontId="150" fillId="33" borderId="99" xfId="45094" applyNumberFormat="true" applyFont="true" applyFill="true" applyBorder="true" applyAlignment="true">
      <alignment horizontal="center" vertical="center"/>
    </xf>
    <xf numFmtId="169" fontId="150" fillId="33" borderId="123" xfId="45094" applyNumberFormat="true" applyFont="true" applyFill="true" applyBorder="true" applyAlignment="true">
      <alignment horizontal="center" vertical="center"/>
    </xf>
    <xf numFmtId="169" fontId="150" fillId="33" borderId="124" xfId="45094" applyNumberFormat="true" applyFont="true" applyFill="true" applyBorder="true" applyAlignment="true">
      <alignment horizontal="center" vertical="center"/>
    </xf>
    <xf numFmtId="169" fontId="150" fillId="33" borderId="128" xfId="45094" applyNumberFormat="true" applyFont="true" applyFill="true" applyBorder="true" applyAlignment="true">
      <alignment horizontal="center" vertical="center"/>
    </xf>
    <xf numFmtId="169" fontId="150" fillId="33" borderId="105" xfId="45094" applyNumberFormat="true" applyFont="true" applyFill="true" applyBorder="true" applyAlignment="true">
      <alignment horizontal="center" vertical="center"/>
    </xf>
    <xf numFmtId="169" fontId="150" fillId="33" borderId="99" xfId="45088" applyNumberFormat="true" applyFont="true" applyFill="true" applyBorder="true" applyAlignment="true">
      <alignment horizontal="center" vertical="center"/>
    </xf>
    <xf numFmtId="169" fontId="150" fillId="33" borderId="123" xfId="45088" applyNumberFormat="true" applyFont="true" applyFill="true" applyBorder="true" applyAlignment="true">
      <alignment horizontal="center" vertical="center"/>
    </xf>
    <xf numFmtId="169" fontId="150" fillId="33" borderId="124" xfId="45088" applyNumberFormat="true" applyFont="true" applyFill="true" applyBorder="true" applyAlignment="true">
      <alignment horizontal="center" vertical="center"/>
    </xf>
    <xf numFmtId="169" fontId="150" fillId="33" borderId="128" xfId="45088" applyNumberFormat="true" applyFont="true" applyFill="true" applyBorder="true" applyAlignment="true">
      <alignment horizontal="center" vertical="center"/>
    </xf>
    <xf numFmtId="169" fontId="150" fillId="33" borderId="105" xfId="45088" applyNumberFormat="true" applyFont="true" applyFill="true" applyBorder="true" applyAlignment="true">
      <alignment horizontal="center" vertical="center"/>
    </xf>
    <xf numFmtId="0" fontId="24" fillId="33" borderId="103" xfId="34367" applyFill="true" applyBorder="true" applyAlignment="true">
      <alignment horizontal="center" vertical="center"/>
    </xf>
    <xf numFmtId="0" fontId="24" fillId="33" borderId="125" xfId="34367" applyFill="true" applyBorder="true" applyAlignment="true">
      <alignment horizontal="center" vertical="center"/>
    </xf>
    <xf numFmtId="0" fontId="24" fillId="33" borderId="126" xfId="34367" applyFill="true" applyBorder="true" applyAlignment="true">
      <alignment horizontal="center" vertical="center"/>
    </xf>
    <xf numFmtId="0" fontId="24" fillId="33" borderId="129" xfId="34367" applyFill="true" applyBorder="true" applyAlignment="true">
      <alignment horizontal="center" vertical="center"/>
    </xf>
    <xf numFmtId="0" fontId="24" fillId="33" borderId="106" xfId="34367" applyFill="true" applyBorder="true" applyAlignment="true">
      <alignment horizontal="center" vertical="center"/>
    </xf>
    <xf numFmtId="0" fontId="24" fillId="33" borderId="129" xfId="19344" applyFill="true" applyBorder="true" applyAlignment="true">
      <alignment horizontal="center" vertical="center" wrapText="true"/>
    </xf>
    <xf numFmtId="0" fontId="24" fillId="0" borderId="100" xfId="34367" applyFill="true" applyBorder="true" applyAlignment="true">
      <alignment vertical="center" wrapText="true"/>
    </xf>
    <xf numFmtId="0" fontId="24" fillId="0" borderId="99" xfId="34367" applyFill="true" applyBorder="true" applyAlignment="true">
      <alignment vertical="center" wrapText="true"/>
    </xf>
    <xf numFmtId="0" fontId="24" fillId="0" borderId="103" xfId="34367" applyFill="true" applyBorder="true" applyAlignment="true">
      <alignment vertical="center" wrapText="true"/>
    </xf>
    <xf numFmtId="0" fontId="24" fillId="0" borderId="99" xfId="19344" applyFill="true" applyBorder="true" applyAlignment="true">
      <alignment horizontal="center" vertical="center" wrapText="true"/>
    </xf>
    <xf numFmtId="0" fontId="151" fillId="26" borderId="104" xfId="44940" applyFont="true" applyFill="true" applyBorder="true" applyAlignment="true">
      <alignment horizontal="left" vertical="center"/>
    </xf>
    <xf numFmtId="0" fontId="151" fillId="26" borderId="105" xfId="44943" applyFont="true" applyFill="true" applyBorder="true" applyAlignment="true">
      <alignment horizontal="left" vertical="center"/>
    </xf>
    <xf numFmtId="0" fontId="151" fillId="26" borderId="106" xfId="44946" applyFont="true" applyFill="true" applyBorder="true" applyAlignment="true">
      <alignment horizontal="left" vertical="center"/>
    </xf>
    <xf numFmtId="0" fontId="151" fillId="26" borderId="104" xfId="44967" applyFont="true" applyFill="true" applyBorder="true" applyAlignment="true">
      <alignment horizontal="left" vertical="center"/>
    </xf>
    <xf numFmtId="0" fontId="151" fillId="26" borderId="105" xfId="44967" applyFont="true" applyFill="true" applyBorder="true" applyAlignment="true">
      <alignment horizontal="left" vertical="center"/>
    </xf>
    <xf numFmtId="0" fontId="151" fillId="26" borderId="104" xfId="44988" applyFont="true" applyFill="true" applyBorder="true" applyAlignment="true">
      <alignment horizontal="left" vertical="center"/>
    </xf>
    <xf numFmtId="0" fontId="151" fillId="26" borderId="105" xfId="44994" applyFont="true" applyFill="true" applyBorder="true" applyAlignment="true">
      <alignment horizontal="left" vertical="center"/>
    </xf>
    <xf numFmtId="0" fontId="151" fillId="0" borderId="105" xfId="44994" applyFont="true" applyFill="true" applyBorder="true" applyAlignment="true">
      <alignment horizontal="left" vertical="center"/>
    </xf>
    <xf numFmtId="0" fontId="151" fillId="0" borderId="105" xfId="45000" applyFont="true" applyFill="true" applyBorder="true" applyAlignment="true">
      <alignment horizontal="left" vertical="center"/>
    </xf>
    <xf numFmtId="0" fontId="151" fillId="26" borderId="104" xfId="45018" applyFont="true" applyFill="true" applyBorder="true" applyAlignment="true">
      <alignment horizontal="left" vertical="center"/>
    </xf>
    <xf numFmtId="0" fontId="151" fillId="26" borderId="105" xfId="45021" applyFont="true" applyFill="true" applyBorder="true" applyAlignment="true">
      <alignment horizontal="left" vertical="center"/>
    </xf>
    <xf numFmtId="0" fontId="151" fillId="26" borderId="106" xfId="45027" applyFont="true" applyFill="true" applyBorder="true" applyAlignment="true">
      <alignment horizontal="left" vertical="center"/>
    </xf>
    <xf numFmtId="0" fontId="151" fillId="26" borderId="104" xfId="45045" applyFont="true" applyFill="true" applyBorder="true" applyAlignment="true">
      <alignment horizontal="left" vertical="center"/>
    </xf>
    <xf numFmtId="0" fontId="151" fillId="26" borderId="105" xfId="45051" applyFont="true" applyFill="true" applyBorder="true" applyAlignment="true">
      <alignment horizontal="left" vertical="center"/>
    </xf>
    <xf numFmtId="0" fontId="151" fillId="26" borderId="106" xfId="45051" applyFont="true" applyFill="true" applyBorder="true" applyAlignment="true">
      <alignment horizontal="left" vertical="center"/>
    </xf>
    <xf numFmtId="0" fontId="24" fillId="3" borderId="104" xfId="19344" applyBorder="true" applyAlignment="true">
      <alignment vertical="center"/>
    </xf>
    <xf numFmtId="0" fontId="24" fillId="3" borderId="105" xfId="19344" applyBorder="true" applyAlignment="true">
      <alignment vertical="center"/>
    </xf>
    <xf numFmtId="0" fontId="151" fillId="0" borderId="105" xfId="45033" applyFont="true" applyFill="true" applyBorder="true" applyAlignment="true">
      <alignment horizontal="left" vertical="center"/>
    </xf>
    <xf numFmtId="0" fontId="151" fillId="0" borderId="105" xfId="45039" applyFont="true" applyFill="true" applyBorder="true" applyAlignment="true">
      <alignment horizontal="left" vertical="center"/>
    </xf>
    <xf numFmtId="0" fontId="151" fillId="0" borderId="105" xfId="45045" applyFont="true" applyFill="true" applyBorder="true" applyAlignment="true">
      <alignment horizontal="left" vertical="center"/>
    </xf>
    <xf numFmtId="0" fontId="151" fillId="0" borderId="105" xfId="45051" applyFont="true" applyFill="true" applyBorder="true" applyAlignment="true">
      <alignment horizontal="left" vertical="center"/>
    </xf>
    <xf numFmtId="0" fontId="151" fillId="0" borderId="105" xfId="45057" applyFont="true" applyFill="true" applyBorder="true" applyAlignment="true">
      <alignment horizontal="left" vertical="center"/>
    </xf>
    <xf numFmtId="0" fontId="151" fillId="0" borderId="106" xfId="45051" applyFont="true" applyFill="true" applyBorder="true" applyAlignment="true">
      <alignment horizontal="left" vertical="center"/>
    </xf>
    <xf numFmtId="0" fontId="151" fillId="26" borderId="104" xfId="45087" applyFont="true" applyFill="true" applyBorder="true" applyAlignment="true">
      <alignment horizontal="left" vertical="center"/>
    </xf>
    <xf numFmtId="0" fontId="151" fillId="26" borderId="105" xfId="45090" applyFont="true" applyFill="true" applyBorder="true" applyAlignment="true">
      <alignment horizontal="left" vertical="center"/>
    </xf>
    <xf numFmtId="0" fontId="151" fillId="26" borderId="106" xfId="45093" applyFont="true" applyFill="true" applyBorder="true" applyAlignment="true">
      <alignment horizontal="left" vertical="center"/>
    </xf>
    <xf numFmtId="0" fontId="151" fillId="0" borderId="105" xfId="45075" applyFont="true" applyFill="true" applyBorder="true" applyAlignment="true">
      <alignment horizontal="left" vertical="center"/>
    </xf>
    <xf numFmtId="0" fontId="151" fillId="0" borderId="105" xfId="45081" applyFont="true" applyFill="true" applyBorder="true" applyAlignment="true">
      <alignment horizontal="left" vertical="center"/>
    </xf>
    <xf numFmtId="0" fontId="151" fillId="0" borderId="105" xfId="45087" applyFont="true" applyFill="true" applyBorder="true" applyAlignment="true">
      <alignment horizontal="left" vertical="center"/>
    </xf>
    <xf numFmtId="0" fontId="151" fillId="0" borderId="105" xfId="45090" applyFont="true" applyFill="true" applyBorder="true" applyAlignment="true">
      <alignment horizontal="left" vertical="center"/>
    </xf>
    <xf numFmtId="0" fontId="151" fillId="0" borderId="105" xfId="45093" applyFont="true" applyFill="true" applyBorder="true" applyAlignment="true">
      <alignment horizontal="left" vertical="center"/>
    </xf>
    <xf numFmtId="169" fontId="181" fillId="33" borderId="99" xfId="44944" applyNumberFormat="true" applyFont="true" applyFill="true" applyBorder="true" applyAlignment="true">
      <alignment horizontal="center" vertical="center"/>
    </xf>
    <xf numFmtId="169" fontId="181" fillId="33" borderId="103" xfId="44947" applyNumberFormat="true" applyFont="true" applyFill="true" applyBorder="true" applyAlignment="true">
      <alignment horizontal="center" vertical="center"/>
    </xf>
    <xf numFmtId="169" fontId="181" fillId="33" borderId="99" xfId="40057" applyNumberFormat="true" applyFont="true" applyFill="true" applyBorder="true" applyAlignment="true">
      <alignment horizontal="center" vertical="center"/>
    </xf>
    <xf numFmtId="169" fontId="181" fillId="33" borderId="99" xfId="44968" applyNumberFormat="true" applyFont="true" applyFill="true" applyBorder="true" applyAlignment="true">
      <alignment horizontal="center" vertical="center"/>
    </xf>
    <xf numFmtId="169" fontId="181" fillId="33" borderId="103" xfId="40069" applyNumberFormat="true" applyFont="true" applyFill="true" applyBorder="true" applyAlignment="true">
      <alignment horizontal="center" vertical="center"/>
    </xf>
    <xf numFmtId="169" fontId="181" fillId="33" borderId="99" xfId="40237" applyNumberFormat="true" applyFont="true" applyFill="true" applyBorder="true" applyAlignment="true">
      <alignment horizontal="center" vertical="center"/>
    </xf>
    <xf numFmtId="169" fontId="181" fillId="33" borderId="100" xfId="45088" applyNumberFormat="true" applyFont="true" applyFill="true" applyBorder="true" applyAlignment="true">
      <alignment horizontal="center" vertical="center"/>
    </xf>
    <xf numFmtId="169" fontId="181" fillId="33" borderId="99" xfId="45091" applyNumberFormat="true" applyFont="true" applyFill="true" applyBorder="true" applyAlignment="true">
      <alignment horizontal="center" vertical="center"/>
    </xf>
    <xf numFmtId="169" fontId="181" fillId="33" borderId="99" xfId="45094" applyNumberFormat="true" applyFont="true" applyFill="true" applyBorder="true" applyAlignment="true">
      <alignment horizontal="center" vertical="center"/>
    </xf>
    <xf numFmtId="169" fontId="181" fillId="33" borderId="123" xfId="44944" applyNumberFormat="true" applyFont="true" applyFill="true" applyBorder="true" applyAlignment="true">
      <alignment horizontal="center" vertical="center"/>
    </xf>
    <xf numFmtId="169" fontId="181" fillId="33" borderId="125" xfId="44947" applyNumberFormat="true" applyFont="true" applyFill="true" applyBorder="true" applyAlignment="true">
      <alignment horizontal="center" vertical="center"/>
    </xf>
    <xf numFmtId="169" fontId="181" fillId="33" borderId="123" xfId="40058" applyNumberFormat="true" applyFont="true" applyFill="true" applyBorder="true" applyAlignment="true">
      <alignment horizontal="center" vertical="center"/>
    </xf>
    <xf numFmtId="169" fontId="181" fillId="33" borderId="123" xfId="44968" applyNumberFormat="true" applyFont="true" applyFill="true" applyBorder="true" applyAlignment="true">
      <alignment horizontal="center" vertical="center"/>
    </xf>
    <xf numFmtId="169" fontId="181" fillId="33" borderId="125" xfId="40070" applyNumberFormat="true" applyFont="true" applyFill="true" applyBorder="true" applyAlignment="true">
      <alignment horizontal="center" vertical="center"/>
    </xf>
    <xf numFmtId="169" fontId="181" fillId="33" borderId="123" xfId="40238" applyNumberFormat="true" applyFont="true" applyFill="true" applyBorder="true" applyAlignment="true">
      <alignment horizontal="center" vertical="center"/>
    </xf>
    <xf numFmtId="169" fontId="181" fillId="33" borderId="121" xfId="45088" applyNumberFormat="true" applyFont="true" applyFill="true" applyBorder="true" applyAlignment="true">
      <alignment horizontal="center" vertical="center"/>
    </xf>
    <xf numFmtId="169" fontId="181" fillId="33" borderId="123" xfId="45091" applyNumberFormat="true" applyFont="true" applyFill="true" applyBorder="true" applyAlignment="true">
      <alignment horizontal="center" vertical="center"/>
    </xf>
    <xf numFmtId="169" fontId="181" fillId="33" borderId="123" xfId="45094" applyNumberFormat="true" applyFont="true" applyFill="true" applyBorder="true" applyAlignment="true">
      <alignment horizontal="center" vertical="center"/>
    </xf>
    <xf numFmtId="169" fontId="181" fillId="33" borderId="124" xfId="44944" applyNumberFormat="true" applyFont="true" applyFill="true" applyBorder="true" applyAlignment="true">
      <alignment horizontal="center" vertical="center"/>
    </xf>
    <xf numFmtId="169" fontId="181" fillId="33" borderId="126" xfId="44947" applyNumberFormat="true" applyFont="true" applyFill="true" applyBorder="true" applyAlignment="true">
      <alignment horizontal="center" vertical="center"/>
    </xf>
    <xf numFmtId="169" fontId="181" fillId="33" borderId="124" xfId="40059" applyNumberFormat="true" applyFont="true" applyFill="true" applyBorder="true" applyAlignment="true">
      <alignment horizontal="center" vertical="center"/>
    </xf>
    <xf numFmtId="169" fontId="181" fillId="33" borderId="124" xfId="44968" applyNumberFormat="true" applyFont="true" applyFill="true" applyBorder="true" applyAlignment="true">
      <alignment horizontal="center" vertical="center"/>
    </xf>
    <xf numFmtId="169" fontId="181" fillId="33" borderId="126" xfId="40071" applyNumberFormat="true" applyFont="true" applyFill="true" applyBorder="true" applyAlignment="true">
      <alignment horizontal="center" vertical="center"/>
    </xf>
    <xf numFmtId="169" fontId="181" fillId="33" borderId="124" xfId="40239" applyNumberFormat="true" applyFont="true" applyFill="true" applyBorder="true" applyAlignment="true">
      <alignment horizontal="center" vertical="center"/>
    </xf>
    <xf numFmtId="169" fontId="181" fillId="33" borderId="122" xfId="45088" applyNumberFormat="true" applyFont="true" applyFill="true" applyBorder="true" applyAlignment="true">
      <alignment horizontal="center" vertical="center"/>
    </xf>
    <xf numFmtId="169" fontId="181" fillId="33" borderId="124" xfId="45091" applyNumberFormat="true" applyFont="true" applyFill="true" applyBorder="true" applyAlignment="true">
      <alignment horizontal="center" vertical="center"/>
    </xf>
    <xf numFmtId="169" fontId="181" fillId="33" borderId="124" xfId="45094" applyNumberFormat="true" applyFont="true" applyFill="true" applyBorder="true" applyAlignment="true">
      <alignment horizontal="center" vertical="center"/>
    </xf>
    <xf numFmtId="169" fontId="181" fillId="33" borderId="128" xfId="44944" applyNumberFormat="true" applyFont="true" applyFill="true" applyBorder="true" applyAlignment="true">
      <alignment horizontal="center" vertical="center"/>
    </xf>
    <xf numFmtId="169" fontId="181" fillId="33" borderId="129" xfId="44947" applyNumberFormat="true" applyFont="true" applyFill="true" applyBorder="true" applyAlignment="true">
      <alignment horizontal="center" vertical="center"/>
    </xf>
    <xf numFmtId="169" fontId="181" fillId="33" borderId="128" xfId="40058" applyNumberFormat="true" applyFont="true" applyFill="true" applyBorder="true" applyAlignment="true">
      <alignment horizontal="center" vertical="center"/>
    </xf>
    <xf numFmtId="169" fontId="181" fillId="33" borderId="128" xfId="44968" applyNumberFormat="true" applyFont="true" applyFill="true" applyBorder="true" applyAlignment="true">
      <alignment horizontal="center" vertical="center"/>
    </xf>
    <xf numFmtId="169" fontId="181" fillId="33" borderId="129" xfId="40070" applyNumberFormat="true" applyFont="true" applyFill="true" applyBorder="true" applyAlignment="true">
      <alignment horizontal="center" vertical="center"/>
    </xf>
    <xf numFmtId="169" fontId="181" fillId="33" borderId="128" xfId="40238" applyNumberFormat="true" applyFont="true" applyFill="true" applyBorder="true" applyAlignment="true">
      <alignment horizontal="center" vertical="center"/>
    </xf>
    <xf numFmtId="169" fontId="181" fillId="33" borderId="127" xfId="45088" applyNumberFormat="true" applyFont="true" applyFill="true" applyBorder="true" applyAlignment="true">
      <alignment horizontal="center" vertical="center"/>
    </xf>
    <xf numFmtId="169" fontId="181" fillId="33" borderId="128" xfId="45091" applyNumberFormat="true" applyFont="true" applyFill="true" applyBorder="true" applyAlignment="true">
      <alignment horizontal="center" vertical="center"/>
    </xf>
    <xf numFmtId="169" fontId="181" fillId="33" borderId="128" xfId="45094" applyNumberFormat="true" applyFont="true" applyFill="true" applyBorder="true" applyAlignment="true">
      <alignment horizontal="center" vertical="center"/>
    </xf>
    <xf numFmtId="169" fontId="181" fillId="33" borderId="105" xfId="44944" applyNumberFormat="true" applyFont="true" applyFill="true" applyBorder="true" applyAlignment="true">
      <alignment horizontal="center" vertical="center"/>
    </xf>
    <xf numFmtId="169" fontId="181" fillId="33" borderId="106" xfId="44947" applyNumberFormat="true" applyFont="true" applyFill="true" applyBorder="true" applyAlignment="true">
      <alignment horizontal="center" vertical="center"/>
    </xf>
    <xf numFmtId="169" fontId="181" fillId="33" borderId="105" xfId="40059" applyNumberFormat="true" applyFont="true" applyFill="true" applyBorder="true" applyAlignment="true">
      <alignment horizontal="center" vertical="center"/>
    </xf>
    <xf numFmtId="169" fontId="181" fillId="33" borderId="105" xfId="44968" applyNumberFormat="true" applyFont="true" applyFill="true" applyBorder="true" applyAlignment="true">
      <alignment horizontal="center" vertical="center"/>
    </xf>
    <xf numFmtId="169" fontId="181" fillId="33" borderId="106" xfId="40071" applyNumberFormat="true" applyFont="true" applyFill="true" applyBorder="true" applyAlignment="true">
      <alignment horizontal="center" vertical="center"/>
    </xf>
    <xf numFmtId="169" fontId="181" fillId="33" borderId="105" xfId="40239" applyNumberFormat="true" applyFont="true" applyFill="true" applyBorder="true" applyAlignment="true">
      <alignment horizontal="center" vertical="center"/>
    </xf>
    <xf numFmtId="169" fontId="181" fillId="33" borderId="104" xfId="45088" applyNumberFormat="true" applyFont="true" applyFill="true" applyBorder="true" applyAlignment="true">
      <alignment horizontal="center" vertical="center"/>
    </xf>
    <xf numFmtId="169" fontId="181" fillId="33" borderId="105" xfId="45091" applyNumberFormat="true" applyFont="true" applyFill="true" applyBorder="true" applyAlignment="true">
      <alignment horizontal="center" vertical="center"/>
    </xf>
    <xf numFmtId="169" fontId="181" fillId="33" borderId="105" xfId="45094" applyNumberFormat="true" applyFont="true" applyFill="true" applyBorder="true" applyAlignment="true">
      <alignment horizontal="center" vertical="center"/>
    </xf>
    <xf numFmtId="169" fontId="181" fillId="33" borderId="99" xfId="40058" applyNumberFormat="true" applyFont="true" applyFill="true" applyBorder="true" applyAlignment="true">
      <alignment horizontal="center" vertical="center"/>
    </xf>
    <xf numFmtId="169" fontId="181" fillId="33" borderId="103" xfId="40070" applyNumberFormat="true" applyFont="true" applyFill="true" applyBorder="true" applyAlignment="true">
      <alignment horizontal="center" vertical="center"/>
    </xf>
    <xf numFmtId="169" fontId="181" fillId="33" borderId="99" xfId="40238" applyNumberFormat="true" applyFont="true" applyFill="true" applyBorder="true" applyAlignment="true">
      <alignment horizontal="center" vertical="center"/>
    </xf>
    <xf numFmtId="168" fontId="181" fillId="28" borderId="75" xfId="39991" applyNumberFormat="true" applyFont="true" applyFill="true" applyBorder="true" applyAlignment="true">
      <alignment horizontal="center" vertical="center"/>
    </xf>
    <xf numFmtId="168" fontId="181" fillId="28" borderId="76" xfId="40003" applyNumberFormat="true" applyFont="true" applyFill="true" applyBorder="true" applyAlignment="true">
      <alignment horizontal="center" vertical="center"/>
    </xf>
    <xf numFmtId="168" fontId="181" fillId="28" borderId="83" xfId="40015" applyNumberFormat="true" applyFont="true" applyFill="true" applyBorder="true" applyAlignment="true">
      <alignment horizontal="center" vertical="center"/>
    </xf>
    <xf numFmtId="168" fontId="181" fillId="28" borderId="75" xfId="40051" applyNumberFormat="true" applyFont="true" applyFill="true" applyBorder="true" applyAlignment="true">
      <alignment horizontal="center" vertical="center"/>
    </xf>
    <xf numFmtId="168" fontId="181" fillId="28" borderId="76" xfId="40063" applyNumberFormat="true" applyFont="true" applyFill="true" applyBorder="true" applyAlignment="true">
      <alignment horizontal="center" vertical="center"/>
    </xf>
    <xf numFmtId="168" fontId="181" fillId="28" borderId="77" xfId="40075" applyNumberFormat="true" applyFont="true" applyFill="true" applyBorder="true" applyAlignment="true">
      <alignment horizontal="center" vertical="center"/>
    </xf>
    <xf numFmtId="168" fontId="181" fillId="28" borderId="76" xfId="40183" applyNumberFormat="true" applyFont="true" applyFill="true" applyBorder="true" applyAlignment="true">
      <alignment horizontal="center" vertical="center"/>
    </xf>
    <xf numFmtId="168" fontId="181" fillId="28" borderId="83" xfId="40195" applyNumberFormat="true" applyFont="true" applyFill="true" applyBorder="true" applyAlignment="true">
      <alignment horizontal="center" vertical="center"/>
    </xf>
    <xf numFmtId="168" fontId="181" fillId="28" borderId="75" xfId="40231" applyNumberFormat="true" applyFont="true" applyFill="true" applyBorder="true" applyAlignment="true">
      <alignment horizontal="center" vertical="center"/>
    </xf>
    <xf numFmtId="168" fontId="181" fillId="28" borderId="76" xfId="40243" applyNumberFormat="true" applyFont="true" applyFill="true" applyBorder="true" applyAlignment="true">
      <alignment horizontal="center" vertical="center"/>
    </xf>
    <xf numFmtId="168" fontId="181" fillId="28" borderId="76" xfId="40255" applyNumberFormat="true" applyFont="true" applyFill="true" applyBorder="true" applyAlignment="true">
      <alignment horizontal="center" vertical="center"/>
    </xf>
    <xf numFmtId="168" fontId="181" fillId="28" borderId="75" xfId="40291" applyNumberFormat="true" applyFont="true" applyFill="true" applyBorder="true" applyAlignment="true">
      <alignment horizontal="center" vertical="center"/>
    </xf>
    <xf numFmtId="168" fontId="181" fillId="28" borderId="76" xfId="40303" applyNumberFormat="true" applyFont="true" applyFill="true" applyBorder="true" applyAlignment="true">
      <alignment horizontal="center" vertical="center"/>
    </xf>
    <xf numFmtId="168" fontId="181" fillId="28" borderId="75" xfId="40533" applyNumberFormat="true" applyFont="true" applyFill="true" applyBorder="true" applyAlignment="true">
      <alignment horizontal="center" vertical="center"/>
    </xf>
    <xf numFmtId="168" fontId="181" fillId="28" borderId="76" xfId="40539" applyNumberFormat="true" applyFont="true" applyFill="true" applyBorder="true" applyAlignment="true">
      <alignment horizontal="center" vertical="center"/>
    </xf>
    <xf numFmtId="168" fontId="181" fillId="28" borderId="83" xfId="40545" applyNumberFormat="true" applyFont="true" applyFill="true" applyBorder="true" applyAlignment="true">
      <alignment horizontal="center" vertical="center"/>
    </xf>
    <xf numFmtId="168" fontId="181" fillId="28" borderId="75" xfId="40419" applyNumberFormat="true" applyFont="true" applyFill="true" applyBorder="true" applyAlignment="true">
      <alignment horizontal="center" vertical="center"/>
    </xf>
    <xf numFmtId="168" fontId="181" fillId="28" borderId="76" xfId="40431" applyNumberFormat="true" applyFont="true" applyFill="true" applyBorder="true" applyAlignment="true">
      <alignment horizontal="center" vertical="center"/>
    </xf>
    <xf numFmtId="168" fontId="181" fillId="28" borderId="83"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90" xfId="39993" applyNumberFormat="true" applyFont="true" applyFill="true" applyBorder="true" applyAlignment="true">
      <alignment horizontal="center" vertical="center"/>
    </xf>
    <xf numFmtId="168" fontId="181" fillId="28" borderId="91" xfId="40005" applyNumberFormat="true" applyFont="true" applyFill="true" applyBorder="true" applyAlignment="true">
      <alignment horizontal="center" vertical="center"/>
    </xf>
    <xf numFmtId="168" fontId="181" fillId="28" borderId="96" xfId="40017" applyNumberFormat="true" applyFont="true" applyFill="true" applyBorder="true" applyAlignment="true">
      <alignment horizontal="center" vertical="center"/>
    </xf>
    <xf numFmtId="168" fontId="181" fillId="28" borderId="90" xfId="40053" applyNumberFormat="true" applyFont="true" applyFill="true" applyBorder="true" applyAlignment="true">
      <alignment horizontal="center" vertical="center"/>
    </xf>
    <xf numFmtId="168" fontId="181" fillId="28" borderId="91" xfId="40065" applyNumberFormat="true" applyFont="true" applyFill="true" applyBorder="true" applyAlignment="true">
      <alignment horizontal="center" vertical="center"/>
    </xf>
    <xf numFmtId="168" fontId="181" fillId="28" borderId="92" xfId="40077" applyNumberFormat="true" applyFont="true" applyFill="true" applyBorder="true" applyAlignment="true">
      <alignment horizontal="center" vertical="center"/>
    </xf>
    <xf numFmtId="168" fontId="181" fillId="28" borderId="91" xfId="40185" applyNumberFormat="true" applyFont="true" applyFill="true" applyBorder="true" applyAlignment="true">
      <alignment horizontal="center" vertical="center"/>
    </xf>
    <xf numFmtId="168" fontId="181" fillId="28" borderId="96" xfId="40197" applyNumberFormat="true" applyFont="true" applyFill="true" applyBorder="true" applyAlignment="true">
      <alignment horizontal="center" vertical="center"/>
    </xf>
    <xf numFmtId="168" fontId="181" fillId="28" borderId="90" xfId="40233" applyNumberFormat="true" applyFont="true" applyFill="true" applyBorder="true" applyAlignment="true">
      <alignment horizontal="center" vertical="center"/>
    </xf>
    <xf numFmtId="168" fontId="181" fillId="28" borderId="91" xfId="40245" applyNumberFormat="true" applyFont="true" applyFill="true" applyBorder="true" applyAlignment="true">
      <alignment horizontal="center" vertical="center"/>
    </xf>
    <xf numFmtId="168" fontId="181" fillId="28" borderId="91" xfId="40257" applyNumberFormat="true" applyFont="true" applyFill="true" applyBorder="true" applyAlignment="true">
      <alignment horizontal="center" vertical="center"/>
    </xf>
    <xf numFmtId="168" fontId="181" fillId="28" borderId="90" xfId="40293" applyNumberFormat="true" applyFont="true" applyFill="true" applyBorder="true" applyAlignment="true">
      <alignment horizontal="center" vertical="center"/>
    </xf>
    <xf numFmtId="168" fontId="181" fillId="28" borderId="91" xfId="40305" applyNumberFormat="true" applyFont="true" applyFill="true" applyBorder="true" applyAlignment="true">
      <alignment horizontal="center" vertical="center"/>
    </xf>
    <xf numFmtId="168" fontId="181" fillId="28" borderId="90" xfId="40535" applyNumberFormat="true" applyFont="true" applyFill="true" applyBorder="true" applyAlignment="true">
      <alignment horizontal="center" vertical="center"/>
    </xf>
    <xf numFmtId="168" fontId="181" fillId="28" borderId="91" xfId="40541" applyNumberFormat="true" applyFont="true" applyFill="true" applyBorder="true" applyAlignment="true">
      <alignment horizontal="center" vertical="center"/>
    </xf>
    <xf numFmtId="168" fontId="181" fillId="28" borderId="98" xfId="40539" applyNumberFormat="true" applyFont="true" applyFill="true" applyBorder="true" applyAlignment="true">
      <alignment horizontal="center" vertical="center"/>
    </xf>
    <xf numFmtId="168" fontId="181" fillId="28" borderId="96" xfId="40547" applyNumberFormat="true" applyFont="true" applyFill="true" applyBorder="true" applyAlignment="true">
      <alignment horizontal="center" vertical="center"/>
    </xf>
    <xf numFmtId="168" fontId="181" fillId="28" borderId="90" xfId="40421" applyNumberFormat="true" applyFont="true" applyFill="true" applyBorder="true" applyAlignment="true">
      <alignment horizontal="center" vertical="center"/>
    </xf>
    <xf numFmtId="168" fontId="181" fillId="28" borderId="91" xfId="40433" applyNumberFormat="true" applyFont="true" applyFill="true" applyBorder="true" applyAlignment="true">
      <alignment horizontal="center" vertical="center"/>
    </xf>
    <xf numFmtId="168" fontId="181" fillId="28" borderId="96" xfId="40445" applyNumberFormat="true" applyFont="true" applyFill="true" applyBorder="true" applyAlignment="true">
      <alignment horizontal="center" vertical="center"/>
    </xf>
    <xf numFmtId="168" fontId="181" fillId="28" borderId="75" xfId="39992" applyNumberFormat="true" applyFont="true" applyFill="true" applyBorder="true" applyAlignment="true">
      <alignment horizontal="center" vertical="center"/>
    </xf>
    <xf numFmtId="168" fontId="181" fillId="28" borderId="76" xfId="40004" applyNumberFormat="true" applyFont="true" applyFill="true" applyBorder="true" applyAlignment="true">
      <alignment horizontal="center" vertical="center"/>
    </xf>
    <xf numFmtId="168" fontId="181" fillId="28" borderId="83" xfId="40016" applyNumberFormat="true" applyFont="true" applyFill="true" applyBorder="true" applyAlignment="true">
      <alignment horizontal="center" vertical="center"/>
    </xf>
    <xf numFmtId="168" fontId="181" fillId="28" borderId="75" xfId="40052" applyNumberFormat="true" applyFont="true" applyFill="true" applyBorder="true" applyAlignment="true">
      <alignment horizontal="center" vertical="center"/>
    </xf>
    <xf numFmtId="168" fontId="181" fillId="28" borderId="76" xfId="40064" applyNumberFormat="true" applyFont="true" applyFill="true" applyBorder="true" applyAlignment="true">
      <alignment horizontal="center" vertical="center"/>
    </xf>
    <xf numFmtId="168" fontId="181" fillId="28" borderId="77" xfId="40076" applyNumberFormat="true" applyFont="true" applyFill="true" applyBorder="true" applyAlignment="true">
      <alignment horizontal="center" vertical="center"/>
    </xf>
    <xf numFmtId="168" fontId="181" fillId="28" borderId="76" xfId="40184" applyNumberFormat="true" applyFont="true" applyFill="true" applyBorder="true" applyAlignment="true">
      <alignment horizontal="center" vertical="center"/>
    </xf>
    <xf numFmtId="168" fontId="181" fillId="28" borderId="83" xfId="40196" applyNumberFormat="true" applyFont="true" applyFill="true" applyBorder="true" applyAlignment="true">
      <alignment horizontal="center" vertical="center"/>
    </xf>
    <xf numFmtId="168" fontId="181" fillId="28" borderId="75" xfId="40232" applyNumberFormat="true" applyFont="true" applyFill="true" applyBorder="true" applyAlignment="true">
      <alignment horizontal="center" vertical="center"/>
    </xf>
    <xf numFmtId="168" fontId="181" fillId="28" borderId="76" xfId="40244" applyNumberFormat="true" applyFont="true" applyFill="true" applyBorder="true" applyAlignment="true">
      <alignment horizontal="center" vertical="center"/>
    </xf>
    <xf numFmtId="168" fontId="181" fillId="28" borderId="76" xfId="40256" applyNumberFormat="true" applyFont="true" applyFill="true" applyBorder="true" applyAlignment="true">
      <alignment horizontal="center" vertical="center"/>
    </xf>
    <xf numFmtId="168" fontId="181" fillId="28" borderId="75" xfId="40292" applyNumberFormat="true" applyFont="true" applyFill="true" applyBorder="true" applyAlignment="true">
      <alignment horizontal="center" vertical="center"/>
    </xf>
    <xf numFmtId="168" fontId="181" fillId="28" borderId="76" xfId="40304" applyNumberFormat="true" applyFont="true" applyFill="true" applyBorder="true" applyAlignment="true">
      <alignment horizontal="center" vertical="center"/>
    </xf>
    <xf numFmtId="168" fontId="181" fillId="28" borderId="75" xfId="40534" applyNumberFormat="true" applyFont="true" applyFill="true" applyBorder="true" applyAlignment="true">
      <alignment horizontal="center" vertical="center"/>
    </xf>
    <xf numFmtId="168" fontId="181" fillId="28" borderId="76" xfId="40540" applyNumberFormat="true" applyFont="true" applyFill="true" applyBorder="true" applyAlignment="true">
      <alignment horizontal="center" vertical="center"/>
    </xf>
    <xf numFmtId="168" fontId="181" fillId="28" borderId="83" xfId="40546" applyNumberFormat="true" applyFont="true" applyFill="true" applyBorder="true" applyAlignment="true">
      <alignment horizontal="center" vertical="center"/>
    </xf>
    <xf numFmtId="168" fontId="181" fillId="28" borderId="75" xfId="40420" applyNumberFormat="true" applyFont="true" applyFill="true" applyBorder="true" applyAlignment="true">
      <alignment horizontal="center" vertical="center"/>
    </xf>
    <xf numFmtId="168" fontId="181" fillId="28" borderId="76" xfId="40432" applyNumberFormat="true" applyFont="true" applyFill="true" applyBorder="true" applyAlignment="true">
      <alignment horizontal="center" vertical="center"/>
    </xf>
    <xf numFmtId="168" fontId="181" fillId="28" borderId="83" xfId="40444" applyNumberFormat="true" applyFont="true" applyFill="true" applyBorder="true" applyAlignment="true">
      <alignment horizontal="center" vertical="center"/>
    </xf>
    <xf numFmtId="168" fontId="181" fillId="28" borderId="62" xfId="39994" applyNumberFormat="true" applyFont="true" applyFill="true" applyBorder="true" applyAlignment="true">
      <alignment horizontal="center" vertical="center"/>
    </xf>
    <xf numFmtId="168" fontId="181" fillId="28" borderId="64" xfId="40006" applyNumberFormat="true" applyFont="true" applyFill="true" applyBorder="true" applyAlignment="true">
      <alignment horizontal="center" vertical="center"/>
    </xf>
    <xf numFmtId="168" fontId="181" fillId="28" borderId="85" xfId="40018" applyNumberFormat="true" applyFont="true" applyFill="true" applyBorder="true" applyAlignment="true">
      <alignment horizontal="center" vertical="center"/>
    </xf>
    <xf numFmtId="168" fontId="181" fillId="28" borderId="62" xfId="40054" applyNumberFormat="true" applyFont="true" applyFill="true" applyBorder="true" applyAlignment="true">
      <alignment horizontal="center" vertical="center"/>
    </xf>
    <xf numFmtId="168" fontId="181" fillId="28" borderId="64" xfId="40066" applyNumberFormat="true" applyFont="true" applyFill="true" applyBorder="true" applyAlignment="true">
      <alignment horizontal="center" vertical="center"/>
    </xf>
    <xf numFmtId="168" fontId="181" fillId="28" borderId="64" xfId="40186" applyNumberFormat="true" applyFont="true" applyFill="true" applyBorder="true" applyAlignment="true">
      <alignment horizontal="center" vertical="center"/>
    </xf>
    <xf numFmtId="168" fontId="181" fillId="28" borderId="85" xfId="40198" applyNumberFormat="true" applyFont="true" applyFill="true" applyBorder="true" applyAlignment="true">
      <alignment horizontal="center" vertical="center"/>
    </xf>
    <xf numFmtId="168" fontId="181" fillId="28" borderId="62" xfId="40234" applyNumberFormat="true" applyFont="true" applyFill="true" applyBorder="true" applyAlignment="true">
      <alignment horizontal="center" vertical="center"/>
    </xf>
    <xf numFmtId="168" fontId="181" fillId="28" borderId="64" xfId="40246" applyNumberFormat="true" applyFont="true" applyFill="true" applyBorder="true" applyAlignment="true">
      <alignment horizontal="center" vertical="center"/>
    </xf>
    <xf numFmtId="168" fontId="181" fillId="28" borderId="64" xfId="40258" applyNumberFormat="true" applyFont="true" applyFill="true" applyBorder="true" applyAlignment="true">
      <alignment horizontal="center" vertical="center"/>
    </xf>
    <xf numFmtId="168" fontId="181" fillId="28" borderId="64" xfId="40306" applyNumberFormat="true" applyFont="true" applyFill="true" applyBorder="true" applyAlignment="true">
      <alignment horizontal="center" vertical="center"/>
    </xf>
    <xf numFmtId="168" fontId="181" fillId="28" borderId="62" xfId="40536" applyNumberFormat="true" applyFont="true" applyFill="true" applyBorder="true" applyAlignment="true">
      <alignment horizontal="center" vertical="center"/>
    </xf>
    <xf numFmtId="168" fontId="181" fillId="28" borderId="64" xfId="40542"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8" fontId="181" fillId="28" borderId="85" xfId="40548" applyNumberFormat="true" applyFont="true" applyFill="true" applyBorder="true" applyAlignment="true">
      <alignment horizontal="center" vertical="center"/>
    </xf>
    <xf numFmtId="168" fontId="181" fillId="28" borderId="62" xfId="40422" applyNumberFormat="true" applyFont="true" applyFill="true" applyBorder="true" applyAlignment="true">
      <alignment horizontal="center" vertical="center"/>
    </xf>
    <xf numFmtId="168" fontId="181" fillId="28" borderId="64" xfId="40434" applyNumberFormat="true" applyFont="true" applyFill="true" applyBorder="true" applyAlignment="true">
      <alignment horizontal="center" vertical="center"/>
    </xf>
    <xf numFmtId="168" fontId="181" fillId="28" borderId="85" xfId="40446" applyNumberFormat="true" applyFont="true" applyFill="true" applyBorder="true" applyAlignment="true">
      <alignment horizontal="center" vertical="center"/>
    </xf>
    <xf numFmtId="0" fontId="151" fillId="0" borderId="10" xfId="45275" applyFont="true" applyFill="true" applyBorder="true" applyAlignment="true">
      <alignment horizontal="left" vertical="center" wrapText="true"/>
    </xf>
    <xf numFmtId="0" fontId="151" fillId="3" borderId="52" xfId="45173" applyFont="true" applyBorder="true" applyAlignment="true">
      <alignment horizontal="center" vertical="center" wrapText="true"/>
    </xf>
    <xf numFmtId="0" fontId="151" fillId="3" borderId="53" xfId="45174" applyFont="true" applyBorder="true" applyAlignment="true">
      <alignment horizontal="center" vertical="center" wrapText="true"/>
    </xf>
    <xf numFmtId="0" fontId="151" fillId="3" borderId="53" xfId="45175" applyFont="true" applyBorder="true" applyAlignment="true">
      <alignment horizontal="center" vertical="center" wrapText="true"/>
    </xf>
    <xf numFmtId="0" fontId="151" fillId="3" borderId="52" xfId="45203" applyFont="true" applyBorder="true" applyAlignment="true">
      <alignment horizontal="center" vertical="center" wrapText="true"/>
    </xf>
    <xf numFmtId="0" fontId="151" fillId="3" borderId="53" xfId="45204" applyFont="true" applyBorder="true" applyAlignment="true">
      <alignment horizontal="center" vertical="center" wrapText="true"/>
    </xf>
    <xf numFmtId="0" fontId="151" fillId="3" borderId="52" xfId="45233" applyFont="true" applyBorder="true" applyAlignment="true">
      <alignment horizontal="center" vertical="center" wrapText="true"/>
    </xf>
    <xf numFmtId="0" fontId="151" fillId="3" borderId="53" xfId="45234" applyFont="true" applyBorder="true" applyAlignment="true">
      <alignment horizontal="center" vertical="center" wrapText="true"/>
    </xf>
    <xf numFmtId="0" fontId="151" fillId="3" borderId="52" xfId="45263" applyFont="true" applyBorder="true" applyAlignment="true">
      <alignment horizontal="center" vertical="center" wrapText="true"/>
    </xf>
    <xf numFmtId="0" fontId="151" fillId="3" borderId="53" xfId="45264" applyFont="true" applyBorder="true" applyAlignment="true">
      <alignment horizontal="center" vertical="center" wrapText="true"/>
    </xf>
    <xf numFmtId="0" fontId="151" fillId="3" borderId="52" xfId="45284" applyFont="true" applyBorder="true" applyAlignment="true">
      <alignment horizontal="center" vertical="center" wrapText="true"/>
    </xf>
    <xf numFmtId="0" fontId="151" fillId="3" borderId="53" xfId="45285" applyFont="true" applyBorder="true" applyAlignment="true">
      <alignment horizontal="center" vertical="center" wrapText="true"/>
    </xf>
    <xf numFmtId="0" fontId="151" fillId="3" borderId="52" xfId="45326" applyFont="true" applyBorder="true" applyAlignment="true">
      <alignment horizontal="center" vertical="center" wrapText="true"/>
    </xf>
    <xf numFmtId="0" fontId="151" fillId="3" borderId="53" xfId="45327" applyFont="true" applyBorder="true" applyAlignment="true">
      <alignment horizontal="center" vertical="center" wrapText="true"/>
    </xf>
    <xf numFmtId="0" fontId="24" fillId="27" borderId="99" xfId="19344" applyFill="true" applyBorder="true" applyAlignment="true">
      <alignment vertical="center" wrapText="true"/>
    </xf>
    <xf numFmtId="0" fontId="24" fillId="27" borderId="103" xfId="19344" applyFill="true" applyBorder="true" applyAlignment="true">
      <alignment vertical="center" wrapText="true"/>
    </xf>
    <xf numFmtId="0" fontId="151" fillId="33" borderId="99" xfId="45277" applyFont="true" applyFill="true" applyBorder="true" applyAlignment="true">
      <alignment horizontal="center" vertical="center" wrapText="true"/>
    </xf>
    <xf numFmtId="0" fontId="151" fillId="33" borderId="123" xfId="45278" applyFont="true" applyFill="true" applyBorder="true" applyAlignment="true">
      <alignment horizontal="center" vertical="center" wrapText="true"/>
    </xf>
    <xf numFmtId="0" fontId="151" fillId="33" borderId="99" xfId="45283" applyFont="true" applyFill="true" applyBorder="true" applyAlignment="true">
      <alignment horizontal="center" vertical="center" wrapText="true"/>
    </xf>
    <xf numFmtId="0" fontId="151" fillId="33" borderId="123" xfId="45284" applyFont="true" applyFill="true" applyBorder="true" applyAlignment="true">
      <alignment horizontal="center" vertical="center" wrapText="true"/>
    </xf>
    <xf numFmtId="0" fontId="151" fillId="33" borderId="99" xfId="25757" applyFont="true" applyFill="true" applyBorder="true" applyAlignment="true">
      <alignment horizontal="center" vertical="center" wrapText="true"/>
    </xf>
    <xf numFmtId="0" fontId="151" fillId="33" borderId="99" xfId="25752" applyFont="true" applyFill="true" applyBorder="true" applyAlignment="true">
      <alignment horizontal="center" vertical="center" wrapText="true"/>
    </xf>
    <xf numFmtId="0" fontId="151" fillId="33" borderId="99" xfId="45319" applyFont="true" applyFill="true" applyBorder="true" applyAlignment="true">
      <alignment horizontal="center" vertical="center" wrapText="true"/>
    </xf>
    <xf numFmtId="0" fontId="151" fillId="33" borderId="123" xfId="45320" applyFont="true" applyFill="true" applyBorder="true" applyAlignment="true">
      <alignment horizontal="center" vertical="center" wrapText="true"/>
    </xf>
    <xf numFmtId="0" fontId="151" fillId="33" borderId="99" xfId="45325" applyFont="true" applyFill="true" applyBorder="true" applyAlignment="true">
      <alignment horizontal="center" vertical="center" wrapText="true"/>
    </xf>
    <xf numFmtId="0" fontId="151" fillId="33" borderId="123" xfId="45326" applyFont="true" applyFill="true" applyBorder="true" applyAlignment="true">
      <alignment horizontal="center" vertical="center" wrapText="true"/>
    </xf>
    <xf numFmtId="0" fontId="151" fillId="33" borderId="105" xfId="45279" applyFont="true" applyFill="true" applyBorder="true" applyAlignment="true">
      <alignment horizontal="center" vertical="center" wrapText="true"/>
    </xf>
    <xf numFmtId="0" fontId="151" fillId="33" borderId="105" xfId="45285" applyFont="true" applyFill="true" applyBorder="true" applyAlignment="true">
      <alignment horizontal="center" vertical="center" wrapText="true"/>
    </xf>
    <xf numFmtId="0" fontId="151" fillId="33" borderId="105" xfId="25756" applyFont="true" applyFill="true" applyBorder="true" applyAlignment="true">
      <alignment horizontal="center" vertical="center" wrapText="true"/>
    </xf>
    <xf numFmtId="0" fontId="151" fillId="33" borderId="105" xfId="25751" applyFont="true" applyFill="true" applyBorder="true" applyAlignment="true">
      <alignment horizontal="center" vertical="center" wrapText="true"/>
    </xf>
    <xf numFmtId="0" fontId="151" fillId="33" borderId="105" xfId="45321" applyFont="true" applyFill="true" applyBorder="true" applyAlignment="true">
      <alignment horizontal="center" vertical="center" wrapText="true"/>
    </xf>
    <xf numFmtId="0" fontId="151" fillId="33" borderId="105" xfId="45327" applyFont="true" applyFill="true" applyBorder="true" applyAlignment="true">
      <alignment horizontal="center" vertical="center" wrapText="true"/>
    </xf>
    <xf numFmtId="0" fontId="151" fillId="3" borderId="107" xfId="45173" applyFont="true" applyBorder="true" applyAlignment="true">
      <alignment horizontal="center" vertical="center" wrapText="true"/>
    </xf>
    <xf numFmtId="0" fontId="151" fillId="3" borderId="107" xfId="45203" applyFont="true" applyBorder="true" applyAlignment="true">
      <alignment horizontal="center" vertical="center" wrapText="true"/>
    </xf>
    <xf numFmtId="0" fontId="151" fillId="3" borderId="107" xfId="45233" applyFont="true" applyBorder="true" applyAlignment="true">
      <alignment horizontal="center" vertical="center" wrapText="true"/>
    </xf>
    <xf numFmtId="0" fontId="151" fillId="3" borderId="107" xfId="45263" applyFont="true" applyBorder="true" applyAlignment="true">
      <alignment horizontal="center" vertical="center" wrapText="true"/>
    </xf>
    <xf numFmtId="0" fontId="151" fillId="3" borderId="107" xfId="45284" applyFont="true" applyBorder="true" applyAlignment="true">
      <alignment horizontal="center" vertical="center" wrapText="true"/>
    </xf>
    <xf numFmtId="0" fontId="151" fillId="33" borderId="99" xfId="45279" applyFont="true" applyFill="true" applyBorder="true" applyAlignment="true">
      <alignment horizontal="center" vertical="center" wrapText="true"/>
    </xf>
    <xf numFmtId="0" fontId="151" fillId="33" borderId="99" xfId="45284" applyFont="true" applyFill="true" applyBorder="true" applyAlignment="true">
      <alignment horizontal="center" vertical="center" wrapText="true"/>
    </xf>
    <xf numFmtId="0" fontId="151" fillId="33" borderId="99" xfId="25756" applyFont="true" applyFill="true" applyBorder="true" applyAlignment="true">
      <alignment horizontal="center" vertical="center" wrapText="true"/>
    </xf>
    <xf numFmtId="0" fontId="151" fillId="33" borderId="99" xfId="25750" applyFont="true" applyFill="true" applyBorder="true" applyAlignment="true">
      <alignment horizontal="center" vertical="center" wrapText="true"/>
    </xf>
    <xf numFmtId="0" fontId="151" fillId="3" borderId="107" xfId="45326" applyFont="true" applyBorder="true" applyAlignment="true">
      <alignment horizontal="center" vertical="center" wrapText="true"/>
    </xf>
    <xf numFmtId="0" fontId="151" fillId="33" borderId="99" xfId="45321" applyFont="true" applyFill="true" applyBorder="true" applyAlignment="true">
      <alignment horizontal="center" vertical="center" wrapText="true"/>
    </xf>
    <xf numFmtId="0" fontId="151" fillId="33" borderId="99" xfId="45326" applyFont="true" applyFill="true" applyBorder="true" applyAlignment="true">
      <alignment horizontal="center" vertical="center" wrapText="true"/>
    </xf>
    <xf numFmtId="0" fontId="151" fillId="3" borderId="108" xfId="45173" applyFont="true" applyBorder="true" applyAlignment="true">
      <alignment horizontal="center" vertical="center" wrapText="true"/>
    </xf>
    <xf numFmtId="0" fontId="151" fillId="3" borderId="108" xfId="45203" applyFont="true" applyBorder="true" applyAlignment="true">
      <alignment horizontal="center" vertical="center" wrapText="true"/>
    </xf>
    <xf numFmtId="0" fontId="151" fillId="3" borderId="108" xfId="45233" applyFont="true" applyBorder="true" applyAlignment="true">
      <alignment horizontal="center" vertical="center" wrapText="true"/>
    </xf>
    <xf numFmtId="0" fontId="151" fillId="3" borderId="108" xfId="45263" applyFont="true" applyBorder="true" applyAlignment="true">
      <alignment horizontal="center" vertical="center" wrapText="true"/>
    </xf>
    <xf numFmtId="0" fontId="151" fillId="3" borderId="108" xfId="45284" applyFont="true" applyBorder="true" applyAlignment="true">
      <alignment horizontal="center" vertical="center" wrapText="true"/>
    </xf>
    <xf numFmtId="0" fontId="151" fillId="33" borderId="128" xfId="45279" applyFont="true" applyFill="true" applyBorder="true" applyAlignment="true">
      <alignment horizontal="center" vertical="center" wrapText="true"/>
    </xf>
    <xf numFmtId="0" fontId="151" fillId="33" borderId="128" xfId="45284" applyFont="true" applyFill="true" applyBorder="true" applyAlignment="true">
      <alignment horizontal="center" vertical="center" wrapText="true"/>
    </xf>
    <xf numFmtId="0" fontId="151" fillId="3" borderId="108" xfId="45326" applyFont="true" applyBorder="true" applyAlignment="true">
      <alignment horizontal="center" vertical="center" wrapText="true"/>
    </xf>
    <xf numFmtId="0" fontId="151" fillId="33" borderId="128" xfId="45321" applyFont="true" applyFill="true" applyBorder="true" applyAlignment="true">
      <alignment horizontal="center" vertical="center" wrapText="true"/>
    </xf>
    <xf numFmtId="0" fontId="151" fillId="33" borderId="128" xfId="45326" applyFont="true" applyFill="true" applyBorder="true" applyAlignment="true">
      <alignment horizontal="center" vertical="center" wrapText="true"/>
    </xf>
    <xf numFmtId="0" fontId="151" fillId="3" borderId="95" xfId="45174" applyFont="true" applyBorder="true" applyAlignment="true">
      <alignment horizontal="center" vertical="center" wrapText="true"/>
    </xf>
    <xf numFmtId="0" fontId="151" fillId="3" borderId="95" xfId="45204" applyFont="true" applyBorder="true" applyAlignment="true">
      <alignment horizontal="center" vertical="center" wrapText="true"/>
    </xf>
    <xf numFmtId="0" fontId="151" fillId="3" borderId="95" xfId="45234" applyFont="true" applyBorder="true" applyAlignment="true">
      <alignment horizontal="center" vertical="center" wrapText="true"/>
    </xf>
    <xf numFmtId="0" fontId="151" fillId="33" borderId="124" xfId="45279" applyFont="true" applyFill="true" applyBorder="true" applyAlignment="true">
      <alignment horizontal="center" vertical="center" wrapText="true"/>
    </xf>
    <xf numFmtId="0" fontId="151" fillId="33" borderId="124" xfId="45285" applyFont="true" applyFill="true" applyBorder="true" applyAlignment="true">
      <alignment horizontal="center" vertical="center" wrapText="true"/>
    </xf>
    <xf numFmtId="0" fontId="151" fillId="33" borderId="124" xfId="25756" applyFont="true" applyFill="true" applyBorder="true" applyAlignment="true">
      <alignment horizontal="center" vertical="center" wrapText="true"/>
    </xf>
    <xf numFmtId="0" fontId="151" fillId="33" borderId="124" xfId="25751" applyFont="true" applyFill="true" applyBorder="true" applyAlignment="true">
      <alignment horizontal="center" vertical="center" wrapText="true"/>
    </xf>
    <xf numFmtId="0" fontId="151" fillId="3" borderId="95" xfId="45264" applyFont="true" applyBorder="true" applyAlignment="true">
      <alignment horizontal="center" vertical="center" wrapText="true"/>
    </xf>
    <xf numFmtId="0" fontId="151" fillId="3" borderId="95" xfId="45285" applyFont="true" applyBorder="true" applyAlignment="true">
      <alignment horizontal="center" vertical="center" wrapText="true"/>
    </xf>
    <xf numFmtId="0" fontId="151" fillId="33" borderId="124" xfId="45321" applyFont="true" applyFill="true" applyBorder="true" applyAlignment="true">
      <alignment horizontal="center" vertical="center" wrapText="true"/>
    </xf>
    <xf numFmtId="0" fontId="151" fillId="33" borderId="124" xfId="45327" applyFont="true" applyFill="true" applyBorder="true" applyAlignment="true">
      <alignment horizontal="center" vertical="center" wrapText="true"/>
    </xf>
    <xf numFmtId="0" fontId="151" fillId="3" borderId="95" xfId="45327" applyFont="true" applyBorder="true" applyAlignment="true">
      <alignment horizontal="center" vertical="center" wrapText="true"/>
    </xf>
    <xf numFmtId="0" fontId="151" fillId="26" borderId="99" xfId="45236" applyFont="true" applyFill="true" applyBorder="true" applyAlignment="true">
      <alignment horizontal="left" vertical="center" wrapText="true"/>
    </xf>
    <xf numFmtId="0" fontId="151" fillId="0" borderId="99" xfId="45247" applyFont="true" applyFill="true" applyBorder="true" applyAlignment="true">
      <alignment horizontal="left" vertical="center" wrapText="true"/>
    </xf>
    <xf numFmtId="0" fontId="151" fillId="0" borderId="99" xfId="45248" applyFont="true" applyFill="true" applyBorder="true" applyAlignment="true">
      <alignment horizontal="left" vertical="center" wrapText="true"/>
    </xf>
    <xf numFmtId="0" fontId="151" fillId="0" borderId="99" xfId="45287" applyFont="true" applyFill="true" applyBorder="true" applyAlignment="true">
      <alignment horizontal="left" vertical="center" wrapText="true"/>
    </xf>
    <xf numFmtId="0" fontId="151" fillId="0" borderId="99" xfId="45293" applyFont="true" applyFill="true" applyBorder="true" applyAlignment="true">
      <alignment horizontal="left" vertical="center" wrapText="true"/>
    </xf>
    <xf numFmtId="0" fontId="151" fillId="0" borderId="99" xfId="45299" applyFont="true" applyFill="true" applyBorder="true" applyAlignment="true">
      <alignment horizontal="left" vertical="center" wrapText="true"/>
    </xf>
    <xf numFmtId="0" fontId="151" fillId="0" borderId="99" xfId="25759" applyFont="true" applyFill="true" applyBorder="true" applyAlignment="true">
      <alignment horizontal="left" vertical="center" wrapText="true"/>
    </xf>
    <xf numFmtId="0" fontId="151" fillId="0" borderId="99" xfId="25754" applyFont="true" applyFill="true" applyBorder="true" applyAlignment="true">
      <alignment horizontal="left" vertical="center" wrapText="true"/>
    </xf>
    <xf numFmtId="0" fontId="151" fillId="15" borderId="99" xfId="19381" applyFont="true" applyFill="true" applyBorder="true" applyAlignment="true">
      <alignment horizontal="left" vertical="center" wrapText="true"/>
    </xf>
    <xf numFmtId="0" fontId="151" fillId="15" borderId="99" xfId="19382" applyFont="true" applyFill="true" applyBorder="true" applyAlignment="true">
      <alignment horizontal="left" vertical="center" wrapText="true"/>
    </xf>
    <xf numFmtId="0" fontId="151" fillId="15" borderId="99" xfId="19385" applyFont="true" applyFill="true" applyBorder="true" applyAlignment="true">
      <alignment horizontal="left" vertical="center" wrapText="true"/>
    </xf>
    <xf numFmtId="0" fontId="24" fillId="15" borderId="99" xfId="19344" applyFill="true" applyBorder="true" applyAlignment="true">
      <alignment horizontal="center" vertical="center" wrapText="true"/>
    </xf>
    <xf numFmtId="0" fontId="151" fillId="0" borderId="99" xfId="45317" applyFont="true" applyFill="true" applyBorder="true" applyAlignment="true">
      <alignment horizontal="left" vertical="center" wrapText="true"/>
    </xf>
    <xf numFmtId="0" fontId="151" fillId="0" borderId="99" xfId="45323" applyFont="true" applyFill="true" applyBorder="true" applyAlignment="true">
      <alignment horizontal="left" vertical="center" wrapText="true"/>
    </xf>
    <xf numFmtId="0" fontId="151" fillId="0" borderId="99" xfId="45329" applyFont="true" applyFill="true" applyBorder="true" applyAlignment="true">
      <alignment horizontal="left" vertical="center" wrapText="true"/>
    </xf>
    <xf numFmtId="0" fontId="151" fillId="0" borderId="99" xfId="45335" applyFont="true" applyFill="true" applyBorder="true" applyAlignment="true">
      <alignment horizontal="left" vertical="center" wrapText="true"/>
    </xf>
    <xf numFmtId="0" fontId="151" fillId="0" borderId="99" xfId="45341" applyFont="true" applyFill="true" applyBorder="true" applyAlignment="true">
      <alignment horizontal="left" vertical="center" wrapText="true"/>
    </xf>
    <xf numFmtId="0" fontId="151" fillId="26" borderId="100" xfId="45236" applyFont="true" applyFill="true" applyBorder="true" applyAlignment="true">
      <alignment horizontal="left" vertical="center" wrapText="true"/>
    </xf>
    <xf numFmtId="0" fontId="151" fillId="0" borderId="100" xfId="45281" applyFont="true" applyFill="true" applyBorder="true" applyAlignment="true">
      <alignment horizontal="left" vertical="center" wrapText="true"/>
    </xf>
    <xf numFmtId="0" fontId="24" fillId="3" borderId="103" xfId="19344" applyBorder="true" applyAlignment="true">
      <alignment vertical="center" wrapText="true"/>
    </xf>
    <xf numFmtId="0" fontId="151" fillId="0" borderId="105" xfId="25758" applyFont="true" applyFill="true" applyBorder="true" applyAlignment="true">
      <alignment horizontal="left" vertical="center"/>
    </xf>
    <xf numFmtId="0" fontId="151" fillId="0" borderId="105" xfId="25753" applyFont="true" applyFill="true" applyBorder="true" applyAlignment="true">
      <alignment horizontal="left" vertical="center"/>
    </xf>
    <xf numFmtId="0" fontId="151" fillId="15" borderId="105" xfId="19383" applyFont="true" applyFill="true" applyBorder="true" applyAlignment="true">
      <alignment horizontal="left" vertical="center"/>
    </xf>
    <xf numFmtId="0" fontId="151" fillId="15" borderId="105" xfId="19384" applyFont="true" applyFill="true" applyBorder="true" applyAlignment="true">
      <alignment horizontal="left" vertical="center"/>
    </xf>
    <xf numFmtId="0" fontId="151" fillId="15" borderId="105" xfId="19386" applyFont="true" applyFill="true" applyBorder="true" applyAlignment="true">
      <alignment horizontal="left" vertical="center"/>
    </xf>
    <xf numFmtId="0" fontId="24" fillId="15" borderId="105" xfId="19344" applyFill="true" applyBorder="true" applyAlignment="true">
      <alignment vertical="center"/>
    </xf>
    <xf numFmtId="0" fontId="24" fillId="27" borderId="105" xfId="19344" applyFill="true" applyBorder="true" applyAlignment="true">
      <alignment vertical="center"/>
    </xf>
    <xf numFmtId="0" fontId="155" fillId="15" borderId="105" xfId="19344" applyFont="true" applyFill="true" applyBorder="true" applyAlignment="true">
      <alignment horizontal="left" vertical="center"/>
    </xf>
    <xf numFmtId="0" fontId="24" fillId="27" borderId="106" xfId="19344" applyFill="true" applyBorder="true" applyAlignment="true">
      <alignment vertical="center"/>
    </xf>
    <xf numFmtId="169" fontId="150" fillId="33" borderId="100" xfId="45178" applyNumberFormat="true" applyFont="true" applyFill="true" applyBorder="true" applyAlignment="true">
      <alignment horizontal="center" vertical="center"/>
    </xf>
    <xf numFmtId="169" fontId="150" fillId="33" borderId="121" xfId="45179" applyNumberFormat="true" applyFont="true" applyFill="true" applyBorder="true" applyAlignment="true">
      <alignment horizontal="center" vertical="center"/>
    </xf>
    <xf numFmtId="169" fontId="150" fillId="33" borderId="122" xfId="45180" applyNumberFormat="true" applyFont="true" applyFill="true" applyBorder="true" applyAlignment="true">
      <alignment horizontal="center" vertical="center"/>
    </xf>
    <xf numFmtId="169" fontId="150" fillId="33" borderId="127" xfId="45179" applyNumberFormat="true" applyFont="true" applyFill="true" applyBorder="true" applyAlignment="true">
      <alignment horizontal="center" vertical="center"/>
    </xf>
    <xf numFmtId="169" fontId="150" fillId="33" borderId="104" xfId="45180" applyNumberFormat="true" applyFont="true" applyFill="true" applyBorder="true" applyAlignment="true">
      <alignment horizontal="center" vertical="center"/>
    </xf>
    <xf numFmtId="169" fontId="150" fillId="33" borderId="100" xfId="45179" applyNumberFormat="true" applyFont="true" applyFill="true" applyBorder="true" applyAlignment="true">
      <alignment horizontal="center" vertical="center"/>
    </xf>
    <xf numFmtId="169" fontId="150" fillId="33" borderId="99" xfId="45184" applyNumberFormat="true" applyFont="true" applyFill="true" applyBorder="true" applyAlignment="true">
      <alignment horizontal="center" vertical="center"/>
    </xf>
    <xf numFmtId="169" fontId="150" fillId="33" borderId="123" xfId="45185" applyNumberFormat="true" applyFont="true" applyFill="true" applyBorder="true" applyAlignment="true">
      <alignment horizontal="center" vertical="center"/>
    </xf>
    <xf numFmtId="169" fontId="150" fillId="33" borderId="124" xfId="45186" applyNumberFormat="true" applyFont="true" applyFill="true" applyBorder="true" applyAlignment="true">
      <alignment horizontal="center" vertical="center"/>
    </xf>
    <xf numFmtId="169" fontId="150" fillId="33" borderId="128" xfId="45185" applyNumberFormat="true" applyFont="true" applyFill="true" applyBorder="true" applyAlignment="true">
      <alignment horizontal="center" vertical="center"/>
    </xf>
    <xf numFmtId="169" fontId="150" fillId="33" borderId="105" xfId="45186" applyNumberFormat="true" applyFont="true" applyFill="true" applyBorder="true" applyAlignment="true">
      <alignment horizontal="center" vertical="center"/>
    </xf>
    <xf numFmtId="169" fontId="150" fillId="33" borderId="99" xfId="45185" applyNumberFormat="true" applyFont="true" applyFill="true" applyBorder="true" applyAlignment="true">
      <alignment horizontal="center" vertical="center"/>
    </xf>
    <xf numFmtId="169" fontId="150" fillId="33" borderId="103" xfId="45190" applyNumberFormat="true" applyFont="true" applyFill="true" applyBorder="true" applyAlignment="true">
      <alignment horizontal="center" vertical="center"/>
    </xf>
    <xf numFmtId="169" fontId="150" fillId="33" borderId="125" xfId="45191" applyNumberFormat="true" applyFont="true" applyFill="true" applyBorder="true" applyAlignment="true">
      <alignment horizontal="center" vertical="center"/>
    </xf>
    <xf numFmtId="169" fontId="150" fillId="33" borderId="126" xfId="45192" applyNumberFormat="true" applyFont="true" applyFill="true" applyBorder="true" applyAlignment="true">
      <alignment horizontal="center" vertical="center"/>
    </xf>
    <xf numFmtId="169" fontId="150" fillId="33" borderId="129" xfId="45191" applyNumberFormat="true" applyFont="true" applyFill="true" applyBorder="true" applyAlignment="true">
      <alignment horizontal="center" vertical="center"/>
    </xf>
    <xf numFmtId="169" fontId="150" fillId="33" borderId="106" xfId="45192" applyNumberFormat="true" applyFont="true" applyFill="true" applyBorder="true" applyAlignment="true">
      <alignment horizontal="center" vertical="center"/>
    </xf>
    <xf numFmtId="169" fontId="150" fillId="33" borderId="103" xfId="45191" applyNumberFormat="true" applyFont="true" applyFill="true" applyBorder="true" applyAlignment="true">
      <alignment horizontal="center" vertical="center"/>
    </xf>
    <xf numFmtId="169" fontId="150" fillId="33" borderId="100" xfId="45214" applyNumberFormat="true" applyFont="true" applyFill="true" applyBorder="true" applyAlignment="true">
      <alignment horizontal="center" vertical="center"/>
    </xf>
    <xf numFmtId="169" fontId="150" fillId="33" borderId="121" xfId="45215" applyNumberFormat="true" applyFont="true" applyFill="true" applyBorder="true" applyAlignment="true">
      <alignment horizontal="center" vertical="center"/>
    </xf>
    <xf numFmtId="169" fontId="150" fillId="33" borderId="122" xfId="45216" applyNumberFormat="true" applyFont="true" applyFill="true" applyBorder="true" applyAlignment="true">
      <alignment horizontal="center" vertical="center"/>
    </xf>
    <xf numFmtId="169" fontId="150" fillId="33" borderId="127" xfId="45215" applyNumberFormat="true" applyFont="true" applyFill="true" applyBorder="true" applyAlignment="true">
      <alignment horizontal="center" vertical="center"/>
    </xf>
    <xf numFmtId="169" fontId="150" fillId="33" borderId="104" xfId="45216" applyNumberFormat="true" applyFont="true" applyFill="true" applyBorder="true" applyAlignment="true">
      <alignment horizontal="center" vertical="center"/>
    </xf>
    <xf numFmtId="169" fontId="150" fillId="33" borderId="100" xfId="45215" applyNumberFormat="true" applyFont="true" applyFill="true" applyBorder="true" applyAlignment="true">
      <alignment horizontal="center" vertical="center"/>
    </xf>
    <xf numFmtId="169" fontId="150" fillId="33" borderId="99" xfId="45214" applyNumberFormat="true" applyFont="true" applyFill="true" applyBorder="true" applyAlignment="true">
      <alignment horizontal="center" vertical="center"/>
    </xf>
    <xf numFmtId="169" fontId="150" fillId="33" borderId="123" xfId="45215" applyNumberFormat="true" applyFont="true" applyFill="true" applyBorder="true" applyAlignment="true">
      <alignment horizontal="center" vertical="center"/>
    </xf>
    <xf numFmtId="169" fontId="150" fillId="33" borderId="124" xfId="45216" applyNumberFormat="true" applyFont="true" applyFill="true" applyBorder="true" applyAlignment="true">
      <alignment horizontal="center" vertical="center"/>
    </xf>
    <xf numFmtId="169" fontId="150" fillId="33" borderId="128" xfId="45215" applyNumberFormat="true" applyFont="true" applyFill="true" applyBorder="true" applyAlignment="true">
      <alignment horizontal="center" vertical="center"/>
    </xf>
    <xf numFmtId="169" fontId="150" fillId="33" borderId="105" xfId="45216" applyNumberFormat="true" applyFont="true" applyFill="true" applyBorder="true" applyAlignment="true">
      <alignment horizontal="center" vertical="center"/>
    </xf>
    <xf numFmtId="169" fontId="150" fillId="33" borderId="99" xfId="45215" applyNumberFormat="true" applyFont="true" applyFill="true" applyBorder="true" applyAlignment="true">
      <alignment horizontal="center" vertical="center"/>
    </xf>
    <xf numFmtId="169" fontId="150" fillId="33" borderId="99" xfId="45208" applyNumberFormat="true" applyFont="true" applyFill="true" applyBorder="true" applyAlignment="true">
      <alignment horizontal="center" vertical="center"/>
    </xf>
    <xf numFmtId="169" fontId="150" fillId="33" borderId="123" xfId="45209" applyNumberFormat="true" applyFont="true" applyFill="true" applyBorder="true" applyAlignment="true">
      <alignment horizontal="center" vertical="center"/>
    </xf>
    <xf numFmtId="169" fontId="150" fillId="33" borderId="124" xfId="45210" applyNumberFormat="true" applyFont="true" applyFill="true" applyBorder="true" applyAlignment="true">
      <alignment horizontal="center" vertical="center"/>
    </xf>
    <xf numFmtId="169" fontId="150" fillId="33" borderId="128" xfId="45209" applyNumberFormat="true" applyFont="true" applyFill="true" applyBorder="true" applyAlignment="true">
      <alignment horizontal="center" vertical="center"/>
    </xf>
    <xf numFmtId="169" fontId="150" fillId="33" borderId="105" xfId="45210" applyNumberFormat="true" applyFont="true" applyFill="true" applyBorder="true" applyAlignment="true">
      <alignment horizontal="center" vertical="center"/>
    </xf>
    <xf numFmtId="169" fontId="150" fillId="33" borderId="99" xfId="45209" applyNumberFormat="true" applyFont="true" applyFill="true" applyBorder="true" applyAlignment="true">
      <alignment horizontal="center" vertical="center"/>
    </xf>
    <xf numFmtId="169" fontId="150" fillId="33" borderId="100" xfId="45238" applyNumberFormat="true" applyFont="true" applyFill="true" applyBorder="true" applyAlignment="true">
      <alignment horizontal="center" vertical="center"/>
    </xf>
    <xf numFmtId="169" fontId="150" fillId="33" borderId="121" xfId="45239" applyNumberFormat="true" applyFont="true" applyFill="true" applyBorder="true" applyAlignment="true">
      <alignment horizontal="center" vertical="center"/>
    </xf>
    <xf numFmtId="169" fontId="150" fillId="33" borderId="122" xfId="45240" applyNumberFormat="true" applyFont="true" applyFill="true" applyBorder="true" applyAlignment="true">
      <alignment horizontal="center" vertical="center"/>
    </xf>
    <xf numFmtId="169" fontId="150" fillId="33" borderId="127" xfId="45239" applyNumberFormat="true" applyFont="true" applyFill="true" applyBorder="true" applyAlignment="true">
      <alignment horizontal="center" vertical="center"/>
    </xf>
    <xf numFmtId="169" fontId="150" fillId="33" borderId="104" xfId="45240" applyNumberFormat="true" applyFont="true" applyFill="true" applyBorder="true" applyAlignment="true">
      <alignment horizontal="center" vertical="center"/>
    </xf>
    <xf numFmtId="169" fontId="150" fillId="33" borderId="100" xfId="45239" applyNumberFormat="true" applyFont="true" applyFill="true" applyBorder="true" applyAlignment="true">
      <alignment horizontal="center" vertical="center"/>
    </xf>
    <xf numFmtId="169" fontId="150" fillId="33" borderId="99" xfId="45243" applyNumberFormat="true" applyFont="true" applyFill="true" applyBorder="true" applyAlignment="true">
      <alignment horizontal="center" vertical="center"/>
    </xf>
    <xf numFmtId="169" fontId="150" fillId="33" borderId="123" xfId="45244" applyNumberFormat="true" applyFont="true" applyFill="true" applyBorder="true" applyAlignment="true">
      <alignment horizontal="center" vertical="center"/>
    </xf>
    <xf numFmtId="169" fontId="150" fillId="33" borderId="124" xfId="45245" applyNumberFormat="true" applyFont="true" applyFill="true" applyBorder="true" applyAlignment="true">
      <alignment horizontal="center" vertical="center"/>
    </xf>
    <xf numFmtId="169" fontId="150" fillId="33" borderId="128" xfId="45244" applyNumberFormat="true" applyFont="true" applyFill="true" applyBorder="true" applyAlignment="true">
      <alignment horizontal="center" vertical="center"/>
    </xf>
    <xf numFmtId="169" fontId="150" fillId="33" borderId="105" xfId="45245" applyNumberFormat="true" applyFont="true" applyFill="true" applyBorder="true" applyAlignment="true">
      <alignment horizontal="center" vertical="center"/>
    </xf>
    <xf numFmtId="169" fontId="150" fillId="33" borderId="99" xfId="45244" applyNumberFormat="true" applyFont="true" applyFill="true" applyBorder="true" applyAlignment="true">
      <alignment horizontal="center" vertical="center"/>
    </xf>
    <xf numFmtId="169" fontId="150" fillId="33" borderId="99" xfId="45250" applyNumberFormat="true" applyFont="true" applyFill="true" applyBorder="true" applyAlignment="true">
      <alignment horizontal="center" vertical="center"/>
    </xf>
    <xf numFmtId="169" fontId="150" fillId="33" borderId="123" xfId="45251" applyNumberFormat="true" applyFont="true" applyFill="true" applyBorder="true" applyAlignment="true">
      <alignment horizontal="center" vertical="center"/>
    </xf>
    <xf numFmtId="169" fontId="150" fillId="33" borderId="124" xfId="45252" applyNumberFormat="true" applyFont="true" applyFill="true" applyBorder="true" applyAlignment="true">
      <alignment horizontal="center" vertical="center"/>
    </xf>
    <xf numFmtId="169" fontId="150" fillId="33" borderId="128" xfId="45251" applyNumberFormat="true" applyFont="true" applyFill="true" applyBorder="true" applyAlignment="true">
      <alignment horizontal="center" vertical="center"/>
    </xf>
    <xf numFmtId="169" fontId="150" fillId="33" borderId="105" xfId="45252" applyNumberFormat="true" applyFont="true" applyFill="true" applyBorder="true" applyAlignment="true">
      <alignment horizontal="center" vertical="center"/>
    </xf>
    <xf numFmtId="169" fontId="150" fillId="33" borderId="99" xfId="45251" applyNumberFormat="true" applyFont="true" applyFill="true" applyBorder="true" applyAlignment="true">
      <alignment horizontal="center" vertical="center"/>
    </xf>
    <xf numFmtId="0" fontId="24" fillId="0" borderId="10" xfId="34367" applyFill="true" applyBorder="true" applyAlignment="true">
      <alignment horizontal="center" vertical="center"/>
    </xf>
    <xf numFmtId="169" fontId="150" fillId="33" borderId="100" xfId="45268" applyNumberFormat="true" applyFont="true" applyFill="true" applyBorder="true" applyAlignment="true">
      <alignment horizontal="center" vertical="center"/>
    </xf>
    <xf numFmtId="169" fontId="150" fillId="33" borderId="121" xfId="45268" applyNumberFormat="true" applyFont="true" applyFill="true" applyBorder="true" applyAlignment="true">
      <alignment horizontal="center" vertical="center"/>
    </xf>
    <xf numFmtId="169" fontId="150" fillId="33" borderId="122" xfId="45268" applyNumberFormat="true" applyFont="true" applyFill="true" applyBorder="true" applyAlignment="true">
      <alignment horizontal="center" vertical="center"/>
    </xf>
    <xf numFmtId="169" fontId="150" fillId="33" borderId="127" xfId="45268" applyNumberFormat="true" applyFont="true" applyFill="true" applyBorder="true" applyAlignment="true">
      <alignment horizontal="center" vertical="center"/>
    </xf>
    <xf numFmtId="169" fontId="150" fillId="33" borderId="104" xfId="45268" applyNumberFormat="true" applyFont="true" applyFill="true" applyBorder="true" applyAlignment="true">
      <alignment horizontal="center" vertical="center"/>
    </xf>
    <xf numFmtId="169" fontId="150" fillId="33" borderId="99" xfId="45271" applyNumberFormat="true" applyFont="true" applyFill="true" applyBorder="true" applyAlignment="true">
      <alignment horizontal="center" vertical="center"/>
    </xf>
    <xf numFmtId="169" fontId="150" fillId="33" borderId="123" xfId="45271" applyNumberFormat="true" applyFont="true" applyFill="true" applyBorder="true" applyAlignment="true">
      <alignment horizontal="center" vertical="center"/>
    </xf>
    <xf numFmtId="169" fontId="150" fillId="33" borderId="124" xfId="45271" applyNumberFormat="true" applyFont="true" applyFill="true" applyBorder="true" applyAlignment="true">
      <alignment horizontal="center" vertical="center"/>
    </xf>
    <xf numFmtId="169" fontId="150" fillId="33" borderId="128" xfId="45271" applyNumberFormat="true" applyFont="true" applyFill="true" applyBorder="true" applyAlignment="true">
      <alignment horizontal="center" vertical="center"/>
    </xf>
    <xf numFmtId="169" fontId="150" fillId="33" borderId="105" xfId="45271" applyNumberFormat="true" applyFont="true" applyFill="true" applyBorder="true" applyAlignment="true">
      <alignment horizontal="center" vertical="center"/>
    </xf>
    <xf numFmtId="169" fontId="150" fillId="33" borderId="100" xfId="45289" applyNumberFormat="true" applyFont="true" applyFill="true" applyBorder="true" applyAlignment="true">
      <alignment horizontal="center" vertical="center"/>
    </xf>
    <xf numFmtId="169" fontId="150" fillId="33" borderId="121" xfId="45290" applyNumberFormat="true" applyFont="true" applyFill="true" applyBorder="true" applyAlignment="true">
      <alignment horizontal="center" vertical="center"/>
    </xf>
    <xf numFmtId="169" fontId="150" fillId="33" borderId="122" xfId="45291" applyNumberFormat="true" applyFont="true" applyFill="true" applyBorder="true" applyAlignment="true">
      <alignment horizontal="center" vertical="center"/>
    </xf>
    <xf numFmtId="169" fontId="150" fillId="33" borderId="127" xfId="45290" applyNumberFormat="true" applyFont="true" applyFill="true" applyBorder="true" applyAlignment="true">
      <alignment horizontal="center" vertical="center"/>
    </xf>
    <xf numFmtId="169" fontId="150" fillId="33" borderId="104" xfId="45291" applyNumberFormat="true" applyFont="true" applyFill="true" applyBorder="true" applyAlignment="true">
      <alignment horizontal="center" vertical="center"/>
    </xf>
    <xf numFmtId="169" fontId="150" fillId="33" borderId="100" xfId="45290" applyNumberFormat="true" applyFont="true" applyFill="true" applyBorder="true" applyAlignment="true">
      <alignment horizontal="center" vertical="center"/>
    </xf>
    <xf numFmtId="169" fontId="150" fillId="33" borderId="99" xfId="45295" applyNumberFormat="true" applyFont="true" applyFill="true" applyBorder="true" applyAlignment="true">
      <alignment horizontal="center" vertical="center"/>
    </xf>
    <xf numFmtId="169" fontId="150" fillId="33" borderId="123" xfId="45296" applyNumberFormat="true" applyFont="true" applyFill="true" applyBorder="true" applyAlignment="true">
      <alignment horizontal="center" vertical="center"/>
    </xf>
    <xf numFmtId="169" fontId="150" fillId="33" borderId="124" xfId="45297" applyNumberFormat="true" applyFont="true" applyFill="true" applyBorder="true" applyAlignment="true">
      <alignment horizontal="center" vertical="center"/>
    </xf>
    <xf numFmtId="169" fontId="150" fillId="33" borderId="128" xfId="45296" applyNumberFormat="true" applyFont="true" applyFill="true" applyBorder="true" applyAlignment="true">
      <alignment horizontal="center" vertical="center"/>
    </xf>
    <xf numFmtId="169" fontId="150" fillId="33" borderId="105" xfId="45297" applyNumberFormat="true" applyFont="true" applyFill="true" applyBorder="true" applyAlignment="true">
      <alignment horizontal="center" vertical="center"/>
    </xf>
    <xf numFmtId="169" fontId="150" fillId="33" borderId="99" xfId="45296" applyNumberFormat="true" applyFont="true" applyFill="true" applyBorder="true" applyAlignment="true">
      <alignment horizontal="center" vertical="center"/>
    </xf>
    <xf numFmtId="168" fontId="150" fillId="33" borderId="99" xfId="45305" applyNumberFormat="true" applyFont="true" applyFill="true" applyBorder="true" applyAlignment="true">
      <alignment horizontal="center" vertical="center"/>
    </xf>
    <xf numFmtId="168" fontId="150" fillId="33" borderId="123" xfId="45306" applyNumberFormat="true" applyFont="true" applyFill="true" applyBorder="true" applyAlignment="true">
      <alignment horizontal="center" vertical="center"/>
    </xf>
    <xf numFmtId="168" fontId="150" fillId="33" borderId="124" xfId="45307" applyNumberFormat="true" applyFont="true" applyFill="true" applyBorder="true" applyAlignment="true">
      <alignment horizontal="center" vertical="center"/>
    </xf>
    <xf numFmtId="168" fontId="150" fillId="33" borderId="128" xfId="45306" applyNumberFormat="true" applyFont="true" applyFill="true" applyBorder="true" applyAlignment="true">
      <alignment horizontal="center" vertical="center"/>
    </xf>
    <xf numFmtId="168" fontId="150" fillId="33" borderId="105" xfId="45307" applyNumberFormat="true" applyFont="true" applyFill="true" applyBorder="true" applyAlignment="true">
      <alignment horizontal="center" vertical="center"/>
    </xf>
    <xf numFmtId="168" fontId="150" fillId="33" borderId="99" xfId="45306" applyNumberFormat="true" applyFont="true" applyFill="true" applyBorder="true" applyAlignment="true">
      <alignment horizontal="center" vertical="center"/>
    </xf>
    <xf numFmtId="168" fontId="150" fillId="33" borderId="99" xfId="45309" applyNumberFormat="true" applyFont="true" applyFill="true" applyBorder="true" applyAlignment="true">
      <alignment horizontal="center" vertical="center"/>
    </xf>
    <xf numFmtId="168" fontId="150" fillId="33" borderId="123" xfId="45310" applyNumberFormat="true" applyFont="true" applyFill="true" applyBorder="true" applyAlignment="true">
      <alignment horizontal="center" vertical="center"/>
    </xf>
    <xf numFmtId="168" fontId="150" fillId="33" borderId="124" xfId="45311" applyNumberFormat="true" applyFont="true" applyFill="true" applyBorder="true" applyAlignment="true">
      <alignment horizontal="center" vertical="center"/>
    </xf>
    <xf numFmtId="168" fontId="150" fillId="33" borderId="128" xfId="45310" applyNumberFormat="true" applyFont="true" applyFill="true" applyBorder="true" applyAlignment="true">
      <alignment horizontal="center" vertical="center"/>
    </xf>
    <xf numFmtId="168" fontId="150" fillId="33" borderId="105" xfId="45311" applyNumberFormat="true" applyFont="true" applyFill="true" applyBorder="true" applyAlignment="true">
      <alignment horizontal="center" vertical="center"/>
    </xf>
    <xf numFmtId="168" fontId="150" fillId="33" borderId="99" xfId="45310" applyNumberFormat="true" applyFont="true" applyFill="true" applyBorder="true" applyAlignment="true">
      <alignment horizontal="center" vertical="center"/>
    </xf>
    <xf numFmtId="168" fontId="150" fillId="33" borderId="99" xfId="45313" applyNumberFormat="true" applyFont="true" applyFill="true" applyBorder="true" applyAlignment="true">
      <alignment horizontal="center" vertical="center"/>
    </xf>
    <xf numFmtId="168" fontId="150" fillId="33" borderId="123" xfId="45314" applyNumberFormat="true" applyFont="true" applyFill="true" applyBorder="true" applyAlignment="true">
      <alignment horizontal="center" vertical="center"/>
    </xf>
    <xf numFmtId="168" fontId="150" fillId="33" borderId="124" xfId="45315" applyNumberFormat="true" applyFont="true" applyFill="true" applyBorder="true" applyAlignment="true">
      <alignment horizontal="center" vertical="center"/>
    </xf>
    <xf numFmtId="168" fontId="150" fillId="33" borderId="128" xfId="45314" applyNumberFormat="true" applyFont="true" applyFill="true" applyBorder="true" applyAlignment="true">
      <alignment horizontal="center" vertical="center"/>
    </xf>
    <xf numFmtId="168" fontId="150" fillId="33" borderId="105" xfId="45315" applyNumberFormat="true" applyFont="true" applyFill="true" applyBorder="true" applyAlignment="true">
      <alignment horizontal="center" vertical="center"/>
    </xf>
    <xf numFmtId="168" fontId="150" fillId="33" borderId="99" xfId="45314" applyNumberFormat="true" applyFont="true" applyFill="true" applyBorder="true" applyAlignment="true">
      <alignment horizontal="center" vertical="center"/>
    </xf>
    <xf numFmtId="168" fontId="150" fillId="33" borderId="99" xfId="19393" applyNumberFormat="true" applyFont="true" applyFill="true" applyBorder="true" applyAlignment="true">
      <alignment horizontal="center" vertical="center" wrapText="true"/>
    </xf>
    <xf numFmtId="168" fontId="150" fillId="33" borderId="124" xfId="19395" applyNumberFormat="true" applyFont="true" applyFill="true" applyBorder="true" applyAlignment="true">
      <alignment horizontal="center" vertical="center" wrapText="true"/>
    </xf>
    <xf numFmtId="168" fontId="150" fillId="33" borderId="105" xfId="19395" applyNumberFormat="true" applyFont="true" applyFill="true" applyBorder="true" applyAlignment="true">
      <alignment horizontal="center" vertical="center" wrapText="true"/>
    </xf>
    <xf numFmtId="168" fontId="150" fillId="33" borderId="99" xfId="19394" applyNumberFormat="true" applyFont="true" applyFill="true" applyBorder="true" applyAlignment="true">
      <alignment horizontal="center" vertical="center" wrapText="true"/>
    </xf>
    <xf numFmtId="169" fontId="150" fillId="33" borderId="99" xfId="45301" applyNumberFormat="true" applyFont="true" applyFill="true" applyBorder="true" applyAlignment="true">
      <alignment horizontal="center" vertical="center"/>
    </xf>
    <xf numFmtId="169" fontId="150" fillId="33" borderId="123" xfId="45302" applyNumberFormat="true" applyFont="true" applyFill="true" applyBorder="true" applyAlignment="true">
      <alignment horizontal="center" vertical="center"/>
    </xf>
    <xf numFmtId="169" fontId="150" fillId="33" borderId="124" xfId="45303" applyNumberFormat="true" applyFont="true" applyFill="true" applyBorder="true" applyAlignment="true">
      <alignment horizontal="center" vertical="center"/>
    </xf>
    <xf numFmtId="169" fontId="150" fillId="33" borderId="128" xfId="45302" applyNumberFormat="true" applyFont="true" applyFill="true" applyBorder="true" applyAlignment="true">
      <alignment horizontal="center" vertical="center"/>
    </xf>
    <xf numFmtId="169" fontId="150" fillId="33" borderId="105" xfId="45303" applyNumberFormat="true" applyFont="true" applyFill="true" applyBorder="true" applyAlignment="true">
      <alignment horizontal="center" vertical="center"/>
    </xf>
    <xf numFmtId="169" fontId="150" fillId="33" borderId="99" xfId="45302" applyNumberFormat="true" applyFont="true" applyFill="true" applyBorder="true" applyAlignment="true">
      <alignment horizontal="center" vertical="center"/>
    </xf>
    <xf numFmtId="168" fontId="155" fillId="33" borderId="99" xfId="19344" applyNumberFormat="true" applyFont="true" applyFill="true" applyBorder="true" applyAlignment="true">
      <alignment horizontal="center" vertical="center" wrapText="true"/>
    </xf>
    <xf numFmtId="168" fontId="155" fillId="33" borderId="124" xfId="19344" applyNumberFormat="true" applyFont="true" applyFill="true" applyBorder="true" applyAlignment="true">
      <alignment horizontal="center" vertical="center" wrapText="true"/>
    </xf>
    <xf numFmtId="168" fontId="155" fillId="33" borderId="105" xfId="19344" applyNumberFormat="true" applyFont="true" applyFill="true" applyBorder="true" applyAlignment="true">
      <alignment horizontal="center" vertical="center" wrapText="true"/>
    </xf>
    <xf numFmtId="0" fontId="24" fillId="33" borderId="103" xfId="19344" applyFill="true" applyBorder="true" applyAlignment="true">
      <alignment horizontal="center" vertical="center" wrapText="true"/>
    </xf>
    <xf numFmtId="0" fontId="24" fillId="33" borderId="106" xfId="19344" applyFill="true" applyBorder="true" applyAlignment="true">
      <alignment horizontal="center" vertical="center" wrapText="true"/>
    </xf>
    <xf numFmtId="168" fontId="150" fillId="33" borderId="99" xfId="45347" applyNumberFormat="true" applyFont="true" applyFill="true" applyBorder="true" applyAlignment="true">
      <alignment horizontal="center" vertical="center"/>
    </xf>
    <xf numFmtId="168" fontId="150" fillId="33" borderId="123" xfId="45348" applyNumberFormat="true" applyFont="true" applyFill="true" applyBorder="true" applyAlignment="true">
      <alignment horizontal="center" vertical="center"/>
    </xf>
    <xf numFmtId="168" fontId="150" fillId="33" borderId="124" xfId="45349" applyNumberFormat="true" applyFont="true" applyFill="true" applyBorder="true" applyAlignment="true">
      <alignment horizontal="center" vertical="center"/>
    </xf>
    <xf numFmtId="168" fontId="150" fillId="33" borderId="128" xfId="45348" applyNumberFormat="true" applyFont="true" applyFill="true" applyBorder="true" applyAlignment="true">
      <alignment horizontal="center" vertical="center"/>
    </xf>
    <xf numFmtId="168" fontId="150" fillId="33" borderId="105" xfId="45349" applyNumberFormat="true" applyFont="true" applyFill="true" applyBorder="true" applyAlignment="true">
      <alignment horizontal="center" vertical="center"/>
    </xf>
    <xf numFmtId="168" fontId="150" fillId="33" borderId="99" xfId="45348" applyNumberFormat="true" applyFont="true" applyFill="true" applyBorder="true" applyAlignment="true">
      <alignment horizontal="center" vertical="center"/>
    </xf>
    <xf numFmtId="168" fontId="150" fillId="33" borderId="99" xfId="45351" applyNumberFormat="true" applyFont="true" applyFill="true" applyBorder="true" applyAlignment="true">
      <alignment horizontal="center" vertical="center"/>
    </xf>
    <xf numFmtId="168" fontId="150" fillId="33" borderId="123" xfId="45352" applyNumberFormat="true" applyFont="true" applyFill="true" applyBorder="true" applyAlignment="true">
      <alignment horizontal="center" vertical="center"/>
    </xf>
    <xf numFmtId="168" fontId="150" fillId="33" borderId="124" xfId="45353" applyNumberFormat="true" applyFont="true" applyFill="true" applyBorder="true" applyAlignment="true">
      <alignment horizontal="center" vertical="center"/>
    </xf>
    <xf numFmtId="168" fontId="150" fillId="33" borderId="128" xfId="45352" applyNumberFormat="true" applyFont="true" applyFill="true" applyBorder="true" applyAlignment="true">
      <alignment horizontal="center" vertical="center"/>
    </xf>
    <xf numFmtId="168" fontId="150" fillId="33" borderId="105" xfId="45353" applyNumberFormat="true" applyFont="true" applyFill="true" applyBorder="true" applyAlignment="true">
      <alignment horizontal="center" vertical="center"/>
    </xf>
    <xf numFmtId="168" fontId="150" fillId="33" borderId="99" xfId="45352" applyNumberFormat="true" applyFont="true" applyFill="true" applyBorder="true" applyAlignment="true">
      <alignment horizontal="center" vertical="center"/>
    </xf>
    <xf numFmtId="168" fontId="150" fillId="33" borderId="99" xfId="45355" applyNumberFormat="true" applyFont="true" applyFill="true" applyBorder="true" applyAlignment="true">
      <alignment horizontal="center" vertical="center"/>
    </xf>
    <xf numFmtId="168" fontId="150" fillId="33" borderId="123" xfId="45356" applyNumberFormat="true" applyFont="true" applyFill="true" applyBorder="true" applyAlignment="true">
      <alignment horizontal="center" vertical="center"/>
    </xf>
    <xf numFmtId="168" fontId="150" fillId="33" borderId="124" xfId="45357" applyNumberFormat="true" applyFont="true" applyFill="true" applyBorder="true" applyAlignment="true">
      <alignment horizontal="center" vertical="center"/>
    </xf>
    <xf numFmtId="168" fontId="150" fillId="33" borderId="128" xfId="45356" applyNumberFormat="true" applyFont="true" applyFill="true" applyBorder="true" applyAlignment="true">
      <alignment horizontal="center" vertical="center"/>
    </xf>
    <xf numFmtId="168" fontId="150" fillId="33" borderId="105" xfId="45357" applyNumberFormat="true" applyFont="true" applyFill="true" applyBorder="true" applyAlignment="true">
      <alignment horizontal="center" vertical="center"/>
    </xf>
    <xf numFmtId="168" fontId="150" fillId="33" borderId="99" xfId="45356" applyNumberFormat="true" applyFont="true" applyFill="true" applyBorder="true" applyAlignment="true">
      <alignment horizontal="center" vertical="center"/>
    </xf>
    <xf numFmtId="0" fontId="151" fillId="26" borderId="104" xfId="45177" applyFont="true" applyFill="true" applyBorder="true" applyAlignment="true">
      <alignment horizontal="left" vertical="center"/>
    </xf>
    <xf numFmtId="0" fontId="151" fillId="26" borderId="105" xfId="45183" applyFont="true" applyFill="true" applyBorder="true" applyAlignment="true">
      <alignment horizontal="left" vertical="center"/>
    </xf>
    <xf numFmtId="0" fontId="151" fillId="26" borderId="106" xfId="45189" applyFont="true" applyFill="true" applyBorder="true" applyAlignment="true">
      <alignment horizontal="left" vertical="center"/>
    </xf>
    <xf numFmtId="0" fontId="151" fillId="26" borderId="104" xfId="45213" applyFont="true" applyFill="true" applyBorder="true" applyAlignment="true">
      <alignment horizontal="left" vertical="center"/>
    </xf>
    <xf numFmtId="0" fontId="151" fillId="26" borderId="105" xfId="45213" applyFont="true" applyFill="true" applyBorder="true" applyAlignment="true">
      <alignment horizontal="left" vertical="center"/>
    </xf>
    <xf numFmtId="0" fontId="151" fillId="26" borderId="104" xfId="45237" applyFont="true" applyFill="true" applyBorder="true" applyAlignment="true">
      <alignment horizontal="left" vertical="center"/>
    </xf>
    <xf numFmtId="0" fontId="151" fillId="26" borderId="105" xfId="45242" applyFont="true" applyFill="true" applyBorder="true" applyAlignment="true">
      <alignment horizontal="left" vertical="center"/>
    </xf>
    <xf numFmtId="0" fontId="151" fillId="0" borderId="105" xfId="45242" applyFont="true" applyFill="true" applyBorder="true" applyAlignment="true">
      <alignment horizontal="left" vertical="center"/>
    </xf>
    <xf numFmtId="0" fontId="151" fillId="0" borderId="105" xfId="45249" applyFont="true" applyFill="true" applyBorder="true" applyAlignment="true">
      <alignment horizontal="left" vertical="center"/>
    </xf>
    <xf numFmtId="0" fontId="151" fillId="26" borderId="104" xfId="45267" applyFont="true" applyFill="true" applyBorder="true" applyAlignment="true">
      <alignment horizontal="left" vertical="center"/>
    </xf>
    <xf numFmtId="0" fontId="151" fillId="26" borderId="105" xfId="45270" applyFont="true" applyFill="true" applyBorder="true" applyAlignment="true">
      <alignment horizontal="left" vertical="center"/>
    </xf>
    <xf numFmtId="0" fontId="151" fillId="26" borderId="106" xfId="45273" applyFont="true" applyFill="true" applyBorder="true" applyAlignment="true">
      <alignment horizontal="left" vertical="center"/>
    </xf>
    <xf numFmtId="0" fontId="151" fillId="26" borderId="104" xfId="45288" applyFont="true" applyFill="true" applyBorder="true" applyAlignment="true">
      <alignment horizontal="left" vertical="center"/>
    </xf>
    <xf numFmtId="0" fontId="151" fillId="26" borderId="105" xfId="45294" applyFont="true" applyFill="true" applyBorder="true" applyAlignment="true">
      <alignment horizontal="left" vertical="center"/>
    </xf>
    <xf numFmtId="0" fontId="24" fillId="3" borderId="106" xfId="19344" applyBorder="true" applyAlignment="true">
      <alignment vertical="center"/>
    </xf>
    <xf numFmtId="0" fontId="151" fillId="0" borderId="10" xfId="45276" applyFont="true" applyFill="true" applyBorder="true" applyAlignment="true">
      <alignment horizontal="left" vertical="center"/>
    </xf>
    <xf numFmtId="0" fontId="151" fillId="0" borderId="104" xfId="45282" applyFont="true" applyFill="true" applyBorder="true" applyAlignment="true">
      <alignment horizontal="left" vertical="center"/>
    </xf>
    <xf numFmtId="0" fontId="151" fillId="0" borderId="105" xfId="45288" applyFont="true" applyFill="true" applyBorder="true" applyAlignment="true">
      <alignment horizontal="left" vertical="center"/>
    </xf>
    <xf numFmtId="0" fontId="151" fillId="0" borderId="105" xfId="45294" applyFont="true" applyFill="true" applyBorder="true" applyAlignment="true">
      <alignment horizontal="left" vertical="center"/>
    </xf>
    <xf numFmtId="0" fontId="151" fillId="0" borderId="105" xfId="45300" applyFont="true" applyFill="true" applyBorder="true" applyAlignment="true">
      <alignment horizontal="left" vertical="center"/>
    </xf>
    <xf numFmtId="0" fontId="151" fillId="15" borderId="105" xfId="45294" applyFont="true" applyFill="true" applyBorder="true" applyAlignment="true">
      <alignment horizontal="left" vertical="center"/>
    </xf>
    <xf numFmtId="0" fontId="151" fillId="15" borderId="105" xfId="45300" applyFont="true" applyFill="true" applyBorder="true" applyAlignment="true">
      <alignment horizontal="left" vertical="center"/>
    </xf>
    <xf numFmtId="0" fontId="151" fillId="26" borderId="104" xfId="45330" applyFont="true" applyFill="true" applyBorder="true" applyAlignment="true">
      <alignment horizontal="left" vertical="center"/>
    </xf>
    <xf numFmtId="0" fontId="151" fillId="26" borderId="105" xfId="45336" applyFont="true" applyFill="true" applyBorder="true" applyAlignment="true">
      <alignment horizontal="left" vertical="center"/>
    </xf>
    <xf numFmtId="0" fontId="151" fillId="26" borderId="106" xfId="45342" applyFont="true" applyFill="true" applyBorder="true" applyAlignment="true">
      <alignment horizontal="left" vertical="center"/>
    </xf>
    <xf numFmtId="0" fontId="151" fillId="0" borderId="105" xfId="45318" applyFont="true" applyFill="true" applyBorder="true" applyAlignment="true">
      <alignment horizontal="left" vertical="center"/>
    </xf>
    <xf numFmtId="0" fontId="151" fillId="0" borderId="105" xfId="45324" applyFont="true" applyFill="true" applyBorder="true" applyAlignment="true">
      <alignment horizontal="left" vertical="center"/>
    </xf>
    <xf numFmtId="0" fontId="151" fillId="0" borderId="105" xfId="45330" applyFont="true" applyFill="true" applyBorder="true" applyAlignment="true">
      <alignment horizontal="left" vertical="center"/>
    </xf>
    <xf numFmtId="0" fontId="151" fillId="0" borderId="105" xfId="45336" applyFont="true" applyFill="true" applyBorder="true" applyAlignment="true">
      <alignment horizontal="left" vertical="center"/>
    </xf>
    <xf numFmtId="0" fontId="151" fillId="0" borderId="105" xfId="45342" applyFont="true" applyFill="true" applyBorder="true" applyAlignment="true">
      <alignment horizontal="left" vertical="center"/>
    </xf>
    <xf numFmtId="0" fontId="151" fillId="26" borderId="58" xfId="45288" applyFont="true" applyFill="true" applyBorder="true" applyAlignment="true">
      <alignment horizontal="left" vertical="center"/>
    </xf>
    <xf numFmtId="0" fontId="151" fillId="26" borderId="59" xfId="45294" applyFont="true" applyFill="true" applyBorder="true" applyAlignment="true">
      <alignment horizontal="left" vertical="center"/>
    </xf>
    <xf numFmtId="0" fontId="151" fillId="26" borderId="60" xfId="45300" applyFont="true" applyFill="true" applyBorder="true" applyAlignment="true">
      <alignment horizontal="left" vertical="center"/>
    </xf>
    <xf numFmtId="169" fontId="181" fillId="33" borderId="99" xfId="45214" applyNumberFormat="true" applyFont="true" applyFill="true" applyBorder="true" applyAlignment="true">
      <alignment horizontal="center" vertical="center"/>
    </xf>
    <xf numFmtId="169" fontId="181" fillId="33" borderId="99" xfId="45271" applyNumberFormat="true" applyFont="true" applyFill="true" applyBorder="true" applyAlignment="true">
      <alignment horizontal="center" vertical="center"/>
    </xf>
    <xf numFmtId="169" fontId="181" fillId="33" borderId="103" xfId="45274" applyNumberFormat="true" applyFont="true" applyFill="true" applyBorder="true" applyAlignment="true">
      <alignment horizontal="center" vertical="center"/>
    </xf>
    <xf numFmtId="169" fontId="181" fillId="33" borderId="99" xfId="45295" applyNumberFormat="true" applyFont="true" applyFill="true" applyBorder="true" applyAlignment="true">
      <alignment horizontal="center" vertical="center"/>
    </xf>
    <xf numFmtId="169" fontId="181" fillId="33" borderId="100" xfId="45331" applyNumberFormat="true" applyFont="true" applyFill="true" applyBorder="true" applyAlignment="true">
      <alignment horizontal="center" vertical="center"/>
    </xf>
    <xf numFmtId="169" fontId="181" fillId="33" borderId="99" xfId="45337" applyNumberFormat="true" applyFont="true" applyFill="true" applyBorder="true" applyAlignment="true">
      <alignment horizontal="center" vertical="center"/>
    </xf>
    <xf numFmtId="169" fontId="181" fillId="33" borderId="99" xfId="45343" applyNumberFormat="true" applyFont="true" applyFill="true" applyBorder="true" applyAlignment="true">
      <alignment horizontal="center" vertical="center"/>
    </xf>
    <xf numFmtId="169" fontId="181" fillId="33" borderId="123" xfId="45215" applyNumberFormat="true" applyFont="true" applyFill="true" applyBorder="true" applyAlignment="true">
      <alignment horizontal="center" vertical="center"/>
    </xf>
    <xf numFmtId="169" fontId="181" fillId="33" borderId="123" xfId="45271" applyNumberFormat="true" applyFont="true" applyFill="true" applyBorder="true" applyAlignment="true">
      <alignment horizontal="center" vertical="center"/>
    </xf>
    <xf numFmtId="169" fontId="181" fillId="33" borderId="125" xfId="45274" applyNumberFormat="true" applyFont="true" applyFill="true" applyBorder="true" applyAlignment="true">
      <alignment horizontal="center" vertical="center"/>
    </xf>
    <xf numFmtId="169" fontId="181" fillId="33" borderId="123" xfId="45295" applyNumberFormat="true" applyFont="true" applyFill="true" applyBorder="true" applyAlignment="true">
      <alignment horizontal="center" vertical="center"/>
    </xf>
    <xf numFmtId="169" fontId="181" fillId="33" borderId="121" xfId="45332" applyNumberFormat="true" applyFont="true" applyFill="true" applyBorder="true" applyAlignment="true">
      <alignment horizontal="center" vertical="center"/>
    </xf>
    <xf numFmtId="169" fontId="181" fillId="33" borderId="123" xfId="45338" applyNumberFormat="true" applyFont="true" applyFill="true" applyBorder="true" applyAlignment="true">
      <alignment horizontal="center" vertical="center"/>
    </xf>
    <xf numFmtId="169" fontId="181" fillId="33" borderId="123" xfId="45344" applyNumberFormat="true" applyFont="true" applyFill="true" applyBorder="true" applyAlignment="true">
      <alignment horizontal="center" vertical="center"/>
    </xf>
    <xf numFmtId="169" fontId="181" fillId="33" borderId="124" xfId="45216" applyNumberFormat="true" applyFont="true" applyFill="true" applyBorder="true" applyAlignment="true">
      <alignment horizontal="center" vertical="center"/>
    </xf>
    <xf numFmtId="169" fontId="181" fillId="33" borderId="124" xfId="45271" applyNumberFormat="true" applyFont="true" applyFill="true" applyBorder="true" applyAlignment="true">
      <alignment horizontal="center" vertical="center"/>
    </xf>
    <xf numFmtId="169" fontId="181" fillId="33" borderId="126" xfId="45274" applyNumberFormat="true" applyFont="true" applyFill="true" applyBorder="true" applyAlignment="true">
      <alignment horizontal="center" vertical="center"/>
    </xf>
    <xf numFmtId="169" fontId="181" fillId="33" borderId="124" xfId="45295" applyNumberFormat="true" applyFont="true" applyFill="true" applyBorder="true" applyAlignment="true">
      <alignment horizontal="center" vertical="center"/>
    </xf>
    <xf numFmtId="169" fontId="181" fillId="33" borderId="122" xfId="45333" applyNumberFormat="true" applyFont="true" applyFill="true" applyBorder="true" applyAlignment="true">
      <alignment horizontal="center" vertical="center"/>
    </xf>
    <xf numFmtId="169" fontId="181" fillId="33" borderId="124" xfId="45339" applyNumberFormat="true" applyFont="true" applyFill="true" applyBorder="true" applyAlignment="true">
      <alignment horizontal="center" vertical="center"/>
    </xf>
    <xf numFmtId="169" fontId="181" fillId="33" borderId="124" xfId="45345" applyNumberFormat="true" applyFont="true" applyFill="true" applyBorder="true" applyAlignment="true">
      <alignment horizontal="center" vertical="center"/>
    </xf>
    <xf numFmtId="169" fontId="181" fillId="33" borderId="128" xfId="45215" applyNumberFormat="true" applyFont="true" applyFill="true" applyBorder="true" applyAlignment="true">
      <alignment horizontal="center" vertical="center"/>
    </xf>
    <xf numFmtId="169" fontId="181" fillId="33" borderId="128" xfId="45271" applyNumberFormat="true" applyFont="true" applyFill="true" applyBorder="true" applyAlignment="true">
      <alignment horizontal="center" vertical="center"/>
    </xf>
    <xf numFmtId="169" fontId="181" fillId="33" borderId="129" xfId="45274" applyNumberFormat="true" applyFont="true" applyFill="true" applyBorder="true" applyAlignment="true">
      <alignment horizontal="center" vertical="center"/>
    </xf>
    <xf numFmtId="169" fontId="181" fillId="33" borderId="128" xfId="45295" applyNumberFormat="true" applyFont="true" applyFill="true" applyBorder="true" applyAlignment="true">
      <alignment horizontal="center" vertical="center"/>
    </xf>
    <xf numFmtId="169" fontId="181" fillId="33" borderId="127" xfId="45332" applyNumberFormat="true" applyFont="true" applyFill="true" applyBorder="true" applyAlignment="true">
      <alignment horizontal="center" vertical="center"/>
    </xf>
    <xf numFmtId="169" fontId="181" fillId="33" borderId="128" xfId="45338" applyNumberFormat="true" applyFont="true" applyFill="true" applyBorder="true" applyAlignment="true">
      <alignment horizontal="center" vertical="center"/>
    </xf>
    <xf numFmtId="169" fontId="181" fillId="33" borderId="128" xfId="45344" applyNumberFormat="true" applyFont="true" applyFill="true" applyBorder="true" applyAlignment="true">
      <alignment horizontal="center" vertical="center"/>
    </xf>
    <xf numFmtId="169" fontId="181" fillId="33" borderId="105" xfId="45216" applyNumberFormat="true" applyFont="true" applyFill="true" applyBorder="true" applyAlignment="true">
      <alignment horizontal="center" vertical="center"/>
    </xf>
    <xf numFmtId="169" fontId="181" fillId="33" borderId="105" xfId="45271" applyNumberFormat="true" applyFont="true" applyFill="true" applyBorder="true" applyAlignment="true">
      <alignment horizontal="center" vertical="center"/>
    </xf>
    <xf numFmtId="169" fontId="181" fillId="33" borderId="106" xfId="45274" applyNumberFormat="true" applyFont="true" applyFill="true" applyBorder="true" applyAlignment="true">
      <alignment horizontal="center" vertical="center"/>
    </xf>
    <xf numFmtId="169" fontId="181" fillId="33" borderId="105" xfId="45295" applyNumberFormat="true" applyFont="true" applyFill="true" applyBorder="true" applyAlignment="true">
      <alignment horizontal="center" vertical="center"/>
    </xf>
    <xf numFmtId="169" fontId="181" fillId="33" borderId="104" xfId="45333" applyNumberFormat="true" applyFont="true" applyFill="true" applyBorder="true" applyAlignment="true">
      <alignment horizontal="center" vertical="center"/>
    </xf>
    <xf numFmtId="169" fontId="181" fillId="33" borderId="105" xfId="45339" applyNumberFormat="true" applyFont="true" applyFill="true" applyBorder="true" applyAlignment="true">
      <alignment horizontal="center" vertical="center"/>
    </xf>
    <xf numFmtId="169" fontId="181" fillId="33" borderId="105" xfId="45345" applyNumberFormat="true" applyFont="true" applyFill="true" applyBorder="true" applyAlignment="true">
      <alignment horizontal="center" vertical="center"/>
    </xf>
    <xf numFmtId="169" fontId="181" fillId="33" borderId="99" xfId="45215" applyNumberFormat="true" applyFont="true" applyFill="true" applyBorder="true" applyAlignment="true">
      <alignment horizontal="center" vertical="center"/>
    </xf>
    <xf numFmtId="169" fontId="181" fillId="33" borderId="100" xfId="45332" applyNumberFormat="true" applyFont="true" applyFill="true" applyBorder="true" applyAlignment="true">
      <alignment horizontal="center" vertical="center"/>
    </xf>
    <xf numFmtId="169" fontId="181" fillId="33" borderId="99" xfId="45338" applyNumberFormat="true" applyFont="true" applyFill="true" applyBorder="true" applyAlignment="true">
      <alignment horizontal="center" vertical="center"/>
    </xf>
    <xf numFmtId="169" fontId="181" fillId="33" borderId="99" xfId="45344" applyNumberFormat="true" applyFont="true" applyFill="true" applyBorder="true" applyAlignment="true">
      <alignment horizontal="center" vertical="center"/>
    </xf>
    <xf numFmtId="168" fontId="181" fillId="28" borderId="75" xfId="40171"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90" xfId="40173" applyNumberFormat="true" applyFont="true" applyFill="true" applyBorder="true" applyAlignment="true">
      <alignment horizontal="center" vertical="center"/>
    </xf>
    <xf numFmtId="168" fontId="181" fillId="28" borderId="75" xfId="40172" applyNumberFormat="true" applyFont="true" applyFill="true" applyBorder="true" applyAlignment="true">
      <alignment horizontal="center" vertical="center"/>
    </xf>
    <xf numFmtId="168" fontId="181" fillId="28" borderId="62" xfId="40174" applyNumberFormat="true" applyFont="true" applyFill="true" applyBorder="true" applyAlignment="true">
      <alignment horizontal="center" vertical="center"/>
    </xf>
    <xf numFmtId="168" fontId="181" fillId="28" borderId="62" xfId="40294" applyNumberFormat="true" applyFont="true" applyFill="true" applyBorder="true" applyAlignment="true">
      <alignment horizontal="center" vertical="center"/>
    </xf>
    <xf numFmtId="0" fontId="151" fillId="3" borderId="52" xfId="45437" applyFont="true" applyBorder="true" applyAlignment="true">
      <alignment horizontal="center" vertical="center" wrapText="true"/>
    </xf>
    <xf numFmtId="0" fontId="151" fillId="3" borderId="53" xfId="45438" applyFont="true" applyBorder="true" applyAlignment="true">
      <alignment horizontal="center" vertical="center" wrapText="true"/>
    </xf>
    <xf numFmtId="0" fontId="151" fillId="3" borderId="53" xfId="45439" applyFont="true" applyBorder="true" applyAlignment="true">
      <alignment horizontal="center" vertical="center" wrapText="true"/>
    </xf>
    <xf numFmtId="0" fontId="151" fillId="3" borderId="52" xfId="45467" applyFont="true" applyBorder="true" applyAlignment="true">
      <alignment horizontal="center" vertical="center" wrapText="true"/>
    </xf>
    <xf numFmtId="0" fontId="151" fillId="3" borderId="53" xfId="45468" applyFont="true" applyBorder="true" applyAlignment="true">
      <alignment horizontal="center" vertical="center" wrapText="true"/>
    </xf>
    <xf numFmtId="0" fontId="151" fillId="3" borderId="53" xfId="45469" applyFont="true" applyBorder="true" applyAlignment="true">
      <alignment horizontal="center" vertical="center" wrapText="true"/>
    </xf>
    <xf numFmtId="0" fontId="151" fillId="3" borderId="52" xfId="45497" applyFont="true" applyBorder="true" applyAlignment="true">
      <alignment horizontal="center" vertical="center" wrapText="true"/>
    </xf>
    <xf numFmtId="0" fontId="151" fillId="3" borderId="53" xfId="45498" applyFont="true" applyBorder="true" applyAlignment="true">
      <alignment horizontal="center" vertical="center" wrapText="true"/>
    </xf>
    <xf numFmtId="0" fontId="151" fillId="3" borderId="53" xfId="45499" applyFont="true" applyBorder="true" applyAlignment="true">
      <alignment horizontal="center" vertical="center" wrapText="true"/>
    </xf>
    <xf numFmtId="0" fontId="151" fillId="3" borderId="52" xfId="45527" applyFont="true" applyBorder="true" applyAlignment="true">
      <alignment horizontal="center" vertical="center" wrapText="true"/>
    </xf>
    <xf numFmtId="0" fontId="151" fillId="3" borderId="53" xfId="45528" applyFont="true" applyBorder="true" applyAlignment="true">
      <alignment horizontal="center" vertical="center" wrapText="true"/>
    </xf>
    <xf numFmtId="0" fontId="151" fillId="3" borderId="53" xfId="45529" applyFont="true" applyBorder="true" applyAlignment="true">
      <alignment horizontal="center" vertical="center" wrapText="true"/>
    </xf>
    <xf numFmtId="0" fontId="151" fillId="3" borderId="52" xfId="45548" applyFont="true" applyBorder="true" applyAlignment="true">
      <alignment horizontal="center" vertical="center" wrapText="true"/>
    </xf>
    <xf numFmtId="0" fontId="151" fillId="3" borderId="53" xfId="45549" applyFont="true" applyBorder="true" applyAlignment="true">
      <alignment horizontal="center" vertical="center" wrapText="true"/>
    </xf>
    <xf numFmtId="0" fontId="151" fillId="3" borderId="53" xfId="45550" applyFont="true" applyBorder="true" applyAlignment="true">
      <alignment horizontal="center" vertical="center" wrapText="true"/>
    </xf>
    <xf numFmtId="0" fontId="151" fillId="3" borderId="52" xfId="45590" applyFont="true" applyBorder="true" applyAlignment="true">
      <alignment horizontal="center" vertical="center" wrapText="true"/>
    </xf>
    <xf numFmtId="0" fontId="151" fillId="3" borderId="53" xfId="45591" applyFont="true" applyBorder="true" applyAlignment="true">
      <alignment horizontal="center" vertical="center" wrapText="true"/>
    </xf>
    <xf numFmtId="0" fontId="151" fillId="3" borderId="53" xfId="45592" applyFont="true" applyBorder="true" applyAlignment="true">
      <alignment horizontal="center" vertical="center" wrapText="true"/>
    </xf>
    <xf numFmtId="0" fontId="24" fillId="0" borderId="103" xfId="19344" applyFill="true" applyBorder="true" applyAlignment="true">
      <alignment vertical="center" wrapText="true"/>
    </xf>
    <xf numFmtId="0" fontId="151" fillId="33" borderId="99" xfId="45541" applyFont="true" applyFill="true" applyBorder="true" applyAlignment="true">
      <alignment horizontal="center" vertical="center" wrapText="true"/>
    </xf>
    <xf numFmtId="0" fontId="151" fillId="33" borderId="123" xfId="45542" applyFont="true" applyFill="true" applyBorder="true" applyAlignment="true">
      <alignment horizontal="center" vertical="center" wrapText="true"/>
    </xf>
    <xf numFmtId="0" fontId="151" fillId="33" borderId="99" xfId="45547" applyFont="true" applyFill="true" applyBorder="true" applyAlignment="true">
      <alignment horizontal="center" vertical="center" wrapText="true"/>
    </xf>
    <xf numFmtId="0" fontId="151" fillId="33" borderId="123" xfId="45548" applyFont="true" applyFill="true" applyBorder="true" applyAlignment="true">
      <alignment horizontal="center" vertical="center" wrapText="true"/>
    </xf>
    <xf numFmtId="0" fontId="151" fillId="33" borderId="99" xfId="45583" applyFont="true" applyFill="true" applyBorder="true" applyAlignment="true">
      <alignment horizontal="center" vertical="center" wrapText="true"/>
    </xf>
    <xf numFmtId="0" fontId="151" fillId="33" borderId="123" xfId="45584" applyFont="true" applyFill="true" applyBorder="true" applyAlignment="true">
      <alignment horizontal="center" vertical="center" wrapText="true"/>
    </xf>
    <xf numFmtId="0" fontId="151" fillId="33" borderId="99" xfId="45589" applyFont="true" applyFill="true" applyBorder="true" applyAlignment="true">
      <alignment horizontal="center" vertical="center" wrapText="true"/>
    </xf>
    <xf numFmtId="0" fontId="151" fillId="33" borderId="123" xfId="45590" applyFont="true" applyFill="true" applyBorder="true" applyAlignment="true">
      <alignment horizontal="center" vertical="center" wrapText="true"/>
    </xf>
    <xf numFmtId="0" fontId="151" fillId="33" borderId="105" xfId="45543" applyFont="true" applyFill="true" applyBorder="true" applyAlignment="true">
      <alignment horizontal="center" vertical="center" wrapText="true"/>
    </xf>
    <xf numFmtId="0" fontId="151" fillId="33" borderId="105" xfId="45549" applyFont="true" applyFill="true" applyBorder="true" applyAlignment="true">
      <alignment horizontal="center" vertical="center" wrapText="true"/>
    </xf>
    <xf numFmtId="0" fontId="151" fillId="33" borderId="105" xfId="45585" applyFont="true" applyFill="true" applyBorder="true" applyAlignment="true">
      <alignment horizontal="center" vertical="center" wrapText="true"/>
    </xf>
    <xf numFmtId="0" fontId="151" fillId="33" borderId="105" xfId="45591" applyFont="true" applyFill="true" applyBorder="true" applyAlignment="true">
      <alignment horizontal="center" vertical="center" wrapText="true"/>
    </xf>
    <xf numFmtId="0" fontId="151" fillId="3" borderId="107" xfId="45437" applyFont="true" applyBorder="true" applyAlignment="true">
      <alignment horizontal="center" vertical="center" wrapText="true"/>
    </xf>
    <xf numFmtId="0" fontId="151" fillId="3" borderId="107" xfId="45467" applyFont="true" applyBorder="true" applyAlignment="true">
      <alignment horizontal="center" vertical="center" wrapText="true"/>
    </xf>
    <xf numFmtId="0" fontId="151" fillId="3" borderId="107" xfId="45497" applyFont="true" applyBorder="true" applyAlignment="true">
      <alignment horizontal="center" vertical="center" wrapText="true"/>
    </xf>
    <xf numFmtId="0" fontId="151" fillId="3" borderId="107" xfId="45527" applyFont="true" applyBorder="true" applyAlignment="true">
      <alignment horizontal="center" vertical="center" wrapText="true"/>
    </xf>
    <xf numFmtId="0" fontId="151" fillId="3" borderId="107" xfId="45548" applyFont="true" applyBorder="true" applyAlignment="true">
      <alignment horizontal="center" vertical="center" wrapText="true"/>
    </xf>
    <xf numFmtId="0" fontId="151" fillId="33" borderId="99" xfId="45543" applyFont="true" applyFill="true" applyBorder="true" applyAlignment="true">
      <alignment horizontal="center" vertical="center" wrapText="true"/>
    </xf>
    <xf numFmtId="0" fontId="151" fillId="33" borderId="99" xfId="45548" applyFont="true" applyFill="true" applyBorder="true" applyAlignment="true">
      <alignment horizontal="center" vertical="center" wrapText="true"/>
    </xf>
    <xf numFmtId="0" fontId="151" fillId="3" borderId="107" xfId="45590" applyFont="true" applyBorder="true" applyAlignment="true">
      <alignment horizontal="center" vertical="center" wrapText="true"/>
    </xf>
    <xf numFmtId="0" fontId="151" fillId="33" borderId="99" xfId="45585" applyFont="true" applyFill="true" applyBorder="true" applyAlignment="true">
      <alignment horizontal="center" vertical="center" wrapText="true"/>
    </xf>
    <xf numFmtId="0" fontId="151" fillId="33" borderId="99" xfId="45590" applyFont="true" applyFill="true" applyBorder="true" applyAlignment="true">
      <alignment horizontal="center" vertical="center" wrapText="true"/>
    </xf>
    <xf numFmtId="0" fontId="151" fillId="3" borderId="108" xfId="45437" applyFont="true" applyBorder="true" applyAlignment="true">
      <alignment horizontal="center" vertical="center" wrapText="true"/>
    </xf>
    <xf numFmtId="0" fontId="151" fillId="3" borderId="108" xfId="45467" applyFont="true" applyBorder="true" applyAlignment="true">
      <alignment horizontal="center" vertical="center" wrapText="true"/>
    </xf>
    <xf numFmtId="0" fontId="151" fillId="3" borderId="108" xfId="45497" applyFont="true" applyBorder="true" applyAlignment="true">
      <alignment horizontal="center" vertical="center" wrapText="true"/>
    </xf>
    <xf numFmtId="0" fontId="151" fillId="3" borderId="108" xfId="45527" applyFont="true" applyBorder="true" applyAlignment="true">
      <alignment horizontal="center" vertical="center" wrapText="true"/>
    </xf>
    <xf numFmtId="0" fontId="151" fillId="3" borderId="108" xfId="45548" applyFont="true" applyBorder="true" applyAlignment="true">
      <alignment horizontal="center" vertical="center" wrapText="true"/>
    </xf>
    <xf numFmtId="0" fontId="151" fillId="33" borderId="128" xfId="45543" applyFont="true" applyFill="true" applyBorder="true" applyAlignment="true">
      <alignment horizontal="center" vertical="center" wrapText="true"/>
    </xf>
    <xf numFmtId="0" fontId="151" fillId="33" borderId="128" xfId="45548" applyFont="true" applyFill="true" applyBorder="true" applyAlignment="true">
      <alignment horizontal="center" vertical="center" wrapText="true"/>
    </xf>
    <xf numFmtId="0" fontId="151" fillId="3" borderId="108" xfId="45590" applyFont="true" applyBorder="true" applyAlignment="true">
      <alignment horizontal="center" vertical="center" wrapText="true"/>
    </xf>
    <xf numFmtId="0" fontId="151" fillId="33" borderId="128" xfId="45585" applyFont="true" applyFill="true" applyBorder="true" applyAlignment="true">
      <alignment horizontal="center" vertical="center" wrapText="true"/>
    </xf>
    <xf numFmtId="0" fontId="151" fillId="33" borderId="128" xfId="45590" applyFont="true" applyFill="true" applyBorder="true" applyAlignment="true">
      <alignment horizontal="center" vertical="center" wrapText="true"/>
    </xf>
    <xf numFmtId="0" fontId="151" fillId="3" borderId="95" xfId="45438" applyFont="true" applyBorder="true" applyAlignment="true">
      <alignment horizontal="center" vertical="center" wrapText="true"/>
    </xf>
    <xf numFmtId="0" fontId="151" fillId="3" borderId="95" xfId="45468" applyFont="true" applyBorder="true" applyAlignment="true">
      <alignment horizontal="center" vertical="center" wrapText="true"/>
    </xf>
    <xf numFmtId="0" fontId="151" fillId="3" borderId="95" xfId="45498" applyFont="true" applyBorder="true" applyAlignment="true">
      <alignment horizontal="center" vertical="center" wrapText="true"/>
    </xf>
    <xf numFmtId="0" fontId="151" fillId="33" borderId="124" xfId="45543" applyFont="true" applyFill="true" applyBorder="true" applyAlignment="true">
      <alignment horizontal="center" vertical="center" wrapText="true"/>
    </xf>
    <xf numFmtId="0" fontId="151" fillId="33" borderId="124" xfId="45549" applyFont="true" applyFill="true" applyBorder="true" applyAlignment="true">
      <alignment horizontal="center" vertical="center" wrapText="true"/>
    </xf>
    <xf numFmtId="0" fontId="151" fillId="3" borderId="95" xfId="45528" applyFont="true" applyBorder="true" applyAlignment="true">
      <alignment horizontal="center" vertical="center" wrapText="true"/>
    </xf>
    <xf numFmtId="0" fontId="151" fillId="3" borderId="95" xfId="45549" applyFont="true" applyBorder="true" applyAlignment="true">
      <alignment horizontal="center" vertical="center" wrapText="true"/>
    </xf>
    <xf numFmtId="0" fontId="151" fillId="33" borderId="124" xfId="45585" applyFont="true" applyFill="true" applyBorder="true" applyAlignment="true">
      <alignment horizontal="center" vertical="center" wrapText="true"/>
    </xf>
    <xf numFmtId="0" fontId="151" fillId="33" borderId="124" xfId="45591" applyFont="true" applyFill="true" applyBorder="true" applyAlignment="true">
      <alignment horizontal="center" vertical="center" wrapText="true"/>
    </xf>
    <xf numFmtId="0" fontId="151" fillId="3" borderId="95" xfId="45591" applyFont="true" applyBorder="true" applyAlignment="true">
      <alignment horizontal="center" vertical="center" wrapText="true"/>
    </xf>
    <xf numFmtId="0" fontId="151" fillId="26" borderId="99" xfId="45500" applyFont="true" applyFill="true" applyBorder="true" applyAlignment="true">
      <alignment horizontal="left" vertical="center" wrapText="true"/>
    </xf>
    <xf numFmtId="0" fontId="151" fillId="0" borderId="99" xfId="45511" applyFont="true" applyFill="true" applyBorder="true" applyAlignment="true">
      <alignment horizontal="left" vertical="center" wrapText="true"/>
    </xf>
    <xf numFmtId="0" fontId="151" fillId="0" borderId="99" xfId="45512" applyFont="true" applyFill="true" applyBorder="true" applyAlignment="true">
      <alignment horizontal="left" vertical="center" wrapText="true"/>
    </xf>
    <xf numFmtId="0" fontId="151" fillId="0" borderId="99" xfId="45539" applyFont="true" applyFill="true" applyBorder="true" applyAlignment="true">
      <alignment horizontal="left" vertical="center" wrapText="true"/>
    </xf>
    <xf numFmtId="0" fontId="151" fillId="0" borderId="99" xfId="45545" applyFont="true" applyFill="true" applyBorder="true" applyAlignment="true">
      <alignment horizontal="left" vertical="center" wrapText="true"/>
    </xf>
    <xf numFmtId="0" fontId="151" fillId="0" borderId="99" xfId="45551" applyFont="true" applyFill="true" applyBorder="true" applyAlignment="true">
      <alignment horizontal="left" vertical="center" wrapText="true"/>
    </xf>
    <xf numFmtId="0" fontId="151" fillId="0" borderId="99" xfId="45557" applyFont="true" applyFill="true" applyBorder="true" applyAlignment="true">
      <alignment horizontal="left" vertical="center" wrapText="true"/>
    </xf>
    <xf numFmtId="0" fontId="151" fillId="0" borderId="99" xfId="45563" applyFont="true" applyFill="true" applyBorder="true" applyAlignment="true">
      <alignment horizontal="left" vertical="center" wrapText="true"/>
    </xf>
    <xf numFmtId="0" fontId="151" fillId="0" borderId="99" xfId="45581" applyFont="true" applyFill="true" applyBorder="true" applyAlignment="true">
      <alignment horizontal="left" vertical="center" wrapText="true"/>
    </xf>
    <xf numFmtId="0" fontId="151" fillId="0" borderId="99" xfId="45587" applyFont="true" applyFill="true" applyBorder="true" applyAlignment="true">
      <alignment horizontal="left" vertical="center" wrapText="true"/>
    </xf>
    <xf numFmtId="0" fontId="151" fillId="0" borderId="99" xfId="45593" applyFont="true" applyFill="true" applyBorder="true" applyAlignment="true">
      <alignment horizontal="left" vertical="center" wrapText="true"/>
    </xf>
    <xf numFmtId="0" fontId="151" fillId="0" borderId="99" xfId="45599" applyFont="true" applyFill="true" applyBorder="true" applyAlignment="true">
      <alignment horizontal="left" vertical="center" wrapText="true"/>
    </xf>
    <xf numFmtId="0" fontId="151" fillId="0" borderId="99" xfId="45605" applyFont="true" applyFill="true" applyBorder="true" applyAlignment="true">
      <alignment horizontal="left" vertical="center" wrapText="true"/>
    </xf>
    <xf numFmtId="0" fontId="151" fillId="26" borderId="100" xfId="45500" applyFont="true" applyFill="true" applyBorder="true" applyAlignment="true">
      <alignment horizontal="left" vertical="center" wrapText="true"/>
    </xf>
    <xf numFmtId="0" fontId="24" fillId="0" borderId="100" xfId="19344" applyFill="true" applyBorder="true" applyAlignment="true">
      <alignment vertical="center" wrapText="true"/>
    </xf>
    <xf numFmtId="0" fontId="151" fillId="26" borderId="105" xfId="45606" applyFont="true" applyFill="true" applyBorder="true" applyAlignment="true">
      <alignment horizontal="left" vertical="center"/>
    </xf>
    <xf numFmtId="0" fontId="151" fillId="0" borderId="105" xfId="45619" applyFont="true" applyFill="true" applyBorder="true" applyAlignment="true">
      <alignment horizontal="left" vertical="center"/>
    </xf>
    <xf numFmtId="0" fontId="24" fillId="0" borderId="106" xfId="19344" applyFill="true" applyBorder="true" applyAlignment="true">
      <alignment vertical="center"/>
    </xf>
    <xf numFmtId="169" fontId="150" fillId="33" borderId="100" xfId="45442" applyNumberFormat="true" applyFont="true" applyFill="true" applyBorder="true" applyAlignment="true">
      <alignment horizontal="center" vertical="center"/>
    </xf>
    <xf numFmtId="169" fontId="150" fillId="33" borderId="121" xfId="45443" applyNumberFormat="true" applyFont="true" applyFill="true" applyBorder="true" applyAlignment="true">
      <alignment horizontal="center" vertical="center"/>
    </xf>
    <xf numFmtId="169" fontId="150" fillId="33" borderId="122" xfId="45444" applyNumberFormat="true" applyFont="true" applyFill="true" applyBorder="true" applyAlignment="true">
      <alignment horizontal="center" vertical="center"/>
    </xf>
    <xf numFmtId="169" fontId="150" fillId="33" borderId="127" xfId="45443" applyNumberFormat="true" applyFont="true" applyFill="true" applyBorder="true" applyAlignment="true">
      <alignment horizontal="center" vertical="center"/>
    </xf>
    <xf numFmtId="169" fontId="150" fillId="33" borderId="104" xfId="45444" applyNumberFormat="true" applyFont="true" applyFill="true" applyBorder="true" applyAlignment="true">
      <alignment horizontal="center" vertical="center"/>
    </xf>
    <xf numFmtId="169" fontId="150" fillId="33" borderId="100" xfId="45443" applyNumberFormat="true" applyFont="true" applyFill="true" applyBorder="true" applyAlignment="true">
      <alignment horizontal="center" vertical="center"/>
    </xf>
    <xf numFmtId="169" fontId="150" fillId="33" borderId="99" xfId="45448" applyNumberFormat="true" applyFont="true" applyFill="true" applyBorder="true" applyAlignment="true">
      <alignment horizontal="center" vertical="center"/>
    </xf>
    <xf numFmtId="169" fontId="150" fillId="33" borderId="123" xfId="45449" applyNumberFormat="true" applyFont="true" applyFill="true" applyBorder="true" applyAlignment="true">
      <alignment horizontal="center" vertical="center"/>
    </xf>
    <xf numFmtId="169" fontId="150" fillId="33" borderId="124" xfId="45450" applyNumberFormat="true" applyFont="true" applyFill="true" applyBorder="true" applyAlignment="true">
      <alignment horizontal="center" vertical="center"/>
    </xf>
    <xf numFmtId="169" fontId="150" fillId="33" borderId="128" xfId="45449" applyNumberFormat="true" applyFont="true" applyFill="true" applyBorder="true" applyAlignment="true">
      <alignment horizontal="center" vertical="center"/>
    </xf>
    <xf numFmtId="169" fontId="150" fillId="33" borderId="105" xfId="45450" applyNumberFormat="true" applyFont="true" applyFill="true" applyBorder="true" applyAlignment="true">
      <alignment horizontal="center" vertical="center"/>
    </xf>
    <xf numFmtId="169" fontId="150" fillId="33" borderId="99" xfId="45449" applyNumberFormat="true" applyFont="true" applyFill="true" applyBorder="true" applyAlignment="true">
      <alignment horizontal="center" vertical="center"/>
    </xf>
    <xf numFmtId="169" fontId="150" fillId="33" borderId="99" xfId="20220" applyNumberFormat="true" applyFont="true" applyFill="true" applyBorder="true" applyAlignment="true">
      <alignment horizontal="center" vertical="center"/>
    </xf>
    <xf numFmtId="169" fontId="150" fillId="33" borderId="123" xfId="20220" applyNumberFormat="true" applyFont="true" applyFill="true" applyBorder="true" applyAlignment="true">
      <alignment horizontal="center" vertical="center"/>
    </xf>
    <xf numFmtId="169" fontId="150" fillId="33" borderId="124" xfId="20220" applyNumberFormat="true" applyFont="true" applyFill="true" applyBorder="true" applyAlignment="true">
      <alignment horizontal="center" vertical="center"/>
    </xf>
    <xf numFmtId="169" fontId="150" fillId="33" borderId="128" xfId="20220" applyNumberFormat="true" applyFont="true" applyFill="true" applyBorder="true" applyAlignment="true">
      <alignment horizontal="center" vertical="center"/>
    </xf>
    <xf numFmtId="169" fontId="150" fillId="33" borderId="105" xfId="20220" applyNumberFormat="true" applyFont="true" applyFill="true" applyBorder="true" applyAlignment="true">
      <alignment horizontal="center" vertical="center"/>
    </xf>
    <xf numFmtId="169" fontId="150" fillId="33" borderId="103" xfId="45454" applyNumberFormat="true" applyFont="true" applyFill="true" applyBorder="true" applyAlignment="true">
      <alignment horizontal="center" vertical="center"/>
    </xf>
    <xf numFmtId="169" fontId="150" fillId="33" borderId="125" xfId="45455" applyNumberFormat="true" applyFont="true" applyFill="true" applyBorder="true" applyAlignment="true">
      <alignment horizontal="center" vertical="center"/>
    </xf>
    <xf numFmtId="169" fontId="150" fillId="33" borderId="126" xfId="45456" applyNumberFormat="true" applyFont="true" applyFill="true" applyBorder="true" applyAlignment="true">
      <alignment horizontal="center" vertical="center"/>
    </xf>
    <xf numFmtId="169" fontId="150" fillId="33" borderId="129" xfId="45455" applyNumberFormat="true" applyFont="true" applyFill="true" applyBorder="true" applyAlignment="true">
      <alignment horizontal="center" vertical="center"/>
    </xf>
    <xf numFmtId="169" fontId="150" fillId="33" borderId="106" xfId="45456" applyNumberFormat="true" applyFont="true" applyFill="true" applyBorder="true" applyAlignment="true">
      <alignment horizontal="center" vertical="center"/>
    </xf>
    <xf numFmtId="169" fontId="150" fillId="33" borderId="103" xfId="45455" applyNumberFormat="true" applyFont="true" applyFill="true" applyBorder="true" applyAlignment="true">
      <alignment horizontal="center" vertical="center"/>
    </xf>
    <xf numFmtId="169" fontId="150" fillId="33" borderId="100" xfId="45478" applyNumberFormat="true" applyFont="true" applyFill="true" applyBorder="true" applyAlignment="true">
      <alignment horizontal="center" vertical="center"/>
    </xf>
    <xf numFmtId="169" fontId="150" fillId="33" borderId="121" xfId="45479" applyNumberFormat="true" applyFont="true" applyFill="true" applyBorder="true" applyAlignment="true">
      <alignment horizontal="center" vertical="center"/>
    </xf>
    <xf numFmtId="169" fontId="150" fillId="33" borderId="122" xfId="45480" applyNumberFormat="true" applyFont="true" applyFill="true" applyBorder="true" applyAlignment="true">
      <alignment horizontal="center" vertical="center"/>
    </xf>
    <xf numFmtId="169" fontId="150" fillId="33" borderId="127" xfId="45479" applyNumberFormat="true" applyFont="true" applyFill="true" applyBorder="true" applyAlignment="true">
      <alignment horizontal="center" vertical="center"/>
    </xf>
    <xf numFmtId="169" fontId="150" fillId="33" borderId="104" xfId="45480" applyNumberFormat="true" applyFont="true" applyFill="true" applyBorder="true" applyAlignment="true">
      <alignment horizontal="center" vertical="center"/>
    </xf>
    <xf numFmtId="169" fontId="150" fillId="33" borderId="100" xfId="45479" applyNumberFormat="true" applyFont="true" applyFill="true" applyBorder="true" applyAlignment="true">
      <alignment horizontal="center" vertical="center"/>
    </xf>
    <xf numFmtId="169" fontId="150" fillId="33" borderId="99" xfId="45478" applyNumberFormat="true" applyFont="true" applyFill="true" applyBorder="true" applyAlignment="true">
      <alignment horizontal="center" vertical="center"/>
    </xf>
    <xf numFmtId="169" fontId="150" fillId="33" borderId="123" xfId="45479" applyNumberFormat="true" applyFont="true" applyFill="true" applyBorder="true" applyAlignment="true">
      <alignment horizontal="center" vertical="center"/>
    </xf>
    <xf numFmtId="169" fontId="150" fillId="33" borderId="124" xfId="45480" applyNumberFormat="true" applyFont="true" applyFill="true" applyBorder="true" applyAlignment="true">
      <alignment horizontal="center" vertical="center"/>
    </xf>
    <xf numFmtId="169" fontId="150" fillId="33" borderId="128" xfId="45479" applyNumberFormat="true" applyFont="true" applyFill="true" applyBorder="true" applyAlignment="true">
      <alignment horizontal="center" vertical="center"/>
    </xf>
    <xf numFmtId="169" fontId="150" fillId="33" borderId="105" xfId="45480" applyNumberFormat="true" applyFont="true" applyFill="true" applyBorder="true" applyAlignment="true">
      <alignment horizontal="center" vertical="center"/>
    </xf>
    <xf numFmtId="169" fontId="150" fillId="33" borderId="99" xfId="45479" applyNumberFormat="true" applyFont="true" applyFill="true" applyBorder="true" applyAlignment="true">
      <alignment horizontal="center" vertical="center"/>
    </xf>
    <xf numFmtId="169" fontId="150" fillId="33" borderId="99" xfId="45472" applyNumberFormat="true" applyFont="true" applyFill="true" applyBorder="true" applyAlignment="true">
      <alignment horizontal="center" vertical="center"/>
    </xf>
    <xf numFmtId="169" fontId="150" fillId="33" borderId="123" xfId="45473" applyNumberFormat="true" applyFont="true" applyFill="true" applyBorder="true" applyAlignment="true">
      <alignment horizontal="center" vertical="center"/>
    </xf>
    <xf numFmtId="169" fontId="150" fillId="33" borderId="124" xfId="45474" applyNumberFormat="true" applyFont="true" applyFill="true" applyBorder="true" applyAlignment="true">
      <alignment horizontal="center" vertical="center"/>
    </xf>
    <xf numFmtId="169" fontId="150" fillId="33" borderId="128" xfId="45473" applyNumberFormat="true" applyFont="true" applyFill="true" applyBorder="true" applyAlignment="true">
      <alignment horizontal="center" vertical="center"/>
    </xf>
    <xf numFmtId="169" fontId="150" fillId="33" borderId="105" xfId="45474" applyNumberFormat="true" applyFont="true" applyFill="true" applyBorder="true" applyAlignment="true">
      <alignment horizontal="center" vertical="center"/>
    </xf>
    <xf numFmtId="169" fontId="150" fillId="33" borderId="99" xfId="45473" applyNumberFormat="true" applyFont="true" applyFill="true" applyBorder="true" applyAlignment="true">
      <alignment horizontal="center" vertical="center"/>
    </xf>
    <xf numFmtId="169" fontId="150" fillId="33" borderId="100" xfId="45502" applyNumberFormat="true" applyFont="true" applyFill="true" applyBorder="true" applyAlignment="true">
      <alignment horizontal="center" vertical="center"/>
    </xf>
    <xf numFmtId="169" fontId="150" fillId="33" borderId="121" xfId="45503" applyNumberFormat="true" applyFont="true" applyFill="true" applyBorder="true" applyAlignment="true">
      <alignment horizontal="center" vertical="center"/>
    </xf>
    <xf numFmtId="169" fontId="150" fillId="33" borderId="122" xfId="45504" applyNumberFormat="true" applyFont="true" applyFill="true" applyBorder="true" applyAlignment="true">
      <alignment horizontal="center" vertical="center"/>
    </xf>
    <xf numFmtId="169" fontId="150" fillId="33" borderId="127" xfId="45503" applyNumberFormat="true" applyFont="true" applyFill="true" applyBorder="true" applyAlignment="true">
      <alignment horizontal="center" vertical="center"/>
    </xf>
    <xf numFmtId="169" fontId="150" fillId="33" borderId="104" xfId="45504" applyNumberFormat="true" applyFont="true" applyFill="true" applyBorder="true" applyAlignment="true">
      <alignment horizontal="center" vertical="center"/>
    </xf>
    <xf numFmtId="169" fontId="150" fillId="33" borderId="100" xfId="45503" applyNumberFormat="true" applyFont="true" applyFill="true" applyBorder="true" applyAlignment="true">
      <alignment horizontal="center" vertical="center"/>
    </xf>
    <xf numFmtId="169" fontId="150" fillId="33" borderId="99" xfId="45507" applyNumberFormat="true" applyFont="true" applyFill="true" applyBorder="true" applyAlignment="true">
      <alignment horizontal="center" vertical="center"/>
    </xf>
    <xf numFmtId="169" fontId="150" fillId="33" borderId="123" xfId="45508" applyNumberFormat="true" applyFont="true" applyFill="true" applyBorder="true" applyAlignment="true">
      <alignment horizontal="center" vertical="center"/>
    </xf>
    <xf numFmtId="169" fontId="150" fillId="33" borderId="124" xfId="45509" applyNumberFormat="true" applyFont="true" applyFill="true" applyBorder="true" applyAlignment="true">
      <alignment horizontal="center" vertical="center"/>
    </xf>
    <xf numFmtId="169" fontId="150" fillId="33" borderId="128" xfId="45508" applyNumberFormat="true" applyFont="true" applyFill="true" applyBorder="true" applyAlignment="true">
      <alignment horizontal="center" vertical="center"/>
    </xf>
    <xf numFmtId="169" fontId="150" fillId="33" borderId="105" xfId="45509" applyNumberFormat="true" applyFont="true" applyFill="true" applyBorder="true" applyAlignment="true">
      <alignment horizontal="center" vertical="center"/>
    </xf>
    <xf numFmtId="169" fontId="150" fillId="33" borderId="99" xfId="45508" applyNumberFormat="true" applyFont="true" applyFill="true" applyBorder="true" applyAlignment="true">
      <alignment horizontal="center" vertical="center"/>
    </xf>
    <xf numFmtId="169" fontId="150" fillId="33" borderId="99" xfId="45514" applyNumberFormat="true" applyFont="true" applyFill="true" applyBorder="true" applyAlignment="true">
      <alignment horizontal="center" vertical="center"/>
    </xf>
    <xf numFmtId="169" fontId="150" fillId="33" borderId="123" xfId="45515" applyNumberFormat="true" applyFont="true" applyFill="true" applyBorder="true" applyAlignment="true">
      <alignment horizontal="center" vertical="center"/>
    </xf>
    <xf numFmtId="169" fontId="150" fillId="33" borderId="124" xfId="45516" applyNumberFormat="true" applyFont="true" applyFill="true" applyBorder="true" applyAlignment="true">
      <alignment horizontal="center" vertical="center"/>
    </xf>
    <xf numFmtId="169" fontId="150" fillId="33" borderId="128" xfId="45515" applyNumberFormat="true" applyFont="true" applyFill="true" applyBorder="true" applyAlignment="true">
      <alignment horizontal="center" vertical="center"/>
    </xf>
    <xf numFmtId="169" fontId="150" fillId="33" borderId="105" xfId="45516" applyNumberFormat="true" applyFont="true" applyFill="true" applyBorder="true" applyAlignment="true">
      <alignment horizontal="center" vertical="center"/>
    </xf>
    <xf numFmtId="169" fontId="150" fillId="33" borderId="99" xfId="45515" applyNumberFormat="true" applyFont="true" applyFill="true" applyBorder="true" applyAlignment="true">
      <alignment horizontal="center" vertical="center"/>
    </xf>
    <xf numFmtId="169" fontId="150" fillId="33" borderId="100" xfId="45532" applyNumberFormat="true" applyFont="true" applyFill="true" applyBorder="true" applyAlignment="true">
      <alignment horizontal="center" vertical="center"/>
    </xf>
    <xf numFmtId="169" fontId="150" fillId="33" borderId="121" xfId="45532" applyNumberFormat="true" applyFont="true" applyFill="true" applyBorder="true" applyAlignment="true">
      <alignment horizontal="center" vertical="center"/>
    </xf>
    <xf numFmtId="169" fontId="150" fillId="33" borderId="122" xfId="45532" applyNumberFormat="true" applyFont="true" applyFill="true" applyBorder="true" applyAlignment="true">
      <alignment horizontal="center" vertical="center"/>
    </xf>
    <xf numFmtId="169" fontId="150" fillId="33" borderId="127" xfId="45532" applyNumberFormat="true" applyFont="true" applyFill="true" applyBorder="true" applyAlignment="true">
      <alignment horizontal="center" vertical="center"/>
    </xf>
    <xf numFmtId="169" fontId="150" fillId="33" borderId="104" xfId="45532" applyNumberFormat="true" applyFont="true" applyFill="true" applyBorder="true" applyAlignment="true">
      <alignment horizontal="center" vertical="center"/>
    </xf>
    <xf numFmtId="169" fontId="150" fillId="33" borderId="99" xfId="45535" applyNumberFormat="true" applyFont="true" applyFill="true" applyBorder="true" applyAlignment="true">
      <alignment horizontal="center" vertical="center"/>
    </xf>
    <xf numFmtId="169" fontId="150" fillId="33" borderId="123" xfId="45535" applyNumberFormat="true" applyFont="true" applyFill="true" applyBorder="true" applyAlignment="true">
      <alignment horizontal="center" vertical="center"/>
    </xf>
    <xf numFmtId="169" fontId="150" fillId="33" borderId="124" xfId="45535" applyNumberFormat="true" applyFont="true" applyFill="true" applyBorder="true" applyAlignment="true">
      <alignment horizontal="center" vertical="center"/>
    </xf>
    <xf numFmtId="169" fontId="150" fillId="33" borderId="128" xfId="45535" applyNumberFormat="true" applyFont="true" applyFill="true" applyBorder="true" applyAlignment="true">
      <alignment horizontal="center" vertical="center"/>
    </xf>
    <xf numFmtId="169" fontId="150" fillId="33" borderId="105" xfId="45535" applyNumberFormat="true" applyFont="true" applyFill="true" applyBorder="true" applyAlignment="true">
      <alignment horizontal="center" vertical="center"/>
    </xf>
    <xf numFmtId="169" fontId="150" fillId="33" borderId="99" xfId="20296" applyNumberFormat="true" applyFont="true" applyFill="true" applyBorder="true" applyAlignment="true">
      <alignment horizontal="center" vertical="center"/>
    </xf>
    <xf numFmtId="169" fontId="150" fillId="33" borderId="123" xfId="20296" applyNumberFormat="true" applyFont="true" applyFill="true" applyBorder="true" applyAlignment="true">
      <alignment horizontal="center" vertical="center"/>
    </xf>
    <xf numFmtId="169" fontId="150" fillId="33" borderId="124" xfId="20296" applyNumberFormat="true" applyFont="true" applyFill="true" applyBorder="true" applyAlignment="true">
      <alignment horizontal="center" vertical="center"/>
    </xf>
    <xf numFmtId="169" fontId="150" fillId="33" borderId="128" xfId="20296" applyNumberFormat="true" applyFont="true" applyFill="true" applyBorder="true" applyAlignment="true">
      <alignment horizontal="center" vertical="center"/>
    </xf>
    <xf numFmtId="169" fontId="150" fillId="33" borderId="105" xfId="20296" applyNumberFormat="true" applyFont="true" applyFill="true" applyBorder="true" applyAlignment="true">
      <alignment horizontal="center" vertical="center"/>
    </xf>
    <xf numFmtId="169" fontId="150" fillId="33" borderId="100" xfId="45553" applyNumberFormat="true" applyFont="true" applyFill="true" applyBorder="true" applyAlignment="true">
      <alignment horizontal="center" vertical="center"/>
    </xf>
    <xf numFmtId="169" fontId="150" fillId="33" borderId="121" xfId="45554" applyNumberFormat="true" applyFont="true" applyFill="true" applyBorder="true" applyAlignment="true">
      <alignment horizontal="center" vertical="center"/>
    </xf>
    <xf numFmtId="169" fontId="150" fillId="33" borderId="122" xfId="45555" applyNumberFormat="true" applyFont="true" applyFill="true" applyBorder="true" applyAlignment="true">
      <alignment horizontal="center" vertical="center"/>
    </xf>
    <xf numFmtId="169" fontId="150" fillId="33" borderId="127" xfId="45554" applyNumberFormat="true" applyFont="true" applyFill="true" applyBorder="true" applyAlignment="true">
      <alignment horizontal="center" vertical="center"/>
    </xf>
    <xf numFmtId="169" fontId="150" fillId="33" borderId="104" xfId="45555" applyNumberFormat="true" applyFont="true" applyFill="true" applyBorder="true" applyAlignment="true">
      <alignment horizontal="center" vertical="center"/>
    </xf>
    <xf numFmtId="169" fontId="150" fillId="33" borderId="100" xfId="45554" applyNumberFormat="true" applyFont="true" applyFill="true" applyBorder="true" applyAlignment="true">
      <alignment horizontal="center" vertical="center"/>
    </xf>
    <xf numFmtId="169" fontId="150" fillId="33" borderId="99" xfId="45559" applyNumberFormat="true" applyFont="true" applyFill="true" applyBorder="true" applyAlignment="true">
      <alignment horizontal="center" vertical="center"/>
    </xf>
    <xf numFmtId="169" fontId="150" fillId="33" borderId="123" xfId="45560" applyNumberFormat="true" applyFont="true" applyFill="true" applyBorder="true" applyAlignment="true">
      <alignment horizontal="center" vertical="center"/>
    </xf>
    <xf numFmtId="169" fontId="150" fillId="33" borderId="124" xfId="45561" applyNumberFormat="true" applyFont="true" applyFill="true" applyBorder="true" applyAlignment="true">
      <alignment horizontal="center" vertical="center"/>
    </xf>
    <xf numFmtId="169" fontId="150" fillId="33" borderId="128" xfId="45560" applyNumberFormat="true" applyFont="true" applyFill="true" applyBorder="true" applyAlignment="true">
      <alignment horizontal="center" vertical="center"/>
    </xf>
    <xf numFmtId="169" fontId="150" fillId="33" borderId="105" xfId="45561" applyNumberFormat="true" applyFont="true" applyFill="true" applyBorder="true" applyAlignment="true">
      <alignment horizontal="center" vertical="center"/>
    </xf>
    <xf numFmtId="169" fontId="150" fillId="33" borderId="99" xfId="45560" applyNumberFormat="true" applyFont="true" applyFill="true" applyBorder="true" applyAlignment="true">
      <alignment horizontal="center" vertical="center"/>
    </xf>
    <xf numFmtId="169" fontId="150" fillId="33" borderId="99" xfId="19388" applyNumberFormat="true" applyFont="true" applyFill="true" applyBorder="true" applyAlignment="true">
      <alignment horizontal="center" vertical="center" wrapText="true"/>
    </xf>
    <xf numFmtId="169" fontId="150" fillId="33" borderId="124" xfId="19390" applyNumberFormat="true" applyFont="true" applyFill="true" applyBorder="true" applyAlignment="true">
      <alignment horizontal="center" vertical="center" wrapText="true"/>
    </xf>
    <xf numFmtId="169" fontId="150" fillId="33" borderId="105" xfId="19390" applyNumberFormat="true" applyFont="true" applyFill="true" applyBorder="true" applyAlignment="true">
      <alignment horizontal="center" vertical="center" wrapText="true"/>
    </xf>
    <xf numFmtId="169" fontId="150" fillId="33" borderId="99" xfId="19389" applyNumberFormat="true" applyFont="true" applyFill="true" applyBorder="true" applyAlignment="true">
      <alignment horizontal="center" vertical="center" wrapText="true"/>
    </xf>
    <xf numFmtId="168" fontId="150" fillId="33" borderId="99" xfId="45569" applyNumberFormat="true" applyFont="true" applyFill="true" applyBorder="true" applyAlignment="true">
      <alignment horizontal="center" vertical="center"/>
    </xf>
    <xf numFmtId="168" fontId="150" fillId="33" borderId="123" xfId="45570" applyNumberFormat="true" applyFont="true" applyFill="true" applyBorder="true" applyAlignment="true">
      <alignment horizontal="center" vertical="center"/>
    </xf>
    <xf numFmtId="168" fontId="150" fillId="33" borderId="124" xfId="45571" applyNumberFormat="true" applyFont="true" applyFill="true" applyBorder="true" applyAlignment="true">
      <alignment horizontal="center" vertical="center"/>
    </xf>
    <xf numFmtId="168" fontId="150" fillId="33" borderId="128" xfId="45570" applyNumberFormat="true" applyFont="true" applyFill="true" applyBorder="true" applyAlignment="true">
      <alignment horizontal="center" vertical="center"/>
    </xf>
    <xf numFmtId="168" fontId="150" fillId="33" borderId="105" xfId="45571" applyNumberFormat="true" applyFont="true" applyFill="true" applyBorder="true" applyAlignment="true">
      <alignment horizontal="center" vertical="center"/>
    </xf>
    <xf numFmtId="168" fontId="150" fillId="33" borderId="99" xfId="45570" applyNumberFormat="true" applyFont="true" applyFill="true" applyBorder="true" applyAlignment="true">
      <alignment horizontal="center" vertical="center"/>
    </xf>
    <xf numFmtId="168" fontId="150" fillId="33" borderId="99" xfId="45573" applyNumberFormat="true" applyFont="true" applyFill="true" applyBorder="true" applyAlignment="true">
      <alignment horizontal="center" vertical="center"/>
    </xf>
    <xf numFmtId="168" fontId="150" fillId="33" borderId="123" xfId="45574" applyNumberFormat="true" applyFont="true" applyFill="true" applyBorder="true" applyAlignment="true">
      <alignment horizontal="center" vertical="center"/>
    </xf>
    <xf numFmtId="168" fontId="150" fillId="33" borderId="124" xfId="45575" applyNumberFormat="true" applyFont="true" applyFill="true" applyBorder="true" applyAlignment="true">
      <alignment horizontal="center" vertical="center"/>
    </xf>
    <xf numFmtId="168" fontId="150" fillId="33" borderId="128" xfId="45574" applyNumberFormat="true" applyFont="true" applyFill="true" applyBorder="true" applyAlignment="true">
      <alignment horizontal="center" vertical="center"/>
    </xf>
    <xf numFmtId="168" fontId="150" fillId="33" borderId="105" xfId="45575" applyNumberFormat="true" applyFont="true" applyFill="true" applyBorder="true" applyAlignment="true">
      <alignment horizontal="center" vertical="center"/>
    </xf>
    <xf numFmtId="168" fontId="150" fillId="33" borderId="99" xfId="45574" applyNumberFormat="true" applyFont="true" applyFill="true" applyBorder="true" applyAlignment="true">
      <alignment horizontal="center" vertical="center"/>
    </xf>
    <xf numFmtId="168" fontId="150" fillId="33" borderId="99" xfId="45577" applyNumberFormat="true" applyFont="true" applyFill="true" applyBorder="true" applyAlignment="true">
      <alignment horizontal="center" vertical="center"/>
    </xf>
    <xf numFmtId="168" fontId="150" fillId="33" borderId="123" xfId="45578" applyNumberFormat="true" applyFont="true" applyFill="true" applyBorder="true" applyAlignment="true">
      <alignment horizontal="center" vertical="center"/>
    </xf>
    <xf numFmtId="168" fontId="150" fillId="33" borderId="124" xfId="45579" applyNumberFormat="true" applyFont="true" applyFill="true" applyBorder="true" applyAlignment="true">
      <alignment horizontal="center" vertical="center"/>
    </xf>
    <xf numFmtId="168" fontId="150" fillId="33" borderId="128" xfId="45578" applyNumberFormat="true" applyFont="true" applyFill="true" applyBorder="true" applyAlignment="true">
      <alignment horizontal="center" vertical="center"/>
    </xf>
    <xf numFmtId="168" fontId="150" fillId="33" borderId="105" xfId="45579" applyNumberFormat="true" applyFont="true" applyFill="true" applyBorder="true" applyAlignment="true">
      <alignment horizontal="center" vertical="center"/>
    </xf>
    <xf numFmtId="168" fontId="150" fillId="33" borderId="99" xfId="45578" applyNumberFormat="true" applyFont="true" applyFill="true" applyBorder="true" applyAlignment="true">
      <alignment horizontal="center" vertical="center"/>
    </xf>
    <xf numFmtId="169" fontId="150" fillId="33" borderId="99" xfId="45565" applyNumberFormat="true" applyFont="true" applyFill="true" applyBorder="true" applyAlignment="true">
      <alignment horizontal="center" vertical="center"/>
    </xf>
    <xf numFmtId="169" fontId="150" fillId="33" borderId="123" xfId="45566" applyNumberFormat="true" applyFont="true" applyFill="true" applyBorder="true" applyAlignment="true">
      <alignment horizontal="center" vertical="center"/>
    </xf>
    <xf numFmtId="169" fontId="150" fillId="33" borderId="124" xfId="45567" applyNumberFormat="true" applyFont="true" applyFill="true" applyBorder="true" applyAlignment="true">
      <alignment horizontal="center" vertical="center"/>
    </xf>
    <xf numFmtId="169" fontId="150" fillId="33" borderId="128" xfId="45566" applyNumberFormat="true" applyFont="true" applyFill="true" applyBorder="true" applyAlignment="true">
      <alignment horizontal="center" vertical="center"/>
    </xf>
    <xf numFmtId="169" fontId="150" fillId="33" borderId="105" xfId="45567" applyNumberFormat="true" applyFont="true" applyFill="true" applyBorder="true" applyAlignment="true">
      <alignment horizontal="center" vertical="center"/>
    </xf>
    <xf numFmtId="169" fontId="150" fillId="33" borderId="99" xfId="45566" applyNumberFormat="true" applyFont="true" applyFill="true" applyBorder="true" applyAlignment="true">
      <alignment horizontal="center" vertical="center"/>
    </xf>
    <xf numFmtId="169" fontId="150" fillId="33" borderId="100" xfId="45595" applyNumberFormat="true" applyFont="true" applyFill="true" applyBorder="true" applyAlignment="true">
      <alignment horizontal="center" vertical="center"/>
    </xf>
    <xf numFmtId="169" fontId="150" fillId="33" borderId="121" xfId="45596" applyNumberFormat="true" applyFont="true" applyFill="true" applyBorder="true" applyAlignment="true">
      <alignment horizontal="center" vertical="center"/>
    </xf>
    <xf numFmtId="169" fontId="150" fillId="33" borderId="122" xfId="45597" applyNumberFormat="true" applyFont="true" applyFill="true" applyBorder="true" applyAlignment="true">
      <alignment horizontal="center" vertical="center"/>
    </xf>
    <xf numFmtId="169" fontId="150" fillId="33" borderId="127" xfId="45596" applyNumberFormat="true" applyFont="true" applyFill="true" applyBorder="true" applyAlignment="true">
      <alignment horizontal="center" vertical="center"/>
    </xf>
    <xf numFmtId="169" fontId="150" fillId="33" borderId="104" xfId="45597" applyNumberFormat="true" applyFont="true" applyFill="true" applyBorder="true" applyAlignment="true">
      <alignment horizontal="center" vertical="center"/>
    </xf>
    <xf numFmtId="169" fontId="150" fillId="33" borderId="100" xfId="45596" applyNumberFormat="true" applyFont="true" applyFill="true" applyBorder="true" applyAlignment="true">
      <alignment horizontal="center" vertical="center"/>
    </xf>
    <xf numFmtId="169" fontId="150" fillId="33" borderId="99" xfId="45601" applyNumberFormat="true" applyFont="true" applyFill="true" applyBorder="true" applyAlignment="true">
      <alignment horizontal="center" vertical="center"/>
    </xf>
    <xf numFmtId="169" fontId="150" fillId="33" borderId="123" xfId="45602" applyNumberFormat="true" applyFont="true" applyFill="true" applyBorder="true" applyAlignment="true">
      <alignment horizontal="center" vertical="center"/>
    </xf>
    <xf numFmtId="169" fontId="150" fillId="33" borderId="124" xfId="45603" applyNumberFormat="true" applyFont="true" applyFill="true" applyBorder="true" applyAlignment="true">
      <alignment horizontal="center" vertical="center"/>
    </xf>
    <xf numFmtId="169" fontId="150" fillId="33" borderId="128" xfId="45602" applyNumberFormat="true" applyFont="true" applyFill="true" applyBorder="true" applyAlignment="true">
      <alignment horizontal="center" vertical="center"/>
    </xf>
    <xf numFmtId="169" fontId="150" fillId="33" borderId="105" xfId="45603" applyNumberFormat="true" applyFont="true" applyFill="true" applyBorder="true" applyAlignment="true">
      <alignment horizontal="center" vertical="center"/>
    </xf>
    <xf numFmtId="169" fontId="150" fillId="33" borderId="99" xfId="45602" applyNumberFormat="true" applyFont="true" applyFill="true" applyBorder="true" applyAlignment="true">
      <alignment horizontal="center" vertical="center"/>
    </xf>
    <xf numFmtId="169" fontId="150" fillId="33" borderId="99" xfId="45607" applyNumberFormat="true" applyFont="true" applyFill="true" applyBorder="true" applyAlignment="true">
      <alignment horizontal="center" vertical="center"/>
    </xf>
    <xf numFmtId="169" fontId="150" fillId="33" borderId="123" xfId="45608" applyNumberFormat="true" applyFont="true" applyFill="true" applyBorder="true" applyAlignment="true">
      <alignment horizontal="center" vertical="center"/>
    </xf>
    <xf numFmtId="169" fontId="150" fillId="33" borderId="124" xfId="45609" applyNumberFormat="true" applyFont="true" applyFill="true" applyBorder="true" applyAlignment="true">
      <alignment horizontal="center" vertical="center"/>
    </xf>
    <xf numFmtId="169" fontId="150" fillId="33" borderId="128" xfId="45608" applyNumberFormat="true" applyFont="true" applyFill="true" applyBorder="true" applyAlignment="true">
      <alignment horizontal="center" vertical="center"/>
    </xf>
    <xf numFmtId="169" fontId="150" fillId="33" borderId="105" xfId="45609" applyNumberFormat="true" applyFont="true" applyFill="true" applyBorder="true" applyAlignment="true">
      <alignment horizontal="center" vertical="center"/>
    </xf>
    <xf numFmtId="169" fontId="150" fillId="33" borderId="99" xfId="45608" applyNumberFormat="true" applyFont="true" applyFill="true" applyBorder="true" applyAlignment="true">
      <alignment horizontal="center" vertical="center"/>
    </xf>
    <xf numFmtId="168" fontId="150" fillId="33" borderId="99" xfId="45611" applyNumberFormat="true" applyFont="true" applyFill="true" applyBorder="true" applyAlignment="true">
      <alignment horizontal="center" vertical="center"/>
    </xf>
    <xf numFmtId="168" fontId="150" fillId="33" borderId="123" xfId="45612" applyNumberFormat="true" applyFont="true" applyFill="true" applyBorder="true" applyAlignment="true">
      <alignment horizontal="center" vertical="center"/>
    </xf>
    <xf numFmtId="168" fontId="150" fillId="33" borderId="124" xfId="45613" applyNumberFormat="true" applyFont="true" applyFill="true" applyBorder="true" applyAlignment="true">
      <alignment horizontal="center" vertical="center"/>
    </xf>
    <xf numFmtId="168" fontId="150" fillId="33" borderId="128" xfId="45612" applyNumberFormat="true" applyFont="true" applyFill="true" applyBorder="true" applyAlignment="true">
      <alignment horizontal="center" vertical="center"/>
    </xf>
    <xf numFmtId="168" fontId="150" fillId="33" borderId="105" xfId="45613" applyNumberFormat="true" applyFont="true" applyFill="true" applyBorder="true" applyAlignment="true">
      <alignment horizontal="center" vertical="center"/>
    </xf>
    <xf numFmtId="168" fontId="150" fillId="33" borderId="99" xfId="45612" applyNumberFormat="true" applyFont="true" applyFill="true" applyBorder="true" applyAlignment="true">
      <alignment horizontal="center" vertical="center"/>
    </xf>
    <xf numFmtId="168" fontId="150" fillId="33" borderId="99" xfId="45615" applyNumberFormat="true" applyFont="true" applyFill="true" applyBorder="true" applyAlignment="true">
      <alignment horizontal="center" vertical="center"/>
    </xf>
    <xf numFmtId="168" fontId="150" fillId="33" borderId="123" xfId="45616" applyNumberFormat="true" applyFont="true" applyFill="true" applyBorder="true" applyAlignment="true">
      <alignment horizontal="center" vertical="center"/>
    </xf>
    <xf numFmtId="168" fontId="150" fillId="33" borderId="124" xfId="45617" applyNumberFormat="true" applyFont="true" applyFill="true" applyBorder="true" applyAlignment="true">
      <alignment horizontal="center" vertical="center"/>
    </xf>
    <xf numFmtId="168" fontId="150" fillId="33" borderId="128" xfId="45616" applyNumberFormat="true" applyFont="true" applyFill="true" applyBorder="true" applyAlignment="true">
      <alignment horizontal="center" vertical="center"/>
    </xf>
    <xf numFmtId="168" fontId="150" fillId="33" borderId="105" xfId="45617" applyNumberFormat="true" applyFont="true" applyFill="true" applyBorder="true" applyAlignment="true">
      <alignment horizontal="center" vertical="center"/>
    </xf>
    <xf numFmtId="168" fontId="150" fillId="33" borderId="99" xfId="45616" applyNumberFormat="true" applyFont="true" applyFill="true" applyBorder="true" applyAlignment="true">
      <alignment horizontal="center" vertical="center"/>
    </xf>
    <xf numFmtId="168" fontId="150" fillId="33" borderId="99" xfId="45621" applyNumberFormat="true" applyFont="true" applyFill="true" applyBorder="true" applyAlignment="true">
      <alignment horizontal="center" vertical="center"/>
    </xf>
    <xf numFmtId="168" fontId="150" fillId="33" borderId="123" xfId="45622" applyNumberFormat="true" applyFont="true" applyFill="true" applyBorder="true" applyAlignment="true">
      <alignment horizontal="center" vertical="center"/>
    </xf>
    <xf numFmtId="168" fontId="150" fillId="33" borderId="124" xfId="45623" applyNumberFormat="true" applyFont="true" applyFill="true" applyBorder="true" applyAlignment="true">
      <alignment horizontal="center" vertical="center"/>
    </xf>
    <xf numFmtId="168" fontId="150" fillId="33" borderId="128" xfId="45622" applyNumberFormat="true" applyFont="true" applyFill="true" applyBorder="true" applyAlignment="true">
      <alignment horizontal="center" vertical="center"/>
    </xf>
    <xf numFmtId="168" fontId="150" fillId="33" borderId="105" xfId="45623" applyNumberFormat="true" applyFont="true" applyFill="true" applyBorder="true" applyAlignment="true">
      <alignment horizontal="center" vertical="center"/>
    </xf>
    <xf numFmtId="168" fontId="150" fillId="33" borderId="99" xfId="45622" applyNumberFormat="true" applyFont="true" applyFill="true" applyBorder="true" applyAlignment="true">
      <alignment horizontal="center" vertical="center"/>
    </xf>
    <xf numFmtId="0" fontId="151" fillId="26" borderId="104" xfId="45441" applyFont="true" applyFill="true" applyBorder="true" applyAlignment="true">
      <alignment horizontal="left" vertical="center"/>
    </xf>
    <xf numFmtId="0" fontId="151" fillId="26" borderId="105" xfId="45447" applyFont="true" applyFill="true" applyBorder="true" applyAlignment="true">
      <alignment horizontal="left" vertical="center"/>
    </xf>
    <xf numFmtId="0" fontId="151" fillId="26" borderId="106" xfId="45453" applyFont="true" applyFill="true" applyBorder="true" applyAlignment="true">
      <alignment horizontal="left" vertical="center"/>
    </xf>
    <xf numFmtId="0" fontId="151" fillId="26" borderId="104" xfId="45477" applyFont="true" applyFill="true" applyBorder="true" applyAlignment="true">
      <alignment horizontal="left" vertical="center"/>
    </xf>
    <xf numFmtId="0" fontId="151" fillId="26" borderId="105" xfId="45477" applyFont="true" applyFill="true" applyBorder="true" applyAlignment="true">
      <alignment horizontal="left" vertical="center"/>
    </xf>
    <xf numFmtId="0" fontId="151" fillId="26" borderId="104" xfId="45501" applyFont="true" applyFill="true" applyBorder="true" applyAlignment="true">
      <alignment horizontal="left" vertical="center"/>
    </xf>
    <xf numFmtId="0" fontId="151" fillId="26" borderId="105" xfId="45506" applyFont="true" applyFill="true" applyBorder="true" applyAlignment="true">
      <alignment horizontal="left" vertical="center"/>
    </xf>
    <xf numFmtId="0" fontId="151" fillId="0" borderId="105" xfId="45506" applyFont="true" applyFill="true" applyBorder="true" applyAlignment="true">
      <alignment horizontal="left" vertical="center"/>
    </xf>
    <xf numFmtId="0" fontId="151" fillId="0" borderId="105" xfId="45513" applyFont="true" applyFill="true" applyBorder="true" applyAlignment="true">
      <alignment horizontal="left" vertical="center"/>
    </xf>
    <xf numFmtId="0" fontId="151" fillId="26" borderId="104" xfId="45531" applyFont="true" applyFill="true" applyBorder="true" applyAlignment="true">
      <alignment horizontal="left" vertical="center"/>
    </xf>
    <xf numFmtId="0" fontId="151" fillId="26" borderId="105" xfId="45534" applyFont="true" applyFill="true" applyBorder="true" applyAlignment="true">
      <alignment horizontal="left" vertical="center"/>
    </xf>
    <xf numFmtId="0" fontId="151" fillId="26" borderId="106" xfId="45537" applyFont="true" applyFill="true" applyBorder="true" applyAlignment="true">
      <alignment horizontal="left" vertical="center"/>
    </xf>
    <xf numFmtId="0" fontId="151" fillId="26" borderId="104" xfId="45552" applyFont="true" applyFill="true" applyBorder="true" applyAlignment="true">
      <alignment horizontal="left" vertical="center"/>
    </xf>
    <xf numFmtId="0" fontId="151" fillId="26" borderId="105" xfId="45558" applyFont="true" applyFill="true" applyBorder="true" applyAlignment="true">
      <alignment horizontal="left" vertical="center"/>
    </xf>
    <xf numFmtId="0" fontId="151" fillId="26" borderId="106" xfId="45558" applyFont="true" applyFill="true" applyBorder="true" applyAlignment="true">
      <alignment horizontal="left" vertical="center"/>
    </xf>
    <xf numFmtId="0" fontId="24" fillId="0" borderId="104" xfId="19344" applyFill="true" applyBorder="true" applyAlignment="true">
      <alignment vertical="center"/>
    </xf>
    <xf numFmtId="0" fontId="151" fillId="0" borderId="105" xfId="45540" applyFont="true" applyFill="true" applyBorder="true" applyAlignment="true">
      <alignment horizontal="left" vertical="center"/>
    </xf>
    <xf numFmtId="0" fontId="151" fillId="0" borderId="105" xfId="45546" applyFont="true" applyFill="true" applyBorder="true" applyAlignment="true">
      <alignment horizontal="left" vertical="center"/>
    </xf>
    <xf numFmtId="0" fontId="151" fillId="0" borderId="105" xfId="45552" applyFont="true" applyFill="true" applyBorder="true" applyAlignment="true">
      <alignment horizontal="left" vertical="center"/>
    </xf>
    <xf numFmtId="0" fontId="151" fillId="0" borderId="105" xfId="45558" applyFont="true" applyFill="true" applyBorder="true" applyAlignment="true">
      <alignment horizontal="left" vertical="center"/>
    </xf>
    <xf numFmtId="0" fontId="151" fillId="0" borderId="105" xfId="45564" applyFont="true" applyFill="true" applyBorder="true" applyAlignment="true">
      <alignment horizontal="left" vertical="center"/>
    </xf>
    <xf numFmtId="0" fontId="151" fillId="15" borderId="105" xfId="45558" applyFont="true" applyFill="true" applyBorder="true" applyAlignment="true">
      <alignment horizontal="left" vertical="center"/>
    </xf>
    <xf numFmtId="0" fontId="151" fillId="15" borderId="105" xfId="45564" applyFont="true" applyFill="true" applyBorder="true" applyAlignment="true">
      <alignment horizontal="left" vertical="center"/>
    </xf>
    <xf numFmtId="0" fontId="151" fillId="26" borderId="104" xfId="45594" applyFont="true" applyFill="true" applyBorder="true" applyAlignment="true">
      <alignment horizontal="left" vertical="center"/>
    </xf>
    <xf numFmtId="0" fontId="151" fillId="26" borderId="105" xfId="45600" applyFont="true" applyFill="true" applyBorder="true" applyAlignment="true">
      <alignment horizontal="left" vertical="center"/>
    </xf>
    <xf numFmtId="0" fontId="151" fillId="26" borderId="106" xfId="45600" applyFont="true" applyFill="true" applyBorder="true" applyAlignment="true">
      <alignment horizontal="left" vertical="center"/>
    </xf>
    <xf numFmtId="0" fontId="151" fillId="26" borderId="104" xfId="45600" applyFont="true" applyFill="true" applyBorder="true" applyAlignment="true">
      <alignment horizontal="left" vertical="center"/>
    </xf>
    <xf numFmtId="0" fontId="151" fillId="0" borderId="105" xfId="45582" applyFont="true" applyFill="true" applyBorder="true" applyAlignment="true">
      <alignment horizontal="left" vertical="center"/>
    </xf>
    <xf numFmtId="0" fontId="151" fillId="0" borderId="105" xfId="45588" applyFont="true" applyFill="true" applyBorder="true" applyAlignment="true">
      <alignment horizontal="left" vertical="center"/>
    </xf>
    <xf numFmtId="0" fontId="151" fillId="0" borderId="105" xfId="45594" applyFont="true" applyFill="true" applyBorder="true" applyAlignment="true">
      <alignment horizontal="left" vertical="center"/>
    </xf>
    <xf numFmtId="0" fontId="151" fillId="0" borderId="105" xfId="45600" applyFont="true" applyFill="true" applyBorder="true" applyAlignment="true">
      <alignment horizontal="left" vertical="center"/>
    </xf>
    <xf numFmtId="0" fontId="151" fillId="0" borderId="105" xfId="45620" applyFont="true" applyFill="true" applyBorder="true" applyAlignment="true">
      <alignment horizontal="left" vertical="center"/>
    </xf>
    <xf numFmtId="0" fontId="151" fillId="26" borderId="58" xfId="45552" applyFont="true" applyFill="true" applyBorder="true" applyAlignment="true">
      <alignment horizontal="left" vertical="center"/>
    </xf>
    <xf numFmtId="0" fontId="151" fillId="26" borderId="59" xfId="45558" applyFont="true" applyFill="true" applyBorder="true" applyAlignment="true">
      <alignment horizontal="left" vertical="center"/>
    </xf>
    <xf numFmtId="0" fontId="151" fillId="26" borderId="60" xfId="45564" applyFont="true" applyFill="true" applyBorder="true" applyAlignment="true">
      <alignment horizontal="left" vertical="center"/>
    </xf>
    <xf numFmtId="169" fontId="181" fillId="33" borderId="99" xfId="45478" applyNumberFormat="true" applyFont="true" applyFill="true" applyBorder="true" applyAlignment="true">
      <alignment horizontal="center" vertical="center"/>
    </xf>
    <xf numFmtId="169" fontId="181" fillId="33" borderId="99" xfId="45535" applyNumberFormat="true" applyFont="true" applyFill="true" applyBorder="true" applyAlignment="true">
      <alignment horizontal="center" vertical="center"/>
    </xf>
    <xf numFmtId="169" fontId="181" fillId="33" borderId="103" xfId="45538" applyNumberFormat="true" applyFont="true" applyFill="true" applyBorder="true" applyAlignment="true">
      <alignment horizontal="center" vertical="center"/>
    </xf>
    <xf numFmtId="169" fontId="181" fillId="33" borderId="99" xfId="45559" applyNumberFormat="true" applyFont="true" applyFill="true" applyBorder="true" applyAlignment="true">
      <alignment horizontal="center" vertical="center"/>
    </xf>
    <xf numFmtId="169" fontId="181" fillId="33" borderId="123" xfId="45479" applyNumberFormat="true" applyFont="true" applyFill="true" applyBorder="true" applyAlignment="true">
      <alignment horizontal="center" vertical="center"/>
    </xf>
    <xf numFmtId="169" fontId="181" fillId="33" borderId="123" xfId="45535" applyNumberFormat="true" applyFont="true" applyFill="true" applyBorder="true" applyAlignment="true">
      <alignment horizontal="center" vertical="center"/>
    </xf>
    <xf numFmtId="169" fontId="181" fillId="33" borderId="125" xfId="45538" applyNumberFormat="true" applyFont="true" applyFill="true" applyBorder="true" applyAlignment="true">
      <alignment horizontal="center" vertical="center"/>
    </xf>
    <xf numFmtId="169" fontId="181" fillId="33" borderId="123" xfId="45559" applyNumberFormat="true" applyFont="true" applyFill="true" applyBorder="true" applyAlignment="true">
      <alignment horizontal="center" vertical="center"/>
    </xf>
    <xf numFmtId="169" fontId="181" fillId="33" borderId="124" xfId="45480" applyNumberFormat="true" applyFont="true" applyFill="true" applyBorder="true" applyAlignment="true">
      <alignment horizontal="center" vertical="center"/>
    </xf>
    <xf numFmtId="169" fontId="181" fillId="33" borderId="124" xfId="45535" applyNumberFormat="true" applyFont="true" applyFill="true" applyBorder="true" applyAlignment="true">
      <alignment horizontal="center" vertical="center"/>
    </xf>
    <xf numFmtId="169" fontId="181" fillId="33" borderId="126" xfId="45538" applyNumberFormat="true" applyFont="true" applyFill="true" applyBorder="true" applyAlignment="true">
      <alignment horizontal="center" vertical="center"/>
    </xf>
    <xf numFmtId="169" fontId="181" fillId="33" borderId="124" xfId="45559" applyNumberFormat="true" applyFont="true" applyFill="true" applyBorder="true" applyAlignment="true">
      <alignment horizontal="center" vertical="center"/>
    </xf>
    <xf numFmtId="169" fontId="181" fillId="33" borderId="128" xfId="45479" applyNumberFormat="true" applyFont="true" applyFill="true" applyBorder="true" applyAlignment="true">
      <alignment horizontal="center" vertical="center"/>
    </xf>
    <xf numFmtId="169" fontId="181" fillId="33" borderId="128" xfId="45535" applyNumberFormat="true" applyFont="true" applyFill="true" applyBorder="true" applyAlignment="true">
      <alignment horizontal="center" vertical="center"/>
    </xf>
    <xf numFmtId="169" fontId="181" fillId="33" borderId="129" xfId="45538" applyNumberFormat="true" applyFont="true" applyFill="true" applyBorder="true" applyAlignment="true">
      <alignment horizontal="center" vertical="center"/>
    </xf>
    <xf numFmtId="169" fontId="181" fillId="33" borderId="128" xfId="45559" applyNumberFormat="true" applyFont="true" applyFill="true" applyBorder="true" applyAlignment="true">
      <alignment horizontal="center" vertical="center"/>
    </xf>
    <xf numFmtId="169" fontId="181" fillId="33" borderId="105" xfId="45480" applyNumberFormat="true" applyFont="true" applyFill="true" applyBorder="true" applyAlignment="true">
      <alignment horizontal="center" vertical="center"/>
    </xf>
    <xf numFmtId="169" fontId="181" fillId="33" borderId="105" xfId="45535" applyNumberFormat="true" applyFont="true" applyFill="true" applyBorder="true" applyAlignment="true">
      <alignment horizontal="center" vertical="center"/>
    </xf>
    <xf numFmtId="169" fontId="181" fillId="33" borderId="106" xfId="45538" applyNumberFormat="true" applyFont="true" applyFill="true" applyBorder="true" applyAlignment="true">
      <alignment horizontal="center" vertical="center"/>
    </xf>
    <xf numFmtId="169" fontId="181" fillId="33" borderId="105" xfId="45559" applyNumberFormat="true" applyFont="true" applyFill="true" applyBorder="true" applyAlignment="true">
      <alignment horizontal="center" vertical="center"/>
    </xf>
    <xf numFmtId="169" fontId="181" fillId="33" borderId="99" xfId="45479" applyNumberFormat="true" applyFont="true" applyFill="true" applyBorder="true" applyAlignment="true">
      <alignment horizontal="center" vertical="center"/>
    </xf>
    <xf numFmtId="0" fontId="115" fillId="3" borderId="10" xfId="40089" applyFont="true" applyBorder="true" applyAlignment="true">
      <alignment horizontal="center" vertical="center"/>
    </xf>
    <xf numFmtId="170" fontId="155" fillId="27" borderId="131" xfId="19344" applyNumberFormat="true" applyFont="true" applyFill="true" applyBorder="true" applyAlignment="true">
      <alignment horizontal="center" vertical="center"/>
    </xf>
    <xf numFmtId="170" fontId="155" fillId="27" borderId="132" xfId="19344" applyNumberFormat="true" applyFont="true" applyFill="true" applyBorder="true" applyAlignment="true">
      <alignment horizontal="center" vertical="center"/>
    </xf>
    <xf numFmtId="169" fontId="181" fillId="33" borderId="130" xfId="40072" applyNumberFormat="true" applyFont="true" applyFill="true" applyBorder="true" applyAlignment="true">
      <alignment horizontal="center" vertical="center"/>
    </xf>
    <xf numFmtId="169" fontId="181" fillId="33" borderId="133" xfId="40072" applyNumberFormat="true" applyFont="true" applyFill="true" applyBorder="true" applyAlignment="true">
      <alignment horizontal="center" vertical="center"/>
    </xf>
    <xf numFmtId="168" fontId="181" fillId="28" borderId="134" xfId="40077" applyNumberFormat="true" applyFont="true" applyFill="true" applyBorder="true" applyAlignment="true">
      <alignment horizontal="center" vertical="center"/>
    </xf>
    <xf numFmtId="168" fontId="181" fillId="28" borderId="120"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81" fillId="3" borderId="10" xfId="45168" applyFont="true" applyBorder="true" applyAlignment="true">
      <alignment horizontal="center" vertical="center"/>
    </xf>
    <xf numFmtId="0" fontId="181" fillId="3" borderId="10" xfId="45198" applyFont="true" applyBorder="true" applyAlignment="true">
      <alignment horizontal="center" vertical="center"/>
    </xf>
    <xf numFmtId="0" fontId="181" fillId="3" borderId="10" xfId="45228" applyFont="true" applyBorder="true" applyAlignment="true">
      <alignment horizontal="center" vertical="center"/>
    </xf>
    <xf numFmtId="0" fontId="181" fillId="3" borderId="10" xfId="45258" applyFont="true" applyBorder="true" applyAlignment="true">
      <alignment horizontal="center" vertical="center"/>
    </xf>
    <xf numFmtId="0" fontId="181" fillId="3" borderId="10" xfId="45279" applyFont="true" applyBorder="true" applyAlignment="true">
      <alignment horizontal="center" vertical="center"/>
    </xf>
    <xf numFmtId="0" fontId="181" fillId="3" borderId="10" xfId="45321" applyFont="true" applyBorder="true" applyAlignment="true">
      <alignment horizontal="center" vertical="center"/>
    </xf>
    <xf numFmtId="0" fontId="151" fillId="3" borderId="10" xfId="45167" applyFont="true" applyBorder="true" applyAlignment="true">
      <alignment horizontal="center" vertical="center"/>
    </xf>
    <xf numFmtId="0" fontId="151" fillId="3" borderId="10" xfId="45169" applyFont="true" applyBorder="true" applyAlignment="true">
      <alignment horizontal="center" vertical="center"/>
    </xf>
    <xf numFmtId="0" fontId="151" fillId="3" borderId="10" xfId="45197" applyFont="true" applyBorder="true" applyAlignment="true">
      <alignment horizontal="center" vertical="center"/>
    </xf>
    <xf numFmtId="0" fontId="151" fillId="3" borderId="10" xfId="45199" applyFont="true" applyBorder="true" applyAlignment="true">
      <alignment horizontal="center" vertical="center"/>
    </xf>
    <xf numFmtId="0" fontId="151" fillId="3" borderId="10" xfId="45227" applyFont="true" applyBorder="true" applyAlignment="true">
      <alignment horizontal="center" vertical="center"/>
    </xf>
    <xf numFmtId="0" fontId="151" fillId="3" borderId="10" xfId="45229" applyFont="true" applyBorder="true" applyAlignment="true">
      <alignment horizontal="center" vertical="center"/>
    </xf>
    <xf numFmtId="0" fontId="151" fillId="3" borderId="10" xfId="45257" applyFont="true" applyBorder="true" applyAlignment="true">
      <alignment horizontal="center" vertical="center"/>
    </xf>
    <xf numFmtId="0" fontId="151" fillId="3" borderId="10" xfId="45259" applyFont="true" applyBorder="true" applyAlignment="true">
      <alignment horizontal="center" vertical="center"/>
    </xf>
    <xf numFmtId="0" fontId="151" fillId="3" borderId="10" xfId="45278" applyFont="true" applyBorder="true" applyAlignment="true">
      <alignment horizontal="center" vertical="center"/>
    </xf>
    <xf numFmtId="0" fontId="151" fillId="3" borderId="10" xfId="45280" applyFont="true" applyBorder="true" applyAlignment="true">
      <alignment horizontal="center" vertical="center"/>
    </xf>
    <xf numFmtId="0" fontId="151" fillId="3" borderId="10" xfId="45320" applyFont="true" applyBorder="true" applyAlignment="true">
      <alignment horizontal="center" vertical="center"/>
    </xf>
    <xf numFmtId="0" fontId="151" fillId="3" borderId="10" xfId="45322" applyFont="true" applyBorder="true" applyAlignment="true">
      <alignment horizontal="center" vertical="center"/>
    </xf>
    <xf numFmtId="169" fontId="150" fillId="33" borderId="104" xfId="45181" applyNumberFormat="true" applyFont="true" applyFill="true" applyBorder="true" applyAlignment="true">
      <alignment horizontal="center" vertical="center"/>
    </xf>
    <xf numFmtId="169" fontId="150" fillId="33" borderId="105" xfId="45187" applyNumberFormat="true" applyFont="true" applyFill="true" applyBorder="true" applyAlignment="true">
      <alignment horizontal="center" vertical="center"/>
    </xf>
    <xf numFmtId="169" fontId="150" fillId="33" borderId="106" xfId="45193" applyNumberFormat="true" applyFont="true" applyFill="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69" fontId="150" fillId="33" borderId="104" xfId="45217" applyNumberFormat="true" applyFont="true" applyFill="true" applyBorder="true" applyAlignment="true">
      <alignment horizontal="center" vertical="center"/>
    </xf>
    <xf numFmtId="169" fontId="150" fillId="33" borderId="105" xfId="45217" applyNumberFormat="true" applyFont="true" applyFill="true" applyBorder="true" applyAlignment="true">
      <alignment horizontal="center" vertical="center"/>
    </xf>
    <xf numFmtId="169" fontId="150" fillId="33" borderId="105" xfId="45211" applyNumberFormat="true" applyFont="true" applyFill="true" applyBorder="true" applyAlignment="true">
      <alignment horizontal="center" vertical="center"/>
    </xf>
    <xf numFmtId="169" fontId="181" fillId="33" borderId="105" xfId="40060" applyNumberFormat="true" applyFont="true" applyFill="true" applyBorder="true" applyAlignment="true">
      <alignment horizontal="center" vertical="center"/>
    </xf>
    <xf numFmtId="169" fontId="181" fillId="33" borderId="105" xfId="45217" applyNumberFormat="true" applyFont="true" applyFill="true" applyBorder="true" applyAlignment="true">
      <alignment horizontal="center" vertical="center"/>
    </xf>
    <xf numFmtId="169" fontId="181" fillId="33" borderId="114" xfId="40072" applyNumberFormat="true" applyFont="true" applyFill="true" applyBorder="true" applyAlignment="true">
      <alignment horizontal="center" vertical="center"/>
    </xf>
    <xf numFmtId="169" fontId="150" fillId="33" borderId="104" xfId="45241" applyNumberFormat="true" applyFont="true" applyFill="true" applyBorder="true" applyAlignment="true">
      <alignment horizontal="center" vertical="center"/>
    </xf>
    <xf numFmtId="169" fontId="150" fillId="33" borderId="105" xfId="45246" applyNumberFormat="true" applyFont="true" applyFill="true" applyBorder="true" applyAlignment="true">
      <alignment horizontal="center" vertical="center"/>
    </xf>
    <xf numFmtId="169" fontId="150" fillId="33" borderId="105" xfId="45253" applyNumberFormat="true" applyFont="true" applyFill="true" applyBorder="true" applyAlignment="true">
      <alignment horizontal="center" vertical="center"/>
    </xf>
    <xf numFmtId="168" fontId="150" fillId="33" borderId="105" xfId="19367" applyNumberFormat="true" applyFont="true" applyFill="true" applyBorder="true" applyAlignment="true">
      <alignment horizontal="center" vertical="center"/>
    </xf>
    <xf numFmtId="168" fontId="150" fillId="33" borderId="105" xfId="19371" applyNumberFormat="true" applyFont="true" applyFill="true" applyBorder="true" applyAlignment="true">
      <alignment horizontal="center" vertical="center"/>
    </xf>
    <xf numFmtId="169" fontId="150" fillId="33" borderId="104" xfId="45292" applyNumberFormat="true" applyFont="true" applyFill="true" applyBorder="true" applyAlignment="true">
      <alignment horizontal="center" vertical="center"/>
    </xf>
    <xf numFmtId="169" fontId="150" fillId="33" borderId="105" xfId="45298" applyNumberFormat="true" applyFont="true" applyFill="true" applyBorder="true" applyAlignment="true">
      <alignment horizontal="center" vertical="center"/>
    </xf>
    <xf numFmtId="169" fontId="181" fillId="33" borderId="105" xfId="40240" applyNumberFormat="true" applyFont="true" applyFill="true" applyBorder="true" applyAlignment="true">
      <alignment horizontal="center" vertical="center"/>
    </xf>
    <xf numFmtId="169" fontId="115" fillId="33" borderId="105" xfId="40252" applyNumberFormat="true" applyFont="true" applyFill="true" applyBorder="true" applyAlignment="true">
      <alignment horizontal="center" vertical="center"/>
    </xf>
    <xf numFmtId="169" fontId="115" fillId="33" borderId="105" xfId="40240" applyNumberFormat="true" applyFont="true" applyFill="true" applyBorder="true" applyAlignment="true">
      <alignment horizontal="center" vertical="center"/>
    </xf>
    <xf numFmtId="0" fontId="151" fillId="33" borderId="105" xfId="45280" applyFont="true" applyFill="true" applyBorder="true" applyAlignment="true">
      <alignment horizontal="center" vertical="center" wrapText="true"/>
    </xf>
    <xf numFmtId="0" fontId="151" fillId="33" borderId="105" xfId="45286" applyFont="true" applyFill="true" applyBorder="true" applyAlignment="true">
      <alignment horizontal="center" vertical="center" wrapText="true"/>
    </xf>
    <xf numFmtId="168" fontId="150" fillId="33" borderId="105" xfId="45308" applyNumberFormat="true" applyFont="true" applyFill="true" applyBorder="true" applyAlignment="true">
      <alignment horizontal="center" vertical="center"/>
    </xf>
    <xf numFmtId="168" fontId="150" fillId="33" borderId="105" xfId="45312" applyNumberFormat="true" applyFont="true" applyFill="true" applyBorder="true" applyAlignment="true">
      <alignment horizontal="center" vertical="center"/>
    </xf>
    <xf numFmtId="168" fontId="150" fillId="33" borderId="105" xfId="45316" applyNumberFormat="true" applyFont="true" applyFill="true" applyBorder="true" applyAlignment="true">
      <alignment horizontal="center" vertical="center"/>
    </xf>
    <xf numFmtId="0" fontId="151" fillId="33" borderId="105" xfId="25755" applyFont="true" applyFill="true" applyBorder="true" applyAlignment="true">
      <alignment horizontal="center" vertical="center" wrapText="true"/>
    </xf>
    <xf numFmtId="0" fontId="151" fillId="33" borderId="105" xfId="25750" applyFont="true" applyFill="true" applyBorder="true" applyAlignment="true">
      <alignment horizontal="center" vertical="center" wrapText="true"/>
    </xf>
    <xf numFmtId="168" fontId="150" fillId="33" borderId="105" xfId="19394" applyNumberFormat="true" applyFont="true" applyFill="true" applyBorder="true" applyAlignment="true">
      <alignment horizontal="center" vertical="center" wrapText="true"/>
    </xf>
    <xf numFmtId="168" fontId="150" fillId="33" borderId="105" xfId="19398" applyNumberFormat="true" applyFont="true" applyFill="true" applyBorder="true" applyAlignment="true">
      <alignment horizontal="center" vertical="center" wrapText="true"/>
    </xf>
    <xf numFmtId="168" fontId="150" fillId="33" borderId="105" xfId="19402" applyNumberFormat="true" applyFont="true" applyFill="true" applyBorder="true" applyAlignment="true">
      <alignment horizontal="center" vertical="center" wrapText="true"/>
    </xf>
    <xf numFmtId="169" fontId="150" fillId="33" borderId="105" xfId="45304" applyNumberFormat="true" applyFont="true" applyFill="true" applyBorder="true" applyAlignment="true">
      <alignment horizontal="center" vertical="center"/>
    </xf>
    <xf numFmtId="169" fontId="181" fillId="33" borderId="104" xfId="45334" applyNumberFormat="true" applyFont="true" applyFill="true" applyBorder="true" applyAlignment="true">
      <alignment horizontal="center" vertical="center"/>
    </xf>
    <xf numFmtId="169" fontId="181" fillId="33" borderId="105" xfId="45340" applyNumberFormat="true" applyFont="true" applyFill="true" applyBorder="true" applyAlignment="true">
      <alignment horizontal="center" vertical="center"/>
    </xf>
    <xf numFmtId="169" fontId="181" fillId="33" borderId="105" xfId="45346" applyNumberFormat="true" applyFont="true" applyFill="true" applyBorder="true" applyAlignment="true">
      <alignment horizontal="center" vertical="center"/>
    </xf>
    <xf numFmtId="0" fontId="151" fillId="33" borderId="105" xfId="45322" applyFont="true" applyFill="true" applyBorder="true" applyAlignment="true">
      <alignment horizontal="center" vertical="center" wrapText="true"/>
    </xf>
    <xf numFmtId="0" fontId="151" fillId="33" borderId="105" xfId="45328" applyFont="true" applyFill="true" applyBorder="true" applyAlignment="true">
      <alignment horizontal="center" vertical="center" wrapText="true"/>
    </xf>
    <xf numFmtId="168" fontId="150" fillId="33" borderId="105" xfId="45350" applyNumberFormat="true" applyFont="true" applyFill="true" applyBorder="true" applyAlignment="true">
      <alignment horizontal="center" vertical="center"/>
    </xf>
    <xf numFmtId="168" fontId="150" fillId="33" borderId="105" xfId="45354" applyNumberFormat="true" applyFont="true" applyFill="true" applyBorder="true" applyAlignment="true">
      <alignment horizontal="center" vertical="center"/>
    </xf>
    <xf numFmtId="168" fontId="150" fillId="33" borderId="105" xfId="4535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0" fontId="24" fillId="0" borderId="10" xfId="34367" applyFill="true" applyBorder="true"/>
    <xf numFmtId="0" fontId="151" fillId="0" borderId="10" xfId="39982" applyFont="true" applyFill="true" applyBorder="true" applyAlignment="true">
      <alignment horizontal="center" vertical="center" wrapText="true"/>
    </xf>
    <xf numFmtId="168" fontId="181" fillId="0" borderId="10" xfId="3999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42" applyFont="true" applyFill="true" applyBorder="true" applyAlignment="true">
      <alignment horizontal="center" vertical="center" wrapText="true"/>
    </xf>
    <xf numFmtId="168" fontId="181" fillId="0" borderId="10" xfId="4005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102" applyFont="true" applyFill="true" applyBorder="true" applyAlignment="true">
      <alignment horizontal="center" vertical="center" wrapText="true"/>
    </xf>
    <xf numFmtId="168" fontId="150" fillId="0" borderId="10" xfId="4011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62" applyFont="true" applyFill="true" applyBorder="true" applyAlignment="true">
      <alignment horizontal="center" vertical="center" wrapText="true"/>
    </xf>
    <xf numFmtId="168" fontId="181" fillId="0" borderId="10" xfId="40174"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22" applyFont="true" applyFill="true" applyBorder="true" applyAlignment="true">
      <alignment horizontal="center" vertical="center" wrapText="true"/>
    </xf>
    <xf numFmtId="168" fontId="181" fillId="0" borderId="10" xfId="4023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82" applyFont="true" applyFill="true" applyBorder="true" applyAlignment="true">
      <alignment horizontal="center" vertical="center" wrapText="true"/>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42" applyFont="true" applyFill="true" applyBorder="true" applyAlignment="true">
      <alignment horizontal="center" vertical="center" wrapText="true"/>
    </xf>
    <xf numFmtId="168" fontId="181" fillId="0" borderId="10" xfId="40536"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410" applyFont="true" applyFill="true" applyBorder="true" applyAlignment="true">
      <alignment horizontal="center" vertical="center" wrapText="true"/>
    </xf>
    <xf numFmtId="168" fontId="181" fillId="0" borderId="10" xfId="4042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432" applyFont="true" applyBorder="true" applyAlignment="true">
      <alignment horizontal="center" vertical="center"/>
    </xf>
    <xf numFmtId="0" fontId="181" fillId="3" borderId="10" xfId="45462" applyFont="true" applyBorder="true" applyAlignment="true">
      <alignment horizontal="center" vertical="center"/>
    </xf>
    <xf numFmtId="0" fontId="181" fillId="3" borderId="10" xfId="45492" applyFont="true" applyBorder="true" applyAlignment="true">
      <alignment horizontal="center" vertical="center"/>
    </xf>
    <xf numFmtId="0" fontId="181" fillId="3" borderId="10" xfId="45522" applyFont="true" applyBorder="true" applyAlignment="true">
      <alignment horizontal="center" vertical="center"/>
    </xf>
    <xf numFmtId="0" fontId="181" fillId="3" borderId="10" xfId="45543" applyFont="true" applyBorder="true" applyAlignment="true">
      <alignment horizontal="center" vertical="center"/>
    </xf>
    <xf numFmtId="0" fontId="181" fillId="3" borderId="10" xfId="45585" applyFont="true" applyBorder="true" applyAlignment="true">
      <alignment horizontal="center" vertical="center"/>
    </xf>
    <xf numFmtId="0" fontId="151" fillId="3" borderId="10" xfId="45431" applyFont="true" applyBorder="true" applyAlignment="true">
      <alignment horizontal="center" vertical="center"/>
    </xf>
    <xf numFmtId="0" fontId="151" fillId="3" borderId="10" xfId="45433" applyFont="true" applyBorder="true" applyAlignment="true">
      <alignment horizontal="center" vertical="center"/>
    </xf>
    <xf numFmtId="0" fontId="151" fillId="3" borderId="10" xfId="45461" applyFont="true" applyBorder="true" applyAlignment="true">
      <alignment horizontal="center" vertical="center"/>
    </xf>
    <xf numFmtId="0" fontId="151" fillId="3" borderId="10" xfId="45463" applyFont="true" applyBorder="true" applyAlignment="true">
      <alignment horizontal="center" vertical="center"/>
    </xf>
    <xf numFmtId="0" fontId="151" fillId="3" borderId="10" xfId="45491" applyFont="true" applyBorder="true" applyAlignment="true">
      <alignment horizontal="center" vertical="center"/>
    </xf>
    <xf numFmtId="0" fontId="151" fillId="3" borderId="10" xfId="45493" applyFont="true" applyBorder="true" applyAlignment="true">
      <alignment horizontal="center" vertical="center"/>
    </xf>
    <xf numFmtId="0" fontId="151" fillId="3" borderId="10" xfId="45521" applyFont="true" applyBorder="true" applyAlignment="true">
      <alignment horizontal="center" vertical="center"/>
    </xf>
    <xf numFmtId="0" fontId="151" fillId="3" borderId="10" xfId="45523" applyFont="true" applyBorder="true" applyAlignment="true">
      <alignment horizontal="center" vertical="center"/>
    </xf>
    <xf numFmtId="0" fontId="151" fillId="3" borderId="10" xfId="45542" applyFont="true" applyBorder="true" applyAlignment="true">
      <alignment horizontal="center" vertical="center"/>
    </xf>
    <xf numFmtId="0" fontId="151" fillId="3" borderId="10" xfId="45544" applyFont="true" applyBorder="true" applyAlignment="true">
      <alignment horizontal="center" vertical="center"/>
    </xf>
    <xf numFmtId="0" fontId="151" fillId="3" borderId="10" xfId="45584" applyFont="true" applyBorder="true" applyAlignment="true">
      <alignment horizontal="center" vertical="center"/>
    </xf>
    <xf numFmtId="0" fontId="151" fillId="3" borderId="10" xfId="45586" applyFont="true" applyBorder="true" applyAlignment="true">
      <alignment horizontal="center" vertical="center"/>
    </xf>
    <xf numFmtId="169" fontId="150" fillId="33" borderId="104" xfId="45445" applyNumberFormat="true" applyFont="true" applyFill="true" applyBorder="true" applyAlignment="true">
      <alignment horizontal="center" vertical="center"/>
    </xf>
    <xf numFmtId="169" fontId="150" fillId="33" borderId="105" xfId="45451" applyNumberFormat="true" applyFont="true" applyFill="true" applyBorder="true" applyAlignment="true">
      <alignment horizontal="center" vertical="center"/>
    </xf>
    <xf numFmtId="169" fontId="150" fillId="33" borderId="106" xfId="45457" applyNumberFormat="true" applyFont="true" applyFill="true" applyBorder="true" applyAlignment="true">
      <alignment horizontal="center" vertical="center"/>
    </xf>
    <xf numFmtId="169" fontId="150" fillId="33" borderId="104" xfId="45481" applyNumberFormat="true" applyFont="true" applyFill="true" applyBorder="true" applyAlignment="true">
      <alignment horizontal="center" vertical="center"/>
    </xf>
    <xf numFmtId="169" fontId="150" fillId="33" borderId="105" xfId="45481" applyNumberFormat="true" applyFont="true" applyFill="true" applyBorder="true" applyAlignment="true">
      <alignment horizontal="center" vertical="center"/>
    </xf>
    <xf numFmtId="169" fontId="150" fillId="33" borderId="105" xfId="45475" applyNumberFormat="true" applyFont="true" applyFill="true" applyBorder="true" applyAlignment="true">
      <alignment horizontal="center" vertical="center"/>
    </xf>
    <xf numFmtId="169" fontId="181" fillId="33" borderId="105" xfId="45481" applyNumberFormat="true" applyFont="true" applyFill="true" applyBorder="true" applyAlignment="true">
      <alignment horizontal="center" vertical="center"/>
    </xf>
    <xf numFmtId="169" fontId="150" fillId="33" borderId="104" xfId="45505" applyNumberFormat="true" applyFont="true" applyFill="true" applyBorder="true" applyAlignment="true">
      <alignment horizontal="center" vertical="center"/>
    </xf>
    <xf numFmtId="169" fontId="150" fillId="33" borderId="105" xfId="45510" applyNumberFormat="true" applyFont="true" applyFill="true" applyBorder="true" applyAlignment="true">
      <alignment horizontal="center" vertical="center"/>
    </xf>
    <xf numFmtId="169" fontId="150" fillId="33" borderId="105" xfId="45517" applyNumberFormat="true" applyFont="true" applyFill="true" applyBorder="true" applyAlignment="true">
      <alignment horizontal="center" vertical="center"/>
    </xf>
    <xf numFmtId="169" fontId="150" fillId="33" borderId="104" xfId="45556" applyNumberFormat="true" applyFont="true" applyFill="true" applyBorder="true" applyAlignment="true">
      <alignment horizontal="center" vertical="center"/>
    </xf>
    <xf numFmtId="169" fontId="150" fillId="33" borderId="105" xfId="45562" applyNumberFormat="true" applyFont="true" applyFill="true" applyBorder="true" applyAlignment="true">
      <alignment horizontal="center" vertical="center"/>
    </xf>
    <xf numFmtId="169" fontId="150" fillId="33" borderId="105" xfId="19389" applyNumberFormat="true" applyFont="true" applyFill="true" applyBorder="true" applyAlignment="true">
      <alignment horizontal="center" vertical="center" wrapText="true"/>
    </xf>
    <xf numFmtId="0" fontId="151" fillId="33" borderId="105" xfId="45544" applyFont="true" applyFill="true" applyBorder="true" applyAlignment="true">
      <alignment horizontal="center" vertical="center" wrapText="true"/>
    </xf>
    <xf numFmtId="0" fontId="151" fillId="33" borderId="105" xfId="45550" applyFont="true" applyFill="true" applyBorder="true" applyAlignment="true">
      <alignment horizontal="center" vertical="center" wrapText="true"/>
    </xf>
    <xf numFmtId="168" fontId="150" fillId="33" borderId="105" xfId="45572" applyNumberFormat="true" applyFont="true" applyFill="true" applyBorder="true" applyAlignment="true">
      <alignment horizontal="center" vertical="center"/>
    </xf>
    <xf numFmtId="168" fontId="150" fillId="33" borderId="105" xfId="45576" applyNumberFormat="true" applyFont="true" applyFill="true" applyBorder="true" applyAlignment="true">
      <alignment horizontal="center" vertical="center"/>
    </xf>
    <xf numFmtId="168" fontId="150" fillId="33" borderId="105" xfId="45580" applyNumberFormat="true" applyFont="true" applyFill="true" applyBorder="true" applyAlignment="true">
      <alignment horizontal="center" vertical="center"/>
    </xf>
    <xf numFmtId="169" fontId="150" fillId="33" borderId="105" xfId="45568" applyNumberFormat="true" applyFont="true" applyFill="true" applyBorder="true" applyAlignment="true">
      <alignment horizontal="center" vertical="center"/>
    </xf>
    <xf numFmtId="169" fontId="150" fillId="33" borderId="104" xfId="45598" applyNumberFormat="true" applyFont="true" applyFill="true" applyBorder="true" applyAlignment="true">
      <alignment horizontal="center" vertical="center"/>
    </xf>
    <xf numFmtId="169" fontId="150" fillId="33" borderId="105" xfId="45604" applyNumberFormat="true" applyFont="true" applyFill="true" applyBorder="true" applyAlignment="true">
      <alignment horizontal="center" vertical="center"/>
    </xf>
    <xf numFmtId="169" fontId="150" fillId="33" borderId="105" xfId="45610" applyNumberFormat="true" applyFont="true" applyFill="true" applyBorder="true" applyAlignment="true">
      <alignment horizontal="center" vertical="center"/>
    </xf>
    <xf numFmtId="0" fontId="151" fillId="33" borderId="105" xfId="45586" applyFont="true" applyFill="true" applyBorder="true" applyAlignment="true">
      <alignment horizontal="center" vertical="center" wrapText="true"/>
    </xf>
    <xf numFmtId="0" fontId="151" fillId="33" borderId="105" xfId="45592" applyFont="true" applyFill="true" applyBorder="true" applyAlignment="true">
      <alignment horizontal="center" vertical="center" wrapText="true"/>
    </xf>
    <xf numFmtId="168" fontId="150" fillId="33" borderId="105" xfId="45614" applyNumberFormat="true" applyFont="true" applyFill="true" applyBorder="true" applyAlignment="true">
      <alignment horizontal="center" vertical="center"/>
    </xf>
    <xf numFmtId="168" fontId="150" fillId="33" borderId="105" xfId="45618" applyNumberFormat="true" applyFont="true" applyFill="true" applyBorder="true" applyAlignment="true">
      <alignment horizontal="center" vertical="center"/>
    </xf>
    <xf numFmtId="168" fontId="150" fillId="33" borderId="105" xfId="45624" applyNumberFormat="true" applyFont="true" applyFill="true" applyBorder="true" applyAlignment="true">
      <alignment horizontal="center" vertical="center"/>
    </xf>
    <xf numFmtId="169" fontId="150" fillId="33" borderId="104" xfId="44971" applyNumberFormat="true" applyFont="true" applyFill="true" applyBorder="true" applyAlignment="true">
      <alignment horizontal="center" vertical="center"/>
    </xf>
    <xf numFmtId="169" fontId="150" fillId="33" borderId="105" xfId="44971" applyNumberFormat="true" applyFont="true" applyFill="true" applyBorder="true" applyAlignment="true">
      <alignment horizontal="center" vertical="center"/>
    </xf>
    <xf numFmtId="169" fontId="150" fillId="33" borderId="105" xfId="44965" applyNumberFormat="true" applyFont="true" applyFill="true" applyBorder="true" applyAlignment="true">
      <alignment horizontal="center" vertical="center"/>
    </xf>
    <xf numFmtId="169" fontId="150" fillId="33" borderId="104" xfId="44992" applyNumberFormat="true" applyFont="true" applyFill="true" applyBorder="true" applyAlignment="true">
      <alignment horizontal="center" vertical="center"/>
    </xf>
    <xf numFmtId="169" fontId="150" fillId="33" borderId="105" xfId="44998" applyNumberFormat="true" applyFont="true" applyFill="true" applyBorder="true" applyAlignment="true">
      <alignment horizontal="center" vertical="center"/>
    </xf>
    <xf numFmtId="169" fontId="150" fillId="33" borderId="105" xfId="45004" applyNumberFormat="true" applyFont="true" applyFill="true" applyBorder="true" applyAlignment="true">
      <alignment horizontal="center" vertical="center"/>
    </xf>
    <xf numFmtId="169" fontId="150" fillId="33" borderId="105" xfId="45025" applyNumberFormat="true" applyFont="true" applyFill="true" applyBorder="true" applyAlignment="true">
      <alignment horizontal="center" vertical="center"/>
    </xf>
    <xf numFmtId="169" fontId="150" fillId="33" borderId="106" xfId="45031" applyNumberFormat="true" applyFont="true" applyFill="true" applyBorder="true" applyAlignment="true">
      <alignment horizontal="center" vertical="center"/>
    </xf>
    <xf numFmtId="169" fontId="150" fillId="33" borderId="104" xfId="45049" applyNumberFormat="true" applyFont="true" applyFill="true" applyBorder="true" applyAlignment="true">
      <alignment horizontal="center" vertical="center"/>
    </xf>
    <xf numFmtId="169" fontId="150" fillId="33" borderId="105" xfId="45055" applyNumberFormat="true" applyFont="true" applyFill="true" applyBorder="true" applyAlignment="true">
      <alignment horizontal="center" vertical="center"/>
    </xf>
    <xf numFmtId="0" fontId="151" fillId="33" borderId="105" xfId="45037" applyFont="true" applyFill="true" applyBorder="true" applyAlignment="true">
      <alignment horizontal="center" vertical="center" wrapText="true"/>
    </xf>
    <xf numFmtId="0" fontId="151" fillId="33" borderId="105" xfId="45043" applyFont="true" applyFill="true" applyBorder="true" applyAlignment="true">
      <alignment horizontal="center" vertical="center" wrapText="true"/>
    </xf>
    <xf numFmtId="168" fontId="150" fillId="33" borderId="105" xfId="45065" applyNumberFormat="true" applyFont="true" applyFill="true" applyBorder="true" applyAlignment="true">
      <alignment horizontal="center" vertical="center"/>
    </xf>
    <xf numFmtId="168" fontId="150" fillId="33" borderId="105" xfId="45069" applyNumberFormat="true" applyFont="true" applyFill="true" applyBorder="true" applyAlignment="true">
      <alignment horizontal="center" vertical="center"/>
    </xf>
    <xf numFmtId="168" fontId="150" fillId="33" borderId="105" xfId="45073" applyNumberFormat="true" applyFont="true" applyFill="true" applyBorder="true" applyAlignment="true">
      <alignment horizontal="center" vertical="center"/>
    </xf>
    <xf numFmtId="169" fontId="150" fillId="33" borderId="106" xfId="45055" applyNumberFormat="true" applyFont="true" applyFill="true" applyBorder="true" applyAlignment="true">
      <alignment horizontal="center" vertical="center"/>
    </xf>
    <xf numFmtId="0" fontId="151" fillId="33" borderId="105" xfId="45079" applyFont="true" applyFill="true" applyBorder="true" applyAlignment="true">
      <alignment horizontal="center" vertical="center" wrapText="true"/>
    </xf>
    <xf numFmtId="0" fontId="151" fillId="33" borderId="105" xfId="45085" applyFont="true" applyFill="true" applyBorder="true" applyAlignment="true">
      <alignment horizontal="center" vertical="center" wrapText="true"/>
    </xf>
    <xf numFmtId="170" fontId="155" fillId="27" borderId="136" xfId="19344" applyNumberFormat="true" applyFont="true" applyFill="true" applyBorder="true" applyAlignment="true">
      <alignment horizontal="right" vertical="center"/>
    </xf>
    <xf numFmtId="170" fontId="155" fillId="27" borderId="137" xfId="19344" applyNumberFormat="true" applyFont="true" applyFill="true" applyBorder="true" applyAlignment="true">
      <alignment horizontal="right" vertical="center"/>
    </xf>
    <xf numFmtId="170" fontId="155" fillId="27" borderId="12" xfId="19344" applyNumberFormat="true" applyFont="true" applyFill="true" applyBorder="true" applyAlignment="true">
      <alignment horizontal="right" vertical="center"/>
    </xf>
    <xf numFmtId="0" fontId="151" fillId="0" borderId="10" xfId="31030" applyFont="true" applyFill="true" applyBorder="true" applyAlignment="true">
      <alignment horizontal="center" vertical="center"/>
    </xf>
    <xf numFmtId="0" fontId="151" fillId="0" borderId="10" xfId="31029" applyFont="true" applyFill="true" applyBorder="true" applyAlignment="true">
      <alignment horizontal="center" vertical="center"/>
    </xf>
    <xf numFmtId="0" fontId="151" fillId="0" borderId="10" xfId="19348" applyFont="true" applyFill="true" applyBorder="true" applyAlignment="true">
      <alignment horizontal="center" vertical="center"/>
    </xf>
    <xf numFmtId="0" fontId="151" fillId="0" borderId="10" xfId="31034" applyFont="true" applyFill="true" applyBorder="true" applyAlignment="true">
      <alignment horizontal="center" vertical="center"/>
    </xf>
    <xf numFmtId="0" fontId="151" fillId="0" borderId="10" xfId="19349" applyFont="true" applyFill="true" applyBorder="true" applyAlignment="true">
      <alignment horizontal="center" vertical="center"/>
    </xf>
    <xf numFmtId="169" fontId="150" fillId="0" borderId="10" xfId="31039" applyNumberFormat="true" applyFont="true" applyFill="true" applyBorder="true" applyAlignment="true">
      <alignment horizontal="center" vertical="center"/>
    </xf>
    <xf numFmtId="169" fontId="150" fillId="0" borderId="10" xfId="19350" applyNumberFormat="true" applyFont="true" applyFill="true" applyBorder="true" applyAlignment="true">
      <alignment horizontal="center" vertical="center"/>
    </xf>
    <xf numFmtId="169" fontId="150" fillId="0" borderId="10" xfId="31044" applyNumberFormat="true" applyFont="true" applyFill="true" applyBorder="true" applyAlignment="true">
      <alignment horizontal="center" vertical="center"/>
    </xf>
    <xf numFmtId="169" fontId="150" fillId="0" borderId="10" xfId="19351" applyNumberFormat="true" applyFont="true" applyFill="true" applyBorder="true" applyAlignment="true">
      <alignment horizontal="center" vertical="center"/>
    </xf>
    <xf numFmtId="169" fontId="150" fillId="0" borderId="10" xfId="31049" applyNumberFormat="true" applyFont="true" applyFill="true" applyBorder="true" applyAlignment="true">
      <alignment horizontal="center" vertical="center"/>
    </xf>
    <xf numFmtId="169" fontId="150" fillId="0" borderId="10" xfId="19352"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center" vertical="center"/>
    </xf>
    <xf numFmtId="0" fontId="151" fillId="0" borderId="10" xfId="28026" applyFont="true" applyFill="true" applyBorder="true" applyAlignment="true">
      <alignment horizontal="center" vertical="center"/>
    </xf>
    <xf numFmtId="0" fontId="151" fillId="0" borderId="10" xfId="28025" applyFont="true" applyFill="true" applyBorder="true" applyAlignment="true">
      <alignment horizontal="center" vertical="center"/>
    </xf>
    <xf numFmtId="0" fontId="151" fillId="0" borderId="10" xfId="28025" applyFont="true" applyFill="true" applyBorder="true" applyAlignment="true">
      <alignment horizontal="center" vertical="center" wrapText="true"/>
    </xf>
    <xf numFmtId="0" fontId="151" fillId="0" borderId="10" xfId="19353" applyFont="true" applyFill="true" applyBorder="true" applyAlignment="true">
      <alignment horizontal="center" vertical="center" wrapText="true"/>
    </xf>
    <xf numFmtId="0" fontId="151" fillId="0" borderId="10" xfId="28020" applyFont="true" applyFill="true" applyBorder="true" applyAlignment="true">
      <alignment horizontal="center" vertical="center" wrapText="true"/>
    </xf>
    <xf numFmtId="0" fontId="151" fillId="0" borderId="10" xfId="19354" applyFont="true" applyFill="true" applyBorder="true" applyAlignment="true">
      <alignment horizontal="center" vertical="center" wrapText="true"/>
    </xf>
    <xf numFmtId="169" fontId="150" fillId="0" borderId="10" xfId="19361" applyNumberFormat="true" applyFont="true" applyFill="true" applyBorder="true" applyAlignment="true">
      <alignment horizontal="center" vertical="center"/>
    </xf>
    <xf numFmtId="169" fontId="150" fillId="0" borderId="10" xfId="19363" applyNumberFormat="true" applyFont="true" applyFill="true" applyBorder="true" applyAlignment="true">
      <alignment horizontal="center" vertical="center"/>
    </xf>
    <xf numFmtId="169" fontId="150" fillId="0" borderId="10" xfId="31054" applyNumberFormat="true" applyFont="true" applyFill="true" applyBorder="true" applyAlignment="true">
      <alignment horizontal="center" vertical="center"/>
    </xf>
    <xf numFmtId="169" fontId="150" fillId="0" borderId="10" xfId="19359" applyNumberFormat="true" applyFont="true"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9" fontId="150" fillId="0" borderId="10" xfId="20258" applyNumberFormat="true" applyFont="true" applyFill="true" applyBorder="true" applyAlignment="true">
      <alignment horizontal="center" vertical="center"/>
    </xf>
    <xf numFmtId="169" fontId="150" fillId="0" borderId="10" xfId="19364" applyNumberFormat="true" applyFont="true" applyFill="true" applyBorder="true" applyAlignment="true">
      <alignment horizontal="center" vertical="center"/>
    </xf>
    <xf numFmtId="168" fontId="155" fillId="0" borderId="10" xfId="19344" applyNumberFormat="true" applyFont="true" applyFill="true" applyBorder="true" applyAlignment="true">
      <alignment horizontal="center" vertical="center"/>
    </xf>
    <xf numFmtId="0" fontId="151" fillId="0" borderId="10" xfId="28026" applyFont="true" applyFill="true" applyBorder="true" applyAlignment="true">
      <alignment horizontal="center" vertical="center" wrapText="true"/>
    </xf>
    <xf numFmtId="168" fontId="150" fillId="0" borderId="10" xfId="31057" applyNumberFormat="true" applyFont="true" applyFill="true" applyBorder="true" applyAlignment="true">
      <alignment horizontal="center" vertical="center"/>
    </xf>
    <xf numFmtId="168" fontId="150" fillId="0" borderId="10" xfId="19365" applyNumberFormat="true" applyFont="true" applyFill="true" applyBorder="true" applyAlignment="true">
      <alignment horizontal="center" vertical="center"/>
    </xf>
    <xf numFmtId="168" fontId="150" fillId="0" borderId="10" xfId="19367" applyNumberFormat="true" applyFont="true" applyFill="true" applyBorder="true" applyAlignment="true">
      <alignment horizontal="center" vertical="center"/>
    </xf>
    <xf numFmtId="168" fontId="150" fillId="0" borderId="10" xfId="19369" applyNumberFormat="true" applyFont="true" applyFill="true" applyBorder="true" applyAlignment="true">
      <alignment horizontal="center" vertical="center"/>
    </xf>
    <xf numFmtId="168" fontId="150" fillId="0" borderId="10" xfId="19371" applyNumberFormat="true" applyFont="true" applyFill="true" applyBorder="true" applyAlignment="true">
      <alignment horizontal="center" vertical="center"/>
    </xf>
    <xf numFmtId="168" fontId="150" fillId="0" borderId="10" xfId="19373"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right" vertical="top" wrapText="true"/>
    </xf>
    <xf numFmtId="0" fontId="151" fillId="0" borderId="10" xfId="31063" applyFont="true" applyFill="true" applyBorder="true" applyAlignment="true">
      <alignment horizontal="center" vertical="center"/>
    </xf>
    <xf numFmtId="0" fontId="151" fillId="0" borderId="10" xfId="31062" applyFont="true" applyFill="true" applyBorder="true" applyAlignment="true">
      <alignment horizontal="center" vertical="center"/>
    </xf>
    <xf numFmtId="0" fontId="151" fillId="0" borderId="10" xfId="31062" applyFont="true" applyFill="true" applyBorder="true" applyAlignment="true">
      <alignment horizontal="center" vertical="center" wrapText="true"/>
    </xf>
    <xf numFmtId="0" fontId="151" fillId="0" borderId="10" xfId="19374" applyFont="true" applyFill="true" applyBorder="true" applyAlignment="true">
      <alignment horizontal="center" vertical="center" wrapText="true"/>
    </xf>
    <xf numFmtId="0" fontId="151" fillId="0" borderId="10" xfId="31067" applyFont="true" applyFill="true" applyBorder="true" applyAlignment="true">
      <alignment horizontal="center" vertical="center" wrapText="true"/>
    </xf>
    <xf numFmtId="0" fontId="151" fillId="0" borderId="10" xfId="19375" applyFont="true" applyFill="true" applyBorder="true" applyAlignment="true">
      <alignment horizontal="center" vertical="center" wrapText="true"/>
    </xf>
    <xf numFmtId="169" fontId="150" fillId="0" borderId="10" xfId="31072" applyNumberFormat="true" applyFont="true" applyFill="true" applyBorder="true" applyAlignment="true">
      <alignment horizontal="center" vertical="center" wrapText="true"/>
    </xf>
    <xf numFmtId="169" fontId="150" fillId="0" borderId="10" xfId="19376" applyNumberFormat="true" applyFont="true" applyFill="true" applyBorder="true" applyAlignment="true">
      <alignment horizontal="center" vertical="center" wrapText="true"/>
    </xf>
    <xf numFmtId="169" fontId="150" fillId="0" borderId="10" xfId="31077" applyNumberFormat="true" applyFont="true" applyFill="true" applyBorder="true" applyAlignment="true">
      <alignment horizontal="center" vertical="center" wrapText="true"/>
    </xf>
    <xf numFmtId="169" fontId="150" fillId="0" borderId="10" xfId="19377" applyNumberFormat="true" applyFont="true" applyFill="true" applyBorder="true" applyAlignment="true">
      <alignment horizontal="center" vertical="center" wrapText="true"/>
    </xf>
    <xf numFmtId="169" fontId="150" fillId="0" borderId="10" xfId="31082" applyNumberFormat="true" applyFont="true" applyFill="true" applyBorder="true" applyAlignment="true">
      <alignment horizontal="center" vertical="center" wrapText="true"/>
    </xf>
    <xf numFmtId="169" fontId="150" fillId="0" borderId="10" xfId="19378" applyNumberFormat="true" applyFont="true" applyFill="true" applyBorder="true" applyAlignment="true">
      <alignment horizontal="center" vertical="center" wrapText="true"/>
    </xf>
    <xf numFmtId="0" fontId="151" fillId="0" borderId="10" xfId="25756" applyFont="true" applyFill="true" applyBorder="true" applyAlignment="true">
      <alignment horizontal="center" vertical="center"/>
    </xf>
    <xf numFmtId="0" fontId="151" fillId="0" borderId="10" xfId="25755" applyFont="true" applyFill="true" applyBorder="true" applyAlignment="true">
      <alignment horizontal="center" vertical="center"/>
    </xf>
    <xf numFmtId="169" fontId="150" fillId="0" borderId="10" xfId="31085" applyNumberFormat="true" applyFont="true" applyFill="true" applyBorder="true" applyAlignment="true">
      <alignment horizontal="center" vertical="center" wrapText="true"/>
    </xf>
    <xf numFmtId="169" fontId="150" fillId="0" borderId="10" xfId="19387" applyNumberFormat="true" applyFont="true" applyFill="true" applyBorder="true" applyAlignment="true">
      <alignment horizontal="center" vertical="center" wrapText="true"/>
    </xf>
    <xf numFmtId="169" fontId="150" fillId="0" borderId="10" xfId="19389" applyNumberFormat="true" applyFont="true" applyFill="true" applyBorder="true" applyAlignment="true">
      <alignment horizontal="center" vertical="center" wrapText="true"/>
    </xf>
    <xf numFmtId="169" fontId="150" fillId="0" borderId="10" xfId="19391" applyNumberFormat="true" applyFont="true" applyFill="true" applyBorder="true" applyAlignment="true">
      <alignment horizontal="center" vertical="center" wrapText="true"/>
    </xf>
    <xf numFmtId="169" fontId="181" fillId="0" borderId="10" xfId="40238"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169" fontId="150" fillId="0" borderId="10" xfId="22515" applyNumberFormat="true" applyFont="true" applyFill="true" applyBorder="true" applyAlignment="true">
      <alignment horizontal="center" vertical="center" wrapText="true"/>
    </xf>
    <xf numFmtId="169" fontId="150" fillId="0" borderId="10" xfId="19392" applyNumberFormat="true" applyFont="true" applyFill="true" applyBorder="true" applyAlignment="true">
      <alignment horizontal="center" vertical="center" wrapText="true"/>
    </xf>
    <xf numFmtId="168" fontId="155" fillId="0" borderId="10" xfId="19344" applyNumberFormat="true" applyFont="true" applyFill="true" applyBorder="true" applyAlignment="true">
      <alignment horizontal="center" vertical="center" wrapText="true"/>
    </xf>
    <xf numFmtId="168" fontId="150" fillId="0" borderId="10" xfId="19394" applyNumberFormat="true" applyFont="true" applyFill="true" applyBorder="true" applyAlignment="true">
      <alignment horizontal="center" vertical="center" wrapText="true"/>
    </xf>
    <xf numFmtId="168" fontId="150" fillId="0" borderId="10" xfId="19396" applyNumberFormat="true" applyFont="true" applyFill="true" applyBorder="true" applyAlignment="true">
      <alignment horizontal="center" vertical="center" wrapText="true"/>
    </xf>
    <xf numFmtId="168" fontId="150" fillId="0" borderId="10" xfId="19398" applyNumberFormat="true" applyFont="true" applyFill="true" applyBorder="true" applyAlignment="true">
      <alignment horizontal="center" vertical="center" wrapText="true"/>
    </xf>
    <xf numFmtId="168" fontId="150" fillId="0" borderId="10" xfId="19400" applyNumberFormat="true" applyFont="true" applyFill="true" applyBorder="true" applyAlignment="true">
      <alignment horizontal="center" vertical="center" wrapText="true"/>
    </xf>
    <xf numFmtId="168" fontId="150" fillId="0" borderId="10" xfId="19402" applyNumberFormat="true" applyFont="true" applyFill="true" applyBorder="true" applyAlignment="true">
      <alignment horizontal="center" vertical="center" wrapText="true"/>
    </xf>
    <xf numFmtId="168" fontId="150" fillId="0" borderId="10" xfId="19404" applyNumberFormat="true" applyFont="true" applyFill="true" applyBorder="true" applyAlignment="true">
      <alignment horizontal="center" vertical="center" wrapText="true"/>
    </xf>
    <xf numFmtId="0" fontId="151" fillId="0" borderId="10" xfId="19410" applyFont="true" applyFill="true" applyBorder="true" applyAlignment="true">
      <alignment horizontal="center" vertical="center"/>
    </xf>
    <xf numFmtId="0" fontId="151" fillId="0" borderId="10" xfId="19409" applyFont="true" applyFill="true" applyBorder="true" applyAlignment="true">
      <alignment horizontal="center" vertical="center"/>
    </xf>
    <xf numFmtId="169" fontId="150" fillId="0" borderId="10" xfId="31088" applyNumberFormat="true" applyFont="true" applyFill="true" applyBorder="true" applyAlignment="true">
      <alignment horizontal="center" vertical="center" wrapText="true"/>
    </xf>
    <xf numFmtId="169" fontId="150" fillId="0" borderId="10" xfId="19423" applyNumberFormat="true" applyFont="true" applyFill="true" applyBorder="true" applyAlignment="true">
      <alignment horizontal="center" vertical="center" wrapText="true"/>
    </xf>
    <xf numFmtId="169" fontId="150" fillId="0" borderId="10" xfId="19425" applyNumberFormat="true" applyFont="true" applyFill="true" applyBorder="true" applyAlignment="true">
      <alignment horizontal="center" vertical="center" wrapText="true"/>
    </xf>
    <xf numFmtId="169" fontId="150" fillId="0" borderId="10" xfId="19427" applyNumberFormat="true" applyFont="true" applyFill="true" applyBorder="true" applyAlignment="true">
      <alignment horizontal="center" vertical="center" wrapText="true"/>
    </xf>
    <xf numFmtId="169" fontId="150" fillId="0" borderId="10" xfId="22906" applyNumberFormat="true" applyFont="true" applyFill="true" applyBorder="true" applyAlignment="true">
      <alignment horizontal="center" vertical="center" wrapText="true"/>
    </xf>
    <xf numFmtId="169" fontId="150" fillId="0" borderId="10" xfId="19428" applyNumberFormat="true" applyFont="true" applyFill="true" applyBorder="true" applyAlignment="true">
      <alignment horizontal="center" vertical="center" wrapText="true"/>
    </xf>
    <xf numFmtId="168" fontId="150" fillId="0" borderId="10" xfId="19431" applyNumberFormat="true" applyFont="true" applyFill="true" applyBorder="true" applyAlignment="true">
      <alignment horizontal="center" vertical="center" wrapText="true"/>
    </xf>
    <xf numFmtId="168" fontId="150" fillId="0" borderId="10" xfId="19433" applyNumberFormat="true" applyFont="true" applyFill="true" applyBorder="true" applyAlignment="true">
      <alignment horizontal="center" vertical="center" wrapText="true"/>
    </xf>
    <xf numFmtId="168" fontId="150" fillId="0" borderId="10" xfId="19435" applyNumberFormat="true" applyFont="true" applyFill="true" applyBorder="true" applyAlignment="true">
      <alignment horizontal="center" vertical="center" wrapText="true"/>
    </xf>
    <xf numFmtId="168" fontId="150" fillId="0" borderId="10" xfId="19437" applyNumberFormat="true" applyFont="true" applyFill="true" applyBorder="true" applyAlignment="true">
      <alignment horizontal="center" vertical="center" wrapText="true"/>
    </xf>
    <xf numFmtId="168" fontId="150" fillId="0" borderId="10" xfId="19439" applyNumberFormat="true" applyFont="true" applyFill="true" applyBorder="true" applyAlignment="true">
      <alignment horizontal="center" vertical="center" wrapText="true"/>
    </xf>
    <xf numFmtId="168" fontId="150" fillId="0" borderId="10" xfId="19441" applyNumberFormat="true" applyFont="true" applyFill="true" applyBorder="true" applyAlignment="true">
      <alignment horizontal="center" vertical="center" wrapText="true"/>
    </xf>
    <xf numFmtId="0" fontId="113" fillId="4" borderId="15" xfId="19344" applyFont="true" applyFill="true" applyBorder="true" applyAlignment="true" applyProtection="true">
      <alignment horizontal="center" wrapText="true"/>
      <protection locked="fals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15" borderId="10" xfId="19344" applyFill="true" applyAlignment="true">
      <alignment horizontal="right" vertical="top" wrapText="true"/>
    </xf>
    <xf numFmtId="0" fontId="24" fillId="3" borderId="10" xfId="34367" applyAlignment="true">
      <alignment horizontal="right" vertical="top" wrapText="true"/>
    </xf>
    <xf numFmtId="0" fontId="151" fillId="3" borderId="10" xfId="45149" applyFont="true" applyAlignment="true">
      <alignment horizontal="right" vertical="top" wrapText="true"/>
    </xf>
    <xf numFmtId="0" fontId="151" fillId="3" borderId="52" xfId="45150" applyFont="true" applyBorder="true" applyAlignment="true">
      <alignment horizontal="right" vertical="top" wrapText="true"/>
    </xf>
    <xf numFmtId="0" fontId="151" fillId="3" borderId="53" xfId="45151" applyFont="true" applyBorder="true" applyAlignment="true">
      <alignment horizontal="right" vertical="top" wrapText="true"/>
    </xf>
    <xf numFmtId="0" fontId="151" fillId="3" borderId="10" xfId="45131" applyFont="true" applyAlignment="true">
      <alignment horizontal="right" vertical="top" wrapText="true"/>
    </xf>
    <xf numFmtId="0" fontId="151" fillId="3" borderId="52" xfId="45132" applyFont="true" applyBorder="true" applyAlignment="true">
      <alignment horizontal="right" vertical="top" wrapText="true"/>
    </xf>
    <xf numFmtId="0" fontId="151" fillId="3" borderId="53" xfId="45133" applyFont="true" applyBorder="true" applyAlignment="true">
      <alignment horizontal="right" vertical="top" wrapText="true"/>
    </xf>
    <xf numFmtId="0" fontId="151" fillId="3" borderId="10" xfId="45134" applyFont="true" applyAlignment="true">
      <alignment horizontal="right" vertical="top" wrapText="true"/>
    </xf>
    <xf numFmtId="0" fontId="151" fillId="3" borderId="52" xfId="45135" applyFont="true" applyBorder="true" applyAlignment="true">
      <alignment horizontal="right" vertical="top" wrapText="true"/>
    </xf>
    <xf numFmtId="0" fontId="151" fillId="3" borderId="53" xfId="45136" applyFont="true" applyBorder="true" applyAlignment="true">
      <alignment horizontal="right" vertical="top" wrapText="true"/>
    </xf>
    <xf numFmtId="0" fontId="158" fillId="3" borderId="10" xfId="45095" applyFont="true" applyAlignment="true">
      <alignment horizontal="center" vertical="center" wrapText="true"/>
    </xf>
    <xf numFmtId="0" fontId="158" fillId="3" borderId="10" xfId="45096" applyFont="true" applyAlignment="true">
      <alignment horizontal="center" vertical="center" wrapText="true"/>
    </xf>
    <xf numFmtId="0" fontId="158" fillId="3" borderId="10" xfId="45097" applyFont="true" applyAlignment="true">
      <alignment horizontal="center" vertical="center" wrapText="true"/>
    </xf>
    <xf numFmtId="0" fontId="178" fillId="3" borderId="57" xfId="45098" applyFont="true" applyBorder="true" applyAlignment="true">
      <alignment horizontal="left" wrapText="true"/>
    </xf>
    <xf numFmtId="0" fontId="178" fillId="3" borderId="57" xfId="45099" applyFont="true" applyBorder="true" applyAlignment="true">
      <alignment horizontal="left" wrapText="true"/>
    </xf>
    <xf numFmtId="0" fontId="151" fillId="26" borderId="59" xfId="45104" applyFont="true" applyFill="true" applyBorder="true" applyAlignment="true">
      <alignment horizontal="left" vertical="top" wrapText="true"/>
    </xf>
    <xf numFmtId="0" fontId="151" fillId="26" borderId="60" xfId="45107" applyFont="true" applyFill="true" applyBorder="true" applyAlignment="true">
      <alignment horizontal="left" vertical="top" wrapText="true"/>
    </xf>
    <xf numFmtId="0" fontId="150" fillId="3" borderId="10" xfId="45110" applyFont="true" applyAlignment="true">
      <alignment horizontal="left" vertical="top" wrapText="true"/>
    </xf>
    <xf numFmtId="0" fontId="150" fillId="3" borderId="10" xfId="45111" applyFont="true" applyAlignment="true">
      <alignment horizontal="left" vertical="top" wrapText="true"/>
    </xf>
    <xf numFmtId="0" fontId="150" fillId="3" borderId="10" xfId="45112"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3" borderId="1" xfId="40261" applyFont="true" applyBorder="true" applyAlignment="true">
      <alignment horizontal="center" vertical="center"/>
    </xf>
    <xf numFmtId="0" fontId="151" fillId="3" borderId="81" xfId="40262" applyFont="true" applyBorder="true" applyAlignment="true">
      <alignment horizontal="center" vertical="center"/>
    </xf>
    <xf numFmtId="0" fontId="151" fillId="3" borderId="88" xfId="40263" applyFont="true" applyBorder="true" applyAlignment="true">
      <alignment horizontal="center" vertical="center"/>
    </xf>
    <xf numFmtId="0" fontId="151" fillId="3" borderId="10" xfId="45078" applyFont="true" applyBorder="true" applyAlignment="true">
      <alignment horizontal="center" vertical="center" wrapText="true"/>
    </xf>
    <xf numFmtId="0" fontId="151" fillId="3" borderId="52" xfId="45077" applyFont="true" applyBorder="true" applyAlignment="true">
      <alignment horizontal="center" vertical="center" wrapText="true"/>
    </xf>
    <xf numFmtId="0" fontId="151" fillId="3" borderId="53" xfId="45078" applyFont="true" applyBorder="true" applyAlignment="true">
      <alignment horizontal="center" vertical="center" wrapText="true"/>
    </xf>
    <xf numFmtId="0" fontId="151" fillId="3" borderId="1" xfId="45078" applyFont="true" applyBorder="true" applyAlignment="true">
      <alignment horizontal="center" vertical="center" wrapText="true"/>
    </xf>
    <xf numFmtId="0" fontId="151" fillId="3" borderId="81" xfId="45077" applyFont="true" applyBorder="true" applyAlignment="true">
      <alignment horizontal="center" vertical="center" wrapText="true"/>
    </xf>
    <xf numFmtId="0" fontId="151" fillId="3" borderId="82" xfId="45079" applyFont="true" applyBorder="true" applyAlignment="true">
      <alignment horizontal="center" vertical="center" wrapText="true"/>
    </xf>
    <xf numFmtId="0" fontId="151" fillId="26" borderId="100" xfId="45086" applyFont="true" applyFill="true" applyBorder="true" applyAlignment="true">
      <alignment horizontal="left" vertical="center" wrapText="true"/>
    </xf>
    <xf numFmtId="0" fontId="151" fillId="26" borderId="99" xfId="45089" applyFont="true" applyFill="true" applyBorder="true" applyAlignment="true">
      <alignment horizontal="left" vertical="center" wrapText="true"/>
    </xf>
    <xf numFmtId="0" fontId="151" fillId="26" borderId="103" xfId="45092" applyFont="true" applyFill="true" applyBorder="true" applyAlignment="true">
      <alignment horizontal="left" vertical="center" wrapText="true"/>
    </xf>
    <xf numFmtId="0" fontId="70" fillId="15" borderId="10" xfId="19344" applyFont="true" applyFill="true"/>
    <xf numFmtId="0" fontId="70" fillId="3" borderId="10" xfId="19344" applyFont="true"/>
    <xf numFmtId="0" fontId="24" fillId="15" borderId="10" xfId="19344" applyFill="true" applyAlignment="true">
      <alignment wrapText="true"/>
    </xf>
    <xf numFmtId="0" fontId="24" fillId="3" borderId="10" xfId="34367" applyAlignment="true">
      <alignment wrapText="true"/>
    </xf>
    <xf numFmtId="0" fontId="24" fillId="3" borderId="10" xfId="34367"/>
    <xf numFmtId="0" fontId="24" fillId="15" borderId="10" xfId="19344" applyFill="true" applyAlignment="true">
      <alignment vertical="top" wrapText="true"/>
    </xf>
    <xf numFmtId="0" fontId="24" fillId="3" borderId="10" xfId="19344" applyAlignment="true">
      <alignment wrapText="true"/>
    </xf>
    <xf numFmtId="0" fontId="151" fillId="3" borderId="10" xfId="45036" applyFont="true" applyBorder="true" applyAlignment="true">
      <alignment horizontal="center" vertical="center" wrapText="true"/>
    </xf>
    <xf numFmtId="0" fontId="151" fillId="3" borderId="52" xfId="45035" applyFont="true" applyBorder="true" applyAlignment="true">
      <alignment horizontal="center" vertical="center" wrapText="true"/>
    </xf>
    <xf numFmtId="0" fontId="151" fillId="3" borderId="53" xfId="45036" applyFont="true" applyBorder="true" applyAlignment="true">
      <alignment horizontal="center" vertical="center" wrapText="true"/>
    </xf>
    <xf numFmtId="0" fontId="151" fillId="3" borderId="1" xfId="40141" applyFont="true" applyBorder="true" applyAlignment="true">
      <alignment horizontal="center" vertical="center"/>
    </xf>
    <xf numFmtId="0" fontId="151" fillId="3" borderId="81" xfId="40142" applyFont="true" applyBorder="true" applyAlignment="true">
      <alignment horizontal="center" vertical="center"/>
    </xf>
    <xf numFmtId="0" fontId="151" fillId="3" borderId="88" xfId="40143" applyFont="true" applyBorder="true" applyAlignment="true">
      <alignment horizontal="center" vertical="center"/>
    </xf>
    <xf numFmtId="0" fontId="151" fillId="3" borderId="10" xfId="45009" applyFont="true" applyBorder="true" applyAlignment="true">
      <alignment horizontal="center" vertical="center" wrapText="true"/>
    </xf>
    <xf numFmtId="0" fontId="151" fillId="3" borderId="52" xfId="45008" applyFont="true" applyBorder="true" applyAlignment="true">
      <alignment horizontal="center" vertical="center" wrapText="true"/>
    </xf>
    <xf numFmtId="0" fontId="151" fillId="3" borderId="53" xfId="45009" applyFont="true" applyBorder="true" applyAlignment="true">
      <alignment horizontal="center"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1" xfId="39961" applyFont="true" applyBorder="true" applyAlignment="true">
      <alignment horizontal="center" vertical="center"/>
    </xf>
    <xf numFmtId="0" fontId="151" fillId="3" borderId="81" xfId="39962" applyFont="true" applyBorder="true" applyAlignment="true">
      <alignment horizontal="center" vertical="center"/>
    </xf>
    <xf numFmtId="0" fontId="151" fillId="3" borderId="88"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26" borderId="99" xfId="40055" applyFont="true" applyFill="true" applyBorder="true" applyAlignment="true">
      <alignment horizontal="left" vertical="center" wrapText="true"/>
    </xf>
    <xf numFmtId="0" fontId="151" fillId="26" borderId="100" xfId="44966" applyFont="true" applyFill="true" applyBorder="true" applyAlignment="true">
      <alignment horizontal="left" vertical="center" wrapText="true"/>
    </xf>
    <xf numFmtId="0" fontId="151" fillId="26" borderId="99" xfId="44966" applyFont="true" applyFill="true" applyBorder="true" applyAlignment="true">
      <alignment horizontal="left" vertical="center" wrapText="true"/>
    </xf>
    <xf numFmtId="0" fontId="151" fillId="3" borderId="1" xfId="44931" applyFont="true" applyBorder="true" applyAlignment="true">
      <alignment horizontal="center" vertical="center" wrapText="true"/>
    </xf>
    <xf numFmtId="0" fontId="151" fillId="3" borderId="81" xfId="44930" applyFont="true" applyBorder="true" applyAlignment="true">
      <alignment horizontal="center" vertical="center" wrapText="true"/>
    </xf>
    <xf numFmtId="0" fontId="151" fillId="3" borderId="82" xfId="44932" applyFont="true" applyBorder="true" applyAlignment="true">
      <alignment horizontal="center" vertical="center" wrapText="true"/>
    </xf>
    <xf numFmtId="0" fontId="151" fillId="26" borderId="100" xfId="44939" applyFont="true" applyFill="true" applyBorder="true" applyAlignment="true">
      <alignment horizontal="left" vertical="center" wrapText="true"/>
    </xf>
    <xf numFmtId="0" fontId="151" fillId="26" borderId="99" xfId="44942" applyFont="true" applyFill="true" applyBorder="true" applyAlignment="true">
      <alignment horizontal="left" vertical="center" wrapText="true"/>
    </xf>
    <xf numFmtId="0" fontId="151" fillId="26" borderId="103" xfId="44945" applyFont="true" applyFill="true" applyBorder="true" applyAlignment="true">
      <alignment horizontal="left" vertical="center" wrapText="true"/>
    </xf>
    <xf numFmtId="170" fontId="156" fillId="2" borderId="101"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5" xfId="40023" applyFont="true" applyBorder="true" applyAlignment="true">
      <alignment horizontal="center" vertical="center"/>
    </xf>
    <xf numFmtId="0" fontId="151" fillId="3" borderId="10" xfId="44952" applyFont="true" applyBorder="true" applyAlignment="true">
      <alignment horizontal="center" vertical="center" wrapText="true"/>
    </xf>
    <xf numFmtId="0" fontId="151" fillId="3" borderId="52" xfId="44951" applyFont="true" applyBorder="true" applyAlignment="true">
      <alignment horizontal="center" vertical="center" wrapText="true"/>
    </xf>
    <xf numFmtId="0" fontId="151" fillId="3" borderId="53" xfId="44952" applyFont="true" applyBorder="true" applyAlignment="true">
      <alignment horizontal="center" vertical="center" wrapText="true"/>
    </xf>
    <xf numFmtId="0" fontId="151" fillId="3" borderId="3" xfId="44952" applyFont="true" applyBorder="true" applyAlignment="true">
      <alignment horizontal="center" vertical="center" wrapText="true"/>
    </xf>
    <xf numFmtId="0" fontId="151" fillId="3" borderId="53" xfId="44953" applyFont="true" applyBorder="true" applyAlignment="true">
      <alignment horizontal="center" vertical="center" wrapText="true"/>
    </xf>
    <xf numFmtId="0" fontId="151" fillId="26" borderId="99" xfId="40235"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3" borderId="3" xfId="45036" applyFont="true" applyBorder="true" applyAlignment="true">
      <alignment horizontal="center" vertical="center" wrapText="true"/>
    </xf>
    <xf numFmtId="0" fontId="151" fillId="3" borderId="53" xfId="45037" applyFont="true" applyBorder="true" applyAlignment="true">
      <alignment horizontal="center" vertical="center" wrapText="true"/>
    </xf>
    <xf numFmtId="0" fontId="151" fillId="26" borderId="100" xfId="45044" applyFont="true" applyFill="true" applyBorder="true" applyAlignment="true">
      <alignment horizontal="left" vertical="center" wrapText="true"/>
    </xf>
    <xf numFmtId="0" fontId="151" fillId="26" borderId="99" xfId="45050" applyFont="true" applyFill="true" applyBorder="true" applyAlignment="true">
      <alignment horizontal="left" vertical="center" wrapText="true"/>
    </xf>
    <xf numFmtId="0" fontId="151" fillId="26" borderId="103" xfId="45050" applyFont="true" applyFill="true" applyBorder="true" applyAlignment="true">
      <alignment horizontal="left" vertical="center" wrapText="true"/>
    </xf>
    <xf numFmtId="0" fontId="151" fillId="26" borderId="99"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1" xfId="39968" applyFont="true" applyBorder="true" applyAlignment="true">
      <alignment horizontal="center" vertical="center" wrapText="true"/>
    </xf>
    <xf numFmtId="0" fontId="151" fillId="3" borderId="88"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1" xfId="40148" applyFont="true" applyBorder="true" applyAlignment="true">
      <alignment horizontal="center" vertical="center" wrapText="true"/>
    </xf>
    <xf numFmtId="0" fontId="151" fillId="3" borderId="88"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103"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45009" applyFont="true" applyBorder="true" applyAlignment="true">
      <alignment horizontal="center" vertical="center" wrapText="true"/>
    </xf>
    <xf numFmtId="0" fontId="151" fillId="3" borderId="81" xfId="45008" applyFont="true" applyBorder="true" applyAlignment="true">
      <alignment horizontal="center" vertical="center" wrapText="true"/>
    </xf>
    <xf numFmtId="0" fontId="151" fillId="3" borderId="82" xfId="45010" applyFont="true" applyBorder="true" applyAlignment="true">
      <alignment horizontal="center" vertical="center" wrapText="true"/>
    </xf>
    <xf numFmtId="0" fontId="151" fillId="26" borderId="100" xfId="45017" applyFont="true" applyFill="true" applyBorder="true" applyAlignment="true">
      <alignment horizontal="left" vertical="center" wrapText="true"/>
    </xf>
    <xf numFmtId="0" fontId="151" fillId="26" borderId="99" xfId="45020" applyFont="true" applyFill="true" applyBorder="true" applyAlignment="true">
      <alignment horizontal="left" vertical="center" wrapText="true"/>
    </xf>
    <xf numFmtId="0" fontId="151" fillId="3" borderId="3" xfId="44979" applyFont="true" applyBorder="true" applyAlignment="true">
      <alignment horizontal="center" vertical="center" wrapText="true"/>
    </xf>
    <xf numFmtId="0" fontId="151" fillId="3" borderId="52" xfId="44978" applyFont="true" applyBorder="true" applyAlignment="true">
      <alignment horizontal="center" vertical="center" wrapText="true"/>
    </xf>
    <xf numFmtId="0" fontId="151" fillId="3" borderId="53" xfId="44980" applyFont="true" applyBorder="true" applyAlignment="true">
      <alignment horizontal="center" vertical="center" wrapText="true"/>
    </xf>
    <xf numFmtId="0" fontId="151" fillId="26" borderId="100" xfId="44987" applyFont="true" applyFill="true" applyBorder="true" applyAlignment="true">
      <alignment horizontal="left" vertical="center" wrapText="true"/>
    </xf>
    <xf numFmtId="0" fontId="151" fillId="26" borderId="99" xfId="44993"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5" xfId="40083" applyFont="true" applyBorder="true" applyAlignment="true">
      <alignment horizontal="center" vertical="center"/>
    </xf>
    <xf numFmtId="0" fontId="151" fillId="3" borderId="10" xfId="44979" applyFont="true" applyBorder="true" applyAlignment="true">
      <alignment horizontal="center" vertical="center" wrapText="true"/>
    </xf>
    <xf numFmtId="0" fontId="151" fillId="3" borderId="53" xfId="44979" applyFont="true" applyBorder="true" applyAlignment="true">
      <alignment horizontal="center" vertical="center" wrapText="true"/>
    </xf>
    <xf numFmtId="0" fontId="151" fillId="26" borderId="103" xfId="45026"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5" xfId="40203" applyFont="true" applyBorder="true" applyAlignment="true">
      <alignment horizontal="center" vertical="center"/>
    </xf>
    <xf numFmtId="0" fontId="151" fillId="3" borderId="82"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1" xfId="40208" applyFont="true" applyBorder="true" applyAlignment="true">
      <alignment horizontal="center" vertical="center" wrapText="true"/>
    </xf>
    <xf numFmtId="0" fontId="151" fillId="3" borderId="88"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2"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1" xfId="40268" applyFont="true" applyBorder="true" applyAlignment="true">
      <alignment horizontal="center" vertical="center" wrapText="true"/>
    </xf>
    <xf numFmtId="0" fontId="151" fillId="3" borderId="88"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2" xfId="40269" applyFont="true" applyBorder="true" applyAlignment="true">
      <alignment horizontal="center" vertical="center" wrapText="true"/>
    </xf>
    <xf numFmtId="0" fontId="151" fillId="3" borderId="82"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1" xfId="40028" applyFont="true" applyBorder="true" applyAlignment="true">
      <alignment horizontal="center" vertical="center" wrapText="true"/>
    </xf>
    <xf numFmtId="0" fontId="151" fillId="3" borderId="88"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2"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5"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26" borderId="59" xfId="45050" applyFont="true" applyFill="true" applyBorder="true" applyAlignment="true">
      <alignment horizontal="left" vertical="center" wrapText="true"/>
    </xf>
    <xf numFmtId="0" fontId="151" fillId="26" borderId="60" xfId="45056"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1" xfId="40396" applyFont="true" applyBorder="true" applyAlignment="true">
      <alignment horizontal="center" vertical="center" wrapText="true"/>
    </xf>
    <xf numFmtId="0" fontId="151" fillId="3" borderId="88"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2"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1" xfId="40328" applyFont="true" applyBorder="true" applyAlignment="true">
      <alignment horizontal="center" vertical="center" wrapText="true"/>
    </xf>
    <xf numFmtId="0" fontId="151" fillId="3" borderId="88"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2"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3" borderId="10" xfId="45395" applyFont="true" applyAlignment="true">
      <alignment horizontal="right" vertical="top" wrapText="true"/>
    </xf>
    <xf numFmtId="0" fontId="151" fillId="3" borderId="52" xfId="45396" applyFont="true" applyBorder="true" applyAlignment="true">
      <alignment horizontal="right" vertical="top" wrapText="true"/>
    </xf>
    <xf numFmtId="0" fontId="151" fillId="3" borderId="53" xfId="45397" applyFont="true" applyBorder="true" applyAlignment="true">
      <alignment horizontal="right" vertical="top" wrapText="true"/>
    </xf>
    <xf numFmtId="0" fontId="151" fillId="3" borderId="10" xfId="45398" applyFont="true" applyAlignment="true">
      <alignment horizontal="right" vertical="top" wrapText="true"/>
    </xf>
    <xf numFmtId="0" fontId="151" fillId="3" borderId="52" xfId="45399" applyFont="true" applyBorder="true" applyAlignment="true">
      <alignment horizontal="right" vertical="top" wrapText="true"/>
    </xf>
    <xf numFmtId="0" fontId="151" fillId="3" borderId="53" xfId="45400" applyFont="true" applyBorder="true" applyAlignment="true">
      <alignment horizontal="right" vertical="top" wrapText="true"/>
    </xf>
    <xf numFmtId="0" fontId="151" fillId="3" borderId="10" xfId="45401" applyFont="true" applyAlignment="true">
      <alignment horizontal="right" vertical="top" wrapText="true"/>
    </xf>
    <xf numFmtId="0" fontId="151" fillId="3" borderId="52" xfId="45402" applyFont="true" applyBorder="true" applyAlignment="true">
      <alignment horizontal="right" vertical="top" wrapText="true"/>
    </xf>
    <xf numFmtId="0" fontId="151" fillId="3" borderId="53" xfId="45403" applyFont="true" applyBorder="true" applyAlignment="true">
      <alignment horizontal="right" vertical="top" wrapText="true"/>
    </xf>
    <xf numFmtId="0" fontId="158" fillId="3" borderId="10" xfId="45359" applyFont="true" applyAlignment="true">
      <alignment horizontal="center" vertical="center" wrapText="true"/>
    </xf>
    <xf numFmtId="0" fontId="158" fillId="3" borderId="10" xfId="45360" applyFont="true" applyAlignment="true">
      <alignment horizontal="center" vertical="center" wrapText="true"/>
    </xf>
    <xf numFmtId="0" fontId="158" fillId="3" borderId="10" xfId="45361" applyFont="true" applyAlignment="true">
      <alignment horizontal="center" vertical="center" wrapText="true"/>
    </xf>
    <xf numFmtId="0" fontId="178" fillId="3" borderId="57" xfId="45362" applyFont="true" applyBorder="true" applyAlignment="true">
      <alignment horizontal="left" wrapText="true"/>
    </xf>
    <xf numFmtId="0" fontId="178" fillId="3" borderId="57" xfId="45363" applyFont="true" applyBorder="true" applyAlignment="true">
      <alignment horizontal="left" wrapText="true"/>
    </xf>
    <xf numFmtId="0" fontId="151" fillId="26" borderId="59" xfId="45368" applyFont="true" applyFill="true" applyBorder="true" applyAlignment="true">
      <alignment horizontal="left" vertical="top" wrapText="true"/>
    </xf>
    <xf numFmtId="0" fontId="151" fillId="26" borderId="60" xfId="45371" applyFont="true" applyFill="true" applyBorder="true" applyAlignment="true">
      <alignment horizontal="left" vertical="top" wrapText="true"/>
    </xf>
    <xf numFmtId="0" fontId="150" fillId="3" borderId="10" xfId="45374" applyFont="true" applyAlignment="true">
      <alignment horizontal="left" vertical="top" wrapText="true"/>
    </xf>
    <xf numFmtId="0" fontId="150" fillId="3" borderId="10" xfId="45375" applyFont="true" applyAlignment="true">
      <alignment horizontal="left" vertical="top" wrapText="true"/>
    </xf>
    <xf numFmtId="0" fontId="150" fillId="3" borderId="10" xfId="45376" applyFont="true" applyAlignment="true">
      <alignment horizontal="left" vertical="top" wrapText="true"/>
    </xf>
    <xf numFmtId="0" fontId="151" fillId="3" borderId="1" xfId="45321" applyFont="true" applyBorder="true" applyAlignment="true">
      <alignment horizontal="center" vertical="center" wrapText="true"/>
    </xf>
    <xf numFmtId="0" fontId="151" fillId="3" borderId="81" xfId="45320" applyFont="true" applyBorder="true" applyAlignment="true">
      <alignment horizontal="center" vertical="center" wrapText="true"/>
    </xf>
    <xf numFmtId="0" fontId="151" fillId="3" borderId="82" xfId="45321" applyFont="true" applyBorder="true" applyAlignment="true">
      <alignment horizontal="center" vertical="center" wrapText="true"/>
    </xf>
    <xf numFmtId="0" fontId="151" fillId="26" borderId="100" xfId="45329" applyFont="true" applyFill="true" applyBorder="true" applyAlignment="true">
      <alignment horizontal="left" vertical="center" wrapText="true"/>
    </xf>
    <xf numFmtId="0" fontId="151" fillId="26" borderId="99" xfId="45335" applyFont="true" applyFill="true" applyBorder="true" applyAlignment="true">
      <alignment horizontal="left" vertical="center" wrapText="true"/>
    </xf>
    <xf numFmtId="0" fontId="151" fillId="26" borderId="103" xfId="45341" applyFont="true" applyFill="true" applyBorder="true" applyAlignment="true">
      <alignment horizontal="left" vertical="center" wrapText="true"/>
    </xf>
    <xf numFmtId="0" fontId="151" fillId="26" borderId="99" xfId="45293" applyFont="true" applyFill="true" applyBorder="true" applyAlignment="true">
      <alignment horizontal="left" vertical="center" wrapText="true"/>
    </xf>
    <xf numFmtId="0" fontId="151" fillId="15" borderId="99" xfId="45293" applyFont="true" applyFill="true" applyBorder="true" applyAlignment="true">
      <alignment horizontal="left" vertical="center" wrapText="true"/>
    </xf>
    <xf numFmtId="0" fontId="151" fillId="15" borderId="99" xfId="45299" applyFont="true" applyFill="true" applyBorder="true" applyAlignment="true">
      <alignment horizontal="left" vertical="center" wrapText="true"/>
    </xf>
    <xf numFmtId="0" fontId="151" fillId="3" borderId="10" xfId="45321" applyFont="true" applyBorder="true" applyAlignment="true">
      <alignment horizontal="center" vertical="center" wrapText="true"/>
    </xf>
    <xf numFmtId="0" fontId="151" fillId="3" borderId="52" xfId="45320" applyFont="true" applyBorder="true" applyAlignment="true">
      <alignment horizontal="center" vertical="center" wrapText="true"/>
    </xf>
    <xf numFmtId="0" fontId="151" fillId="3" borderId="53" xfId="45321" applyFont="true" applyBorder="true" applyAlignment="true">
      <alignment horizontal="center" vertical="center" wrapText="true"/>
    </xf>
    <xf numFmtId="0" fontId="151" fillId="26" borderId="99" xfId="45212" applyFont="true" applyFill="true" applyBorder="true" applyAlignment="true">
      <alignment horizontal="left" vertical="center" wrapText="true"/>
    </xf>
    <xf numFmtId="0" fontId="151" fillId="26" borderId="100" xfId="45266" applyFont="true" applyFill="true" applyBorder="true" applyAlignment="true">
      <alignment horizontal="left" vertical="center" wrapText="true"/>
    </xf>
    <xf numFmtId="0" fontId="151" fillId="26" borderId="99" xfId="45269" applyFont="true" applyFill="true" applyBorder="true" applyAlignment="true">
      <alignment horizontal="left" vertical="center" wrapText="true"/>
    </xf>
    <xf numFmtId="0" fontId="151" fillId="26" borderId="103" xfId="45272" applyFont="true" applyFill="true" applyBorder="true" applyAlignment="true">
      <alignment horizontal="left" vertical="center" wrapText="true"/>
    </xf>
    <xf numFmtId="0" fontId="151" fillId="3" borderId="10" xfId="45258" applyFont="true" applyBorder="true" applyAlignment="true">
      <alignment horizontal="center" vertical="center" wrapText="true"/>
    </xf>
    <xf numFmtId="0" fontId="151" fillId="3" borderId="52" xfId="45257" applyFont="true" applyBorder="true" applyAlignment="true">
      <alignment horizontal="center" vertical="center" wrapText="true"/>
    </xf>
    <xf numFmtId="0" fontId="151" fillId="3" borderId="53" xfId="45258" applyFont="true" applyBorder="true" applyAlignment="true">
      <alignment horizontal="center" vertical="center" wrapText="true"/>
    </xf>
    <xf numFmtId="0" fontId="151" fillId="3" borderId="1" xfId="45258" applyFont="true" applyBorder="true" applyAlignment="true">
      <alignment horizontal="center" vertical="center" wrapText="true"/>
    </xf>
    <xf numFmtId="0" fontId="151" fillId="3" borderId="81" xfId="45257" applyFont="true" applyBorder="true" applyAlignment="true">
      <alignment horizontal="center" vertical="center" wrapText="true"/>
    </xf>
    <xf numFmtId="0" fontId="151" fillId="3" borderId="82" xfId="45258" applyFont="true" applyBorder="true" applyAlignment="true">
      <alignment horizontal="center" vertical="center" wrapText="true"/>
    </xf>
    <xf numFmtId="0" fontId="151" fillId="3" borderId="10" xfId="45168" applyFont="true" applyBorder="true" applyAlignment="true">
      <alignment horizontal="center" vertical="center" wrapText="true"/>
    </xf>
    <xf numFmtId="0" fontId="151" fillId="3" borderId="52" xfId="45167" applyFont="true" applyBorder="true" applyAlignment="true">
      <alignment horizontal="center" vertical="center" wrapText="true"/>
    </xf>
    <xf numFmtId="0" fontId="151" fillId="3" borderId="53" xfId="45168" applyFont="true" applyBorder="true" applyAlignment="true">
      <alignment horizontal="center" vertical="center" wrapText="true"/>
    </xf>
    <xf numFmtId="0" fontId="151" fillId="3" borderId="10" xfId="45198" applyFont="true" applyBorder="true" applyAlignment="true">
      <alignment horizontal="center" vertical="center" wrapText="true"/>
    </xf>
    <xf numFmtId="0" fontId="151" fillId="3" borderId="52" xfId="45197" applyFont="true" applyBorder="true" applyAlignment="true">
      <alignment horizontal="center" vertical="center" wrapText="true"/>
    </xf>
    <xf numFmtId="0" fontId="151" fillId="3" borderId="53" xfId="45198" applyFont="true" applyBorder="true" applyAlignment="true">
      <alignment horizontal="center" vertical="center" wrapText="true"/>
    </xf>
    <xf numFmtId="0" fontId="151" fillId="3" borderId="3" xfId="45198" applyFont="true" applyBorder="true" applyAlignment="true">
      <alignment horizontal="center" vertical="center" wrapText="true"/>
    </xf>
    <xf numFmtId="0" fontId="151" fillId="3" borderId="1" xfId="45168" applyFont="true" applyBorder="true" applyAlignment="true">
      <alignment horizontal="center" vertical="center" wrapText="true"/>
    </xf>
    <xf numFmtId="0" fontId="151" fillId="3" borderId="81" xfId="45167" applyFont="true" applyBorder="true" applyAlignment="true">
      <alignment horizontal="center" vertical="center" wrapText="true"/>
    </xf>
    <xf numFmtId="0" fontId="151" fillId="3" borderId="82" xfId="45168" applyFont="true" applyBorder="true" applyAlignment="true">
      <alignment horizontal="center" vertical="center" wrapText="true"/>
    </xf>
    <xf numFmtId="0" fontId="151" fillId="26" borderId="100" xfId="45176" applyFont="true" applyFill="true" applyBorder="true" applyAlignment="true">
      <alignment horizontal="left" vertical="center" wrapText="true"/>
    </xf>
    <xf numFmtId="0" fontId="151" fillId="26" borderId="99" xfId="45182" applyFont="true" applyFill="true" applyBorder="true" applyAlignment="true">
      <alignment horizontal="left" vertical="center" wrapText="true"/>
    </xf>
    <xf numFmtId="0" fontId="151" fillId="26" borderId="103" xfId="45188" applyFont="true" applyFill="true" applyBorder="true" applyAlignment="true">
      <alignment horizontal="left" vertical="center" wrapText="true"/>
    </xf>
    <xf numFmtId="0" fontId="151" fillId="26" borderId="100" xfId="45212" applyFont="true" applyFill="true" applyBorder="true" applyAlignment="true">
      <alignment horizontal="left" vertical="center" wrapText="true"/>
    </xf>
    <xf numFmtId="0" fontId="151" fillId="3" borderId="10" xfId="45279" applyFont="true" applyBorder="true" applyAlignment="true">
      <alignment horizontal="center" vertical="center" wrapText="true"/>
    </xf>
    <xf numFmtId="0" fontId="151" fillId="3" borderId="52" xfId="45278" applyFont="true" applyBorder="true" applyAlignment="true">
      <alignment horizontal="center" vertical="center" wrapText="true"/>
    </xf>
    <xf numFmtId="0" fontId="151" fillId="3" borderId="53" xfId="45279" applyFont="true" applyBorder="true" applyAlignment="true">
      <alignment horizontal="center" vertical="center" wrapText="true"/>
    </xf>
    <xf numFmtId="0" fontId="151" fillId="3" borderId="3" xfId="45279" applyFont="true" applyBorder="true" applyAlignment="true">
      <alignment horizontal="center" vertical="center" wrapText="true"/>
    </xf>
    <xf numFmtId="0" fontId="151" fillId="26" borderId="100" xfId="45287" applyFont="true" applyFill="true" applyBorder="true" applyAlignment="true">
      <alignment horizontal="left" vertical="center" wrapText="true"/>
    </xf>
    <xf numFmtId="0" fontId="151" fillId="3" borderId="10" xfId="45228" applyFont="true" applyBorder="true" applyAlignment="true">
      <alignment horizontal="center" vertical="center" wrapText="true"/>
    </xf>
    <xf numFmtId="0" fontId="151" fillId="3" borderId="52" xfId="45227" applyFont="true" applyBorder="true" applyAlignment="true">
      <alignment horizontal="center" vertical="center" wrapText="true"/>
    </xf>
    <xf numFmtId="0" fontId="151" fillId="3" borderId="53" xfId="45228" applyFont="true" applyBorder="true" applyAlignment="true">
      <alignment horizontal="center" vertical="center" wrapText="true"/>
    </xf>
    <xf numFmtId="0" fontId="151" fillId="3" borderId="3" xfId="45228" applyFont="true" applyBorder="true" applyAlignment="true">
      <alignment horizontal="center" vertical="center" wrapText="true"/>
    </xf>
    <xf numFmtId="0" fontId="151" fillId="26" borderId="58" xfId="45287" applyFont="true" applyFill="true" applyBorder="true" applyAlignment="true">
      <alignment horizontal="left" vertical="center" wrapText="true"/>
    </xf>
    <xf numFmtId="0" fontId="151" fillId="26" borderId="59" xfId="45293" applyFont="true" applyFill="true" applyBorder="true" applyAlignment="true">
      <alignment horizontal="left" vertical="center" wrapText="true"/>
    </xf>
    <xf numFmtId="0" fontId="151" fillId="26" borderId="60" xfId="45299" applyFont="true" applyFill="true" applyBorder="true" applyAlignment="true">
      <alignment horizontal="left" vertical="center" wrapText="true"/>
    </xf>
    <xf numFmtId="0" fontId="151" fillId="26" borderId="58" xfId="45551" applyFont="true" applyFill="true" applyBorder="true" applyAlignment="true">
      <alignment horizontal="left" vertical="center" wrapText="true"/>
    </xf>
    <xf numFmtId="0" fontId="151" fillId="26" borderId="59" xfId="45557" applyFont="true" applyFill="true" applyBorder="true" applyAlignment="true">
      <alignment horizontal="left" vertical="center" wrapText="true"/>
    </xf>
    <xf numFmtId="0" fontId="151" fillId="26" borderId="60" xfId="45563" applyFont="true" applyFill="true" applyBorder="true" applyAlignment="true">
      <alignment horizontal="left" vertical="center" wrapText="true"/>
    </xf>
    <xf numFmtId="0" fontId="151" fillId="26" borderId="59" xfId="45599" applyFont="true" applyFill="true" applyBorder="true" applyAlignment="true">
      <alignment horizontal="left" vertical="center" wrapText="true"/>
    </xf>
    <xf numFmtId="0" fontId="151" fillId="26" borderId="60" xfId="45605" applyFont="true" applyFill="true" applyBorder="true" applyAlignment="true">
      <alignment horizontal="left" vertical="center" wrapText="true"/>
    </xf>
    <xf numFmtId="0" fontId="151" fillId="3" borderId="10" xfId="45679" applyFont="true" applyAlignment="true">
      <alignment horizontal="right" vertical="top" wrapText="true"/>
    </xf>
    <xf numFmtId="0" fontId="151" fillId="3" borderId="52" xfId="45680" applyFont="true" applyBorder="true" applyAlignment="true">
      <alignment horizontal="right" vertical="top" wrapText="true"/>
    </xf>
    <xf numFmtId="0" fontId="151" fillId="3" borderId="53" xfId="45681" applyFont="true" applyBorder="true" applyAlignment="true">
      <alignment horizontal="right" vertical="top" wrapText="true"/>
    </xf>
    <xf numFmtId="0" fontId="151" fillId="3" borderId="10" xfId="45670" applyFont="true" applyAlignment="true">
      <alignment horizontal="right" vertical="top" wrapText="true"/>
    </xf>
    <xf numFmtId="0" fontId="151" fillId="3" borderId="52" xfId="45671" applyFont="true" applyBorder="true" applyAlignment="true">
      <alignment horizontal="right" vertical="top" wrapText="true"/>
    </xf>
    <xf numFmtId="0" fontId="151" fillId="3" borderId="53" xfId="45672" applyFont="true" applyBorder="true" applyAlignment="true">
      <alignment horizontal="right" vertical="top" wrapText="true"/>
    </xf>
    <xf numFmtId="0" fontId="151" fillId="3" borderId="10" xfId="45661" applyFont="true" applyAlignment="true">
      <alignment horizontal="right" vertical="top" wrapText="true"/>
    </xf>
    <xf numFmtId="0" fontId="151" fillId="3" borderId="52" xfId="45662" applyFont="true" applyBorder="true" applyAlignment="true">
      <alignment horizontal="right" vertical="top" wrapText="true"/>
    </xf>
    <xf numFmtId="0" fontId="151" fillId="3" borderId="53" xfId="45663" applyFont="true" applyBorder="true" applyAlignment="true">
      <alignment horizontal="right" vertical="top" wrapText="true"/>
    </xf>
    <xf numFmtId="0" fontId="158" fillId="3" borderId="10" xfId="45625" applyFont="true" applyAlignment="true">
      <alignment horizontal="center" vertical="center" wrapText="true"/>
    </xf>
    <xf numFmtId="0" fontId="158" fillId="3" borderId="10" xfId="45626" applyFont="true" applyAlignment="true">
      <alignment horizontal="center" vertical="center" wrapText="true"/>
    </xf>
    <xf numFmtId="0" fontId="158" fillId="3" borderId="10" xfId="45627" applyFont="true" applyAlignment="true">
      <alignment horizontal="center" vertical="center" wrapText="true"/>
    </xf>
    <xf numFmtId="0" fontId="178" fillId="3" borderId="57" xfId="45628" applyFont="true" applyBorder="true" applyAlignment="true">
      <alignment horizontal="left" wrapText="true"/>
    </xf>
    <xf numFmtId="0" fontId="178" fillId="3" borderId="57" xfId="45629" applyFont="true" applyBorder="true" applyAlignment="true">
      <alignment horizontal="left" wrapText="true"/>
    </xf>
    <xf numFmtId="0" fontId="151" fillId="26" borderId="59" xfId="45634" applyFont="true" applyFill="true" applyBorder="true" applyAlignment="true">
      <alignment horizontal="left" vertical="top" wrapText="true"/>
    </xf>
    <xf numFmtId="0" fontId="151" fillId="26" borderId="60" xfId="45637" applyFont="true" applyFill="true" applyBorder="true" applyAlignment="true">
      <alignment horizontal="left" vertical="top" wrapText="true"/>
    </xf>
    <xf numFmtId="0" fontId="150" fillId="3" borderId="10" xfId="45640" applyFont="true" applyAlignment="true">
      <alignment horizontal="left" vertical="top" wrapText="true"/>
    </xf>
    <xf numFmtId="0" fontId="150" fillId="3" borderId="10" xfId="45641" applyFont="true" applyAlignment="true">
      <alignment horizontal="left" vertical="top" wrapText="true"/>
    </xf>
    <xf numFmtId="0" fontId="150" fillId="3" borderId="10" xfId="45642" applyFont="true" applyAlignment="true">
      <alignment horizontal="left" vertical="top" wrapText="true"/>
    </xf>
    <xf numFmtId="0" fontId="151" fillId="3" borderId="1" xfId="45585" applyFont="true" applyBorder="true" applyAlignment="true">
      <alignment horizontal="center" vertical="center" wrapText="true"/>
    </xf>
    <xf numFmtId="0" fontId="151" fillId="3" borderId="81" xfId="45584" applyFont="true" applyBorder="true" applyAlignment="true">
      <alignment horizontal="center" vertical="center" wrapText="true"/>
    </xf>
    <xf numFmtId="0" fontId="151" fillId="3" borderId="82" xfId="45585" applyFont="true" applyBorder="true" applyAlignment="true">
      <alignment horizontal="center" vertical="center" wrapText="true"/>
    </xf>
    <xf numFmtId="0" fontId="151" fillId="26" borderId="100" xfId="45593" applyFont="true" applyFill="true" applyBorder="true" applyAlignment="true">
      <alignment horizontal="left" vertical="center" wrapText="true"/>
    </xf>
    <xf numFmtId="0" fontId="151" fillId="26" borderId="99" xfId="45599" applyFont="true" applyFill="true" applyBorder="true" applyAlignment="true">
      <alignment horizontal="left" vertical="center" wrapText="true"/>
    </xf>
    <xf numFmtId="0" fontId="151" fillId="26" borderId="103" xfId="45599" applyFont="true" applyFill="true" applyBorder="true" applyAlignment="true">
      <alignment horizontal="left" vertical="center" wrapText="true"/>
    </xf>
    <xf numFmtId="0" fontId="151" fillId="26" borderId="100" xfId="45599" applyFont="true" applyFill="true" applyBorder="true" applyAlignment="true">
      <alignment horizontal="left" vertical="center" wrapText="true"/>
    </xf>
    <xf numFmtId="0" fontId="151" fillId="26" borderId="99" xfId="45605" applyFont="true" applyFill="true" applyBorder="true" applyAlignment="true">
      <alignment horizontal="left" vertical="center" wrapText="true"/>
    </xf>
    <xf numFmtId="0" fontId="151" fillId="26" borderId="99" xfId="45557" applyFont="true" applyFill="true" applyBorder="true" applyAlignment="true">
      <alignment horizontal="left" vertical="center" wrapText="true"/>
    </xf>
    <xf numFmtId="0" fontId="151" fillId="26" borderId="103" xfId="45557" applyFont="true" applyFill="true" applyBorder="true" applyAlignment="true">
      <alignment horizontal="left" vertical="center" wrapText="true"/>
    </xf>
    <xf numFmtId="0" fontId="151" fillId="15" borderId="99" xfId="45557" applyFont="true" applyFill="true" applyBorder="true" applyAlignment="true">
      <alignment horizontal="left" vertical="center" wrapText="true"/>
    </xf>
    <xf numFmtId="0" fontId="151" fillId="15" borderId="99" xfId="45563" applyFont="true" applyFill="true" applyBorder="true" applyAlignment="true">
      <alignment horizontal="left" vertical="center" wrapText="true"/>
    </xf>
    <xf numFmtId="0" fontId="151" fillId="3" borderId="10" xfId="45585" applyFont="true" applyBorder="true" applyAlignment="true">
      <alignment horizontal="center" vertical="center" wrapText="true"/>
    </xf>
    <xf numFmtId="0" fontId="151" fillId="3" borderId="52" xfId="45584" applyFont="true" applyBorder="true" applyAlignment="true">
      <alignment horizontal="center" vertical="center" wrapText="true"/>
    </xf>
    <xf numFmtId="0" fontId="151" fillId="3" borderId="53" xfId="45585" applyFont="true" applyBorder="true" applyAlignment="true">
      <alignment horizontal="center" vertical="center" wrapText="true"/>
    </xf>
    <xf numFmtId="0" fontId="151" fillId="26" borderId="99" xfId="45476" applyFont="true" applyFill="true" applyBorder="true" applyAlignment="true">
      <alignment horizontal="left" vertical="center" wrapText="true"/>
    </xf>
    <xf numFmtId="0" fontId="151" fillId="3" borderId="10" xfId="45522" applyFont="true" applyBorder="true" applyAlignment="true">
      <alignment horizontal="center" vertical="center" wrapText="true"/>
    </xf>
    <xf numFmtId="0" fontId="151" fillId="3" borderId="52" xfId="45521" applyFont="true" applyBorder="true" applyAlignment="true">
      <alignment horizontal="center" vertical="center" wrapText="true"/>
    </xf>
    <xf numFmtId="0" fontId="151" fillId="3" borderId="53" xfId="45522" applyFont="true" applyBorder="true" applyAlignment="true">
      <alignment horizontal="center" vertical="center" wrapText="true"/>
    </xf>
    <xf numFmtId="0" fontId="151" fillId="3" borderId="1" xfId="45522" applyFont="true" applyBorder="true" applyAlignment="true">
      <alignment horizontal="center" vertical="center" wrapText="true"/>
    </xf>
    <xf numFmtId="0" fontId="151" fillId="3" borderId="81" xfId="45521" applyFont="true" applyBorder="true" applyAlignment="true">
      <alignment horizontal="center" vertical="center" wrapText="true"/>
    </xf>
    <xf numFmtId="0" fontId="151" fillId="3" borderId="82" xfId="45522" applyFont="true" applyBorder="true" applyAlignment="true">
      <alignment horizontal="center" vertical="center" wrapText="true"/>
    </xf>
    <xf numFmtId="0" fontId="151" fillId="26" borderId="100" xfId="45530" applyFont="true" applyFill="true" applyBorder="true" applyAlignment="true">
      <alignment horizontal="left" vertical="center" wrapText="true"/>
    </xf>
    <xf numFmtId="0" fontId="151" fillId="26" borderId="99" xfId="45533" applyFont="true" applyFill="true" applyBorder="true" applyAlignment="true">
      <alignment horizontal="left" vertical="center" wrapText="true"/>
    </xf>
    <xf numFmtId="0" fontId="151" fillId="26" borderId="103" xfId="45536" applyFont="true" applyFill="true" applyBorder="true" applyAlignment="true">
      <alignment horizontal="left" vertical="center" wrapText="true"/>
    </xf>
    <xf numFmtId="0" fontId="151" fillId="3" borderId="10" xfId="45432" applyFont="true" applyBorder="true" applyAlignment="true">
      <alignment horizontal="center" vertical="center" wrapText="true"/>
    </xf>
    <xf numFmtId="0" fontId="151" fillId="3" borderId="52" xfId="45431" applyFont="true" applyBorder="true" applyAlignment="true">
      <alignment horizontal="center" vertical="center" wrapText="true"/>
    </xf>
    <xf numFmtId="0" fontId="151" fillId="3" borderId="53" xfId="45432" applyFont="true" applyBorder="true" applyAlignment="true">
      <alignment horizontal="center" vertical="center" wrapText="true"/>
    </xf>
    <xf numFmtId="0" fontId="151" fillId="3" borderId="10" xfId="45462" applyFont="true" applyBorder="true" applyAlignment="true">
      <alignment horizontal="center" vertical="center" wrapText="true"/>
    </xf>
    <xf numFmtId="0" fontId="151" fillId="3" borderId="52" xfId="45461" applyFont="true" applyBorder="true" applyAlignment="true">
      <alignment horizontal="center" vertical="center" wrapText="true"/>
    </xf>
    <xf numFmtId="0" fontId="151" fillId="3" borderId="53" xfId="45462" applyFont="true" applyBorder="true" applyAlignment="true">
      <alignment horizontal="center" vertical="center" wrapText="true"/>
    </xf>
    <xf numFmtId="0" fontId="151" fillId="3" borderId="3" xfId="45462" applyFont="true" applyBorder="true" applyAlignment="true">
      <alignment horizontal="center" vertical="center" wrapText="true"/>
    </xf>
    <xf numFmtId="0" fontId="151" fillId="3" borderId="1" xfId="45432" applyFont="true" applyBorder="true" applyAlignment="true">
      <alignment horizontal="center" vertical="center" wrapText="true"/>
    </xf>
    <xf numFmtId="0" fontId="151" fillId="3" borderId="81" xfId="45431" applyFont="true" applyBorder="true" applyAlignment="true">
      <alignment horizontal="center" vertical="center" wrapText="true"/>
    </xf>
    <xf numFmtId="0" fontId="151" fillId="3" borderId="82" xfId="45432" applyFont="true" applyBorder="true" applyAlignment="true">
      <alignment horizontal="center" vertical="center" wrapText="true"/>
    </xf>
    <xf numFmtId="0" fontId="151" fillId="26" borderId="100" xfId="45440" applyFont="true" applyFill="true" applyBorder="true" applyAlignment="true">
      <alignment horizontal="left" vertical="center" wrapText="true"/>
    </xf>
    <xf numFmtId="0" fontId="151" fillId="26" borderId="99" xfId="45446" applyFont="true" applyFill="true" applyBorder="true" applyAlignment="true">
      <alignment horizontal="left" vertical="center" wrapText="true"/>
    </xf>
    <xf numFmtId="0" fontId="151" fillId="26" borderId="103" xfId="45452" applyFont="true" applyFill="true" applyBorder="true" applyAlignment="true">
      <alignment horizontal="left" vertical="center" wrapText="true"/>
    </xf>
    <xf numFmtId="0" fontId="151" fillId="26" borderId="100" xfId="45476" applyFont="true" applyFill="true" applyBorder="true" applyAlignment="true">
      <alignment horizontal="left" vertical="center" wrapText="true"/>
    </xf>
    <xf numFmtId="0" fontId="151" fillId="3" borderId="10" xfId="45543" applyFont="true" applyBorder="true" applyAlignment="true">
      <alignment horizontal="center" vertical="center" wrapText="true"/>
    </xf>
    <xf numFmtId="0" fontId="151" fillId="3" borderId="52" xfId="45542" applyFont="true" applyBorder="true" applyAlignment="true">
      <alignment horizontal="center" vertical="center" wrapText="true"/>
    </xf>
    <xf numFmtId="0" fontId="151" fillId="3" borderId="53" xfId="45543" applyFont="true" applyBorder="true" applyAlignment="true">
      <alignment horizontal="center" vertical="center" wrapText="true"/>
    </xf>
    <xf numFmtId="0" fontId="151" fillId="3" borderId="3" xfId="45543" applyFont="true" applyBorder="true" applyAlignment="true">
      <alignment horizontal="center" vertical="center" wrapText="true"/>
    </xf>
    <xf numFmtId="0" fontId="151" fillId="26" borderId="100" xfId="45551" applyFont="true" applyFill="true" applyBorder="true" applyAlignment="true">
      <alignment horizontal="left" vertical="center" wrapText="true"/>
    </xf>
    <xf numFmtId="0" fontId="151" fillId="3" borderId="10" xfId="45492" applyFont="true" applyBorder="true" applyAlignment="true">
      <alignment horizontal="center" vertical="center" wrapText="true"/>
    </xf>
    <xf numFmtId="0" fontId="151" fillId="3" borderId="52" xfId="45491" applyFont="true" applyBorder="true" applyAlignment="true">
      <alignment horizontal="center" vertical="center" wrapText="true"/>
    </xf>
    <xf numFmtId="0" fontId="151" fillId="3" borderId="53" xfId="45492" applyFont="true" applyBorder="true" applyAlignment="true">
      <alignment horizontal="center" vertical="center" wrapText="true"/>
    </xf>
    <xf numFmtId="0" fontId="151" fillId="3" borderId="3" xfId="45492" applyFont="true" applyBorder="true" applyAlignment="true">
      <alignment horizontal="center" vertical="center" wrapText="true"/>
    </xf>
  </cellXfs>
  <cellStyles count="45694">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019146795" xfId="45643" xr:uid="{89A290DA-5B8C-4CD3-A4F9-431E6F223EAF}"/>
    <cellStyle name="style1542019147194" xfId="45646" xr:uid="{AB2CA958-4A95-44D8-83CF-B30EA8173469}"/>
    <cellStyle name="style1542019148015" xfId="45649" xr:uid="{8F09E23D-15CD-47FC-BCDC-5B4155DCA8A6}"/>
    <cellStyle name="style1542019148155" xfId="45652" xr:uid="{54A6979C-1F7F-4349-80AA-5AE9AEA9AF69}"/>
    <cellStyle name="style1542019148310" xfId="45655" xr:uid="{47485536-E10A-4642-84C6-379A52A9EEB8}"/>
    <cellStyle name="style1542019148663" xfId="45656" xr:uid="{BFACDD68-B50E-4EDA-BB7C-76E2BDDD230D}"/>
    <cellStyle name="style1542019149252" xfId="45662" xr:uid="{2E890CA8-D728-4C0B-83FF-B180EE33ACC9}"/>
    <cellStyle name="style1542019149431" xfId="45663" xr:uid="{0A6FFA42-410E-473C-9DAD-C19D705C99AA}"/>
    <cellStyle name="style1542019149583" xfId="45661" xr:uid="{9FFB66EE-F0EE-404B-9B5A-74E0000F032F}"/>
    <cellStyle name="style1542019149729" xfId="45664" xr:uid="{BB200338-30BD-4D82-9F2D-89F02D5C14D8}"/>
    <cellStyle name="style1542019149885" xfId="45665" xr:uid="{6E8CCA34-CD4A-48EC-ABB4-2BA31FECA0B9}"/>
    <cellStyle name="style1542019150054" xfId="45666" xr:uid="{A820BA0E-9718-46A1-9FCD-49639CC6F9DF}"/>
    <cellStyle name="style1542019150568" xfId="45667" xr:uid="{651D4942-2EAD-43E6-8EFF-E2C374EB0E0F}"/>
    <cellStyle name="style1542019150739" xfId="45668" xr:uid="{2BB16AAA-EA6B-40D6-B43A-271B7894BAC9}"/>
    <cellStyle name="style1542019150930" xfId="45669" xr:uid="{D87F0BC1-5C76-47BF-981C-7BA8B8915D51}"/>
    <cellStyle name="style1542019151193" xfId="45688" xr:uid="{C5D89CCE-D39C-4897-B0E3-BE858124E368}"/>
    <cellStyle name="style1542019151342" xfId="45689" xr:uid="{B740076D-BA42-48F4-8A6B-D02E9CBB732B}"/>
    <cellStyle name="style1542019156875" xfId="45644" xr:uid="{5752F5CC-7C72-4024-9938-D6EC9D2CABE4}"/>
    <cellStyle name="style1542019157115" xfId="45647" xr:uid="{A3EBEA43-C1F1-46BA-B2B1-19BB33CC7F58}"/>
    <cellStyle name="style1542019157637" xfId="45650" xr:uid="{1D1B177C-26B9-43C0-94D5-C4E9646295D5}"/>
    <cellStyle name="style1542019157809" xfId="45653" xr:uid="{AD6A8A6B-AC6F-4F3D-98E3-7E7195BDFA19}"/>
    <cellStyle name="style1542019157971" xfId="45657" xr:uid="{26F95A91-2ADD-4952-858F-EB88C45958EF}"/>
    <cellStyle name="style1542019158249" xfId="45659" xr:uid="{E7A27F3C-7EBE-4AE9-8567-F93C1BB47961}"/>
    <cellStyle name="style1542019158689" xfId="45671" xr:uid="{AC4106E1-7CDD-49C6-8884-AC9E9B1863B1}"/>
    <cellStyle name="style1542019158808" xfId="45672" xr:uid="{FEAE374F-4828-4BA1-A41C-E014B9A2DDE4}"/>
    <cellStyle name="style1542019158923" xfId="45670" xr:uid="{91A1F71A-13B4-4E18-ABC7-DC8E1F1CC689}"/>
    <cellStyle name="style1542019159035" xfId="45673" xr:uid="{00B82C80-83D8-478A-8B7D-CEFD7FB0D368}"/>
    <cellStyle name="style1542019159154" xfId="45674" xr:uid="{CF01E26D-3DB3-4668-9C6B-1931E073482F}"/>
    <cellStyle name="style1542019159269" xfId="45675" xr:uid="{27CD55AA-16A7-48F8-A29D-E79DF3D91C72}"/>
    <cellStyle name="style1542019159634" xfId="45676" xr:uid="{3B27CF03-893D-437D-A5A8-350D7B09E3CF}"/>
    <cellStyle name="style1542019159767" xfId="45677" xr:uid="{5F11521D-78DD-4DE2-8065-D9EA90ABCBE3}"/>
    <cellStyle name="style1542019159900" xfId="45678" xr:uid="{D36B726C-43BA-4811-ACDC-B5ECCCCBF35A}"/>
    <cellStyle name="style1542019160090" xfId="45690" xr:uid="{2622FABC-22B0-4AB3-8625-37A88E992469}"/>
    <cellStyle name="style1542019160195" xfId="45691" xr:uid="{B0D93AB5-CC77-4DD8-980D-7BD5D1E3F028}"/>
    <cellStyle name="style1542019165376" xfId="45645" xr:uid="{89CB7528-0910-43E4-A575-A1A4E607C5FE}"/>
    <cellStyle name="style1542019165626" xfId="45648" xr:uid="{70E8DAC3-23F2-4568-88A7-20C304C6F58D}"/>
    <cellStyle name="style1542019166115" xfId="45651" xr:uid="{367308F1-2BCC-4F9F-993D-A6661280FB2B}"/>
    <cellStyle name="style1542019166213" xfId="45654" xr:uid="{633506B4-C058-4A20-9F59-2918782AE4EF}"/>
    <cellStyle name="style1542019166336" xfId="45658" xr:uid="{2E7989D5-6FB4-466C-882E-9A5F79E6CAFB}"/>
    <cellStyle name="style1542019166575" xfId="45660" xr:uid="{68B2D4D0-2770-49F0-A458-9B81D6710067}"/>
    <cellStyle name="style1542019167006" xfId="45680" xr:uid="{DBC2F6C2-67C8-4BA6-B36F-CA81986A5356}"/>
    <cellStyle name="style1542019167133" xfId="45681" xr:uid="{E2752FF1-A9FB-4928-A12A-83494CD0AB9C}"/>
    <cellStyle name="style1542019167279" xfId="45679" xr:uid="{CB840A53-7C42-462F-8DA0-3051FEDE9C53}"/>
    <cellStyle name="style1542019167443" xfId="45682" xr:uid="{1297F882-4E54-44AE-83F9-8AD912AAE766}"/>
    <cellStyle name="style1542019167638" xfId="45683" xr:uid="{E12F378A-29B8-4315-8495-6AA0CD98D690}"/>
    <cellStyle name="style1542019167808" xfId="45684" xr:uid="{97E2C897-E630-4D91-BFFB-674E5CF58DD4}"/>
    <cellStyle name="style1542019168326" xfId="45685" xr:uid="{F4CF2A1A-1DD9-49C4-9436-2CE942639A9F}"/>
    <cellStyle name="style1542019168506" xfId="45686" xr:uid="{5397473F-0DC7-4FD4-A2C4-A7E8991995AE}"/>
    <cellStyle name="style1542019168658" xfId="45687" xr:uid="{5BC888CA-7E79-453D-AB2A-F5A0E97CB976}"/>
    <cellStyle name="style1542019168917" xfId="45692" xr:uid="{65C82A4D-3F47-45FB-964A-16B606DE517C}"/>
    <cellStyle name="style1542019169042" xfId="45693" xr:uid="{770F71FC-EF14-413B-81FE-77C982CFE519}"/>
    <cellStyle name="style1542020206467" xfId="45428" xr:uid="{74013085-CD1E-4D0F-BAA9-3EC426135E2B}"/>
    <cellStyle name="style1542020206611" xfId="45429" xr:uid="{2FFC0F46-C1AC-432E-B9D9-E239C415F1CD}"/>
    <cellStyle name="style1542020206736" xfId="45434" xr:uid="{6A749090-AD70-4E60-8A72-D7696CC6C89B}"/>
    <cellStyle name="style1542020206861" xfId="45435" xr:uid="{BD3D496A-40A9-4A2F-B06B-110998160835}"/>
    <cellStyle name="style1542020207131" xfId="45431" xr:uid="{12EBFAD5-45D7-484E-B73F-E5FB1B0E8B9A}"/>
    <cellStyle name="style1542020207263" xfId="45432" xr:uid="{DE59132A-5302-43DF-AD8A-6A269233B601}"/>
    <cellStyle name="style1542020207394" xfId="45430" xr:uid="{B1110409-C24C-477D-B202-B4EDF6B48D9F}"/>
    <cellStyle name="style1542020207557" xfId="45433" xr:uid="{09DE6CE1-A4B7-4757-BE2B-9CBA7892F443}"/>
    <cellStyle name="style1542020207708" xfId="45436" xr:uid="{D65A0EFB-A43F-4EDD-8821-C52262104A46}"/>
    <cellStyle name="style1542020207836" xfId="45437" xr:uid="{9C9886BD-002C-4B6E-AA0B-1003F934A279}"/>
    <cellStyle name="style1542020207962" xfId="45438" xr:uid="{B2935B71-B6C3-4A0A-A88B-FA13AC14E363}"/>
    <cellStyle name="style1542020208093" xfId="45439" xr:uid="{BBA2E58D-816D-42F5-B369-EDEB6E11807F}"/>
    <cellStyle name="style1542020208217" xfId="45440" xr:uid="{9102A0BB-AC4C-4740-A453-3CBCAD7750AB}"/>
    <cellStyle name="style1542020208362" xfId="45446" xr:uid="{B6FABDE0-71F9-4235-B44F-22606BD751BC}"/>
    <cellStyle name="style1542020208492" xfId="45441" xr:uid="{DB306676-4820-420D-933E-4CB009D48824}"/>
    <cellStyle name="style1542020208667" xfId="45447" xr:uid="{8B49EE9A-D548-47EA-96C5-B16E9E236D79}"/>
    <cellStyle name="style1542020208805" xfId="45452" xr:uid="{884CB452-9F59-4D24-91E3-77F530905848}"/>
    <cellStyle name="style1542020208935" xfId="45453" xr:uid="{905F3679-4F41-4D17-A630-628A05C754BE}"/>
    <cellStyle name="style1542020209063" xfId="45442" xr:uid="{A461D7BA-6BA7-4E66-8F3C-0780B3B198FC}"/>
    <cellStyle name="style1542020209191" xfId="45443" xr:uid="{5DE0D4BF-C21D-4CC5-B832-E782D0E41993}"/>
    <cellStyle name="style1542020209318" xfId="45444" xr:uid="{2D073893-B2AC-4E1C-B6C6-3892BDFB6302}"/>
    <cellStyle name="style1542020209447" xfId="45445" xr:uid="{985DE868-FD9D-4DAB-8F41-12FBFC193EB1}"/>
    <cellStyle name="style1542020209577" xfId="45448" xr:uid="{77901D09-4510-484A-8676-DD7584431D20}"/>
    <cellStyle name="style1542020209703" xfId="45449" xr:uid="{099B2F91-3AD9-44BE-8373-D78A9C0DC843}"/>
    <cellStyle name="style1542020209827" xfId="45450" xr:uid="{DA9B6260-66AC-48BB-8517-DAA3EB526894}"/>
    <cellStyle name="style1542020209957" xfId="45451" xr:uid="{34EA8D83-002A-46FC-A825-D40941016C51}"/>
    <cellStyle name="style1542020210122" xfId="45454" xr:uid="{98D725DE-B267-4075-B8F5-DD6B3A20D105}"/>
    <cellStyle name="style1542020210249" xfId="45455" xr:uid="{476D7F17-8A42-4F6D-BEF2-5C46C98296D9}"/>
    <cellStyle name="style1542020210375" xfId="45456" xr:uid="{43FADBE6-F9A2-448C-B5DC-C1FDFB50C0B4}"/>
    <cellStyle name="style1542020210504" xfId="45457" xr:uid="{36824702-585E-45DF-A7A7-AE92B2B8644D}"/>
    <cellStyle name="style1542020212539" xfId="45458" xr:uid="{4EA61254-2378-4AD4-9EF4-F9678CDF441E}"/>
    <cellStyle name="style1542020212659" xfId="45459" xr:uid="{152EC74B-5C31-4D61-926C-D92156FBDA78}"/>
    <cellStyle name="style1542020212773" xfId="45464" xr:uid="{B95FF965-D586-45B6-B59D-54C780FC144B}"/>
    <cellStyle name="style1542020212887" xfId="45465" xr:uid="{31BD5BDA-2718-4FEB-B3C8-7407E0ABAABA}"/>
    <cellStyle name="style1542020213112" xfId="45461" xr:uid="{51EF60A5-3C4B-433A-9395-FBEF5A998CB6}"/>
    <cellStyle name="style1542020213227" xfId="45462" xr:uid="{A24910CC-6282-4B1F-95D2-87709FFA287F}"/>
    <cellStyle name="style1542020213341" xfId="45460" xr:uid="{41EC6370-2947-42EE-8BF2-359B2F594CC2}"/>
    <cellStyle name="style1542020213452" xfId="45463" xr:uid="{2F4C7BCA-3204-4C29-B52A-104F916DD500}"/>
    <cellStyle name="style1542020213561" xfId="45466" xr:uid="{3870D780-D442-44B8-9ECF-E8CD58F89414}"/>
    <cellStyle name="style1542020213672" xfId="45467" xr:uid="{E5B4D15A-7706-4C88-8DD8-44670FD3CF2C}"/>
    <cellStyle name="style1542020213817" xfId="45468" xr:uid="{ECDF8427-BD49-4B49-9A8B-0C21425265E5}"/>
    <cellStyle name="style1542020213940" xfId="45469" xr:uid="{0DC0CD7A-B49E-4783-99BE-C08BF8326D2E}"/>
    <cellStyle name="style1542020214049" xfId="45470" xr:uid="{0AFCFCEA-5A9B-4A04-8D98-209FE113979E}"/>
    <cellStyle name="style1542020214167" xfId="45476" xr:uid="{FCFA5466-3BCA-4BED-B717-EC8E375EA8EA}"/>
    <cellStyle name="style1542020214277" xfId="45471" xr:uid="{232EDFA0-249E-4E79-BE99-6869F21DE530}"/>
    <cellStyle name="style1542020214388" xfId="45477" xr:uid="{10EB36DA-1E45-40A3-9D4D-C5B5EEF8822B}"/>
    <cellStyle name="style1542020214505" xfId="45482" xr:uid="{2979A3C5-F182-4037-99D7-D00595C42E4C}"/>
    <cellStyle name="style1542020214616" xfId="45483" xr:uid="{8849576D-D74F-415A-917A-C2D89625B084}"/>
    <cellStyle name="style1542020214726" xfId="45472" xr:uid="{91F387F4-713C-4D96-A5EA-2C22C769377E}"/>
    <cellStyle name="style1542020214849" xfId="45473" xr:uid="{0A8AB109-9336-43B5-B046-67A4B1E41BCE}"/>
    <cellStyle name="style1542020214958" xfId="45474" xr:uid="{46C1CE8D-0FC8-4003-94E8-6650C6E16D69}"/>
    <cellStyle name="style1542020215070" xfId="45475" xr:uid="{4B35C6AB-B6D9-4CEC-8499-92D30F685EC4}"/>
    <cellStyle name="style1542020215181" xfId="45478" xr:uid="{9A8AE32A-D99E-4986-BA82-8494CCA4FFB3}"/>
    <cellStyle name="style1542020215291" xfId="45479" xr:uid="{3456EC85-2529-49B8-84D4-7AADC4B89534}"/>
    <cellStyle name="style1542020215443" xfId="45480" xr:uid="{C9F19514-8A40-48B5-A4AA-22ECFE88D98A}"/>
    <cellStyle name="style1542020215559" xfId="45481" xr:uid="{4A4CFCA8-6EAD-4595-AE5E-C8AB07E94E5C}"/>
    <cellStyle name="style1542020215737" xfId="45484" xr:uid="{1A0C7CFD-E46A-448B-A5F0-EB70956FC3B1}"/>
    <cellStyle name="style1542020215848" xfId="45485" xr:uid="{D683E5AC-8E3A-4FF6-B6C1-0635713AB4E4}"/>
    <cellStyle name="style1542020215957" xfId="45486" xr:uid="{5848E8C6-2043-4F9A-99B0-FFCB35800863}"/>
    <cellStyle name="style1542020216070" xfId="45487" xr:uid="{DC428D3E-0AEB-4659-8E96-FFA26B315626}"/>
    <cellStyle name="style1542020218160" xfId="45488" xr:uid="{E2CF0A76-1812-473E-85CA-C82CFC5610D6}"/>
    <cellStyle name="style1542020218279" xfId="45489" xr:uid="{545C8CC5-C592-4BB5-811E-6D3B1917ADB9}"/>
    <cellStyle name="style1542020218390" xfId="45494" xr:uid="{31CCA680-ACEB-4838-B792-BB598328CB0D}"/>
    <cellStyle name="style1542020218507" xfId="45495" xr:uid="{79D59EFB-B9F2-4A36-B3AA-CD1CED840F87}"/>
    <cellStyle name="style1542020218745" xfId="45491" xr:uid="{ACD45F9C-5339-4E6D-BEB6-5ECB715BAC78}"/>
    <cellStyle name="style1542020218854" xfId="45492" xr:uid="{030C2642-BA2C-4AAF-A6CB-F015CCFC129D}"/>
    <cellStyle name="style1542020218961" xfId="45490" xr:uid="{2F63FF90-8EC4-46D8-8F2A-BABDDEA30BF1}"/>
    <cellStyle name="style1542020219086" xfId="45493" xr:uid="{52CC22A6-EE3F-4F08-889F-2C529A0AA3F9}"/>
    <cellStyle name="style1542020219197" xfId="45496" xr:uid="{7DEFBF07-94EA-4BED-BF31-02E70BF1B3A6}"/>
    <cellStyle name="style1542020219311" xfId="45497" xr:uid="{5C41EF01-9192-4ECF-9154-F7692CE7F037}"/>
    <cellStyle name="style1542020219424" xfId="45498" xr:uid="{1A24F85A-497E-477E-AD8D-A67B6B588085}"/>
    <cellStyle name="style1542020219538" xfId="45499" xr:uid="{DC872B70-6DBB-4172-89DC-CF153266529F}"/>
    <cellStyle name="style1542020219649" xfId="45500" xr:uid="{FAEBEBF8-F8C7-4701-A42D-47904E9892C6}"/>
    <cellStyle name="style1542020219767" xfId="45511" xr:uid="{8A528E82-5550-477B-A74F-8960D3CD5BC2}"/>
    <cellStyle name="style1542020219878" xfId="45501" xr:uid="{384387A7-4A19-4C02-AFD4-2BC0BE385288}"/>
    <cellStyle name="style1542020219988" xfId="45506" xr:uid="{AC9633D2-7D89-4C15-A255-5CCE5B36BB8E}"/>
    <cellStyle name="style1542020220122" xfId="45512" xr:uid="{67CBC2D2-2447-41B0-A87B-833ABA6576CB}"/>
    <cellStyle name="style1542020220272" xfId="45513" xr:uid="{57EF99AE-5817-4D5C-B750-1B157E56BCCA}"/>
    <cellStyle name="style1542020220416" xfId="45502" xr:uid="{93A1B90F-7E82-4388-A0FE-2B9B313B9CE0}"/>
    <cellStyle name="style1542020220549" xfId="45503" xr:uid="{D678A869-41A3-4616-82F5-3D1BADA724D7}"/>
    <cellStyle name="style1542020220671" xfId="45504" xr:uid="{2A3A4875-6BED-4BF8-8368-7962C78BCC1B}"/>
    <cellStyle name="style1542020220783" xfId="45505" xr:uid="{E9831FB7-BED6-44C0-B257-D00CDEB22739}"/>
    <cellStyle name="style1542020220904" xfId="45507" xr:uid="{A41613BC-C6DD-45FB-A415-E8768F993BA0}"/>
    <cellStyle name="style1542020221046" xfId="45508" xr:uid="{6E0DA624-0BB2-400D-B7DA-E059FE7F7DDD}"/>
    <cellStyle name="style1542020221158" xfId="45509" xr:uid="{827165E1-D369-42BE-8056-371425422528}"/>
    <cellStyle name="style1542020221272" xfId="45510" xr:uid="{9CAC3C12-F23A-47D0-9CA4-658412505247}"/>
    <cellStyle name="style1542020221511" xfId="45514" xr:uid="{1359A8C9-7E06-41A3-B9B8-29F8408DAEBB}"/>
    <cellStyle name="style1542020221623" xfId="45515" xr:uid="{FBF599F1-0A45-4A13-822D-74C58127B458}"/>
    <cellStyle name="style1542020221748" xfId="45516" xr:uid="{B1C92162-00D2-42F7-A100-B3B1965D2568}"/>
    <cellStyle name="style1542020221858" xfId="45517" xr:uid="{EF5300E3-1FBF-412D-8CD9-025808AC83B7}"/>
    <cellStyle name="style1542020224716" xfId="45518" xr:uid="{35EAF223-876E-44FF-9A0B-3D25FB05321C}"/>
    <cellStyle name="style1542020224856" xfId="45519" xr:uid="{344303B1-5E7F-48BB-993A-8449AE0B3E20}"/>
    <cellStyle name="style1542020224966" xfId="45524" xr:uid="{120E857F-2714-4CE5-85D8-1B255A8B846E}"/>
    <cellStyle name="style1542020225075" xfId="45525" xr:uid="{B340D790-C3F9-4541-9A6D-EFEB2601E574}"/>
    <cellStyle name="style1542020225301" xfId="45521" xr:uid="{A069C574-D7A0-4434-83B4-B8438FF2A2C2}"/>
    <cellStyle name="style1542020225412" xfId="45522" xr:uid="{2771E8F9-71DE-44FA-B29F-40B9C2C5C99B}"/>
    <cellStyle name="style1542020225520" xfId="45520" xr:uid="{68B0A32C-A4EB-40EF-A062-3EBF31F2E369}"/>
    <cellStyle name="style1542020225635" xfId="45523" xr:uid="{DA96C0A7-B0A6-4304-8A34-7E2F38233A45}"/>
    <cellStyle name="style1542020225774" xfId="45526" xr:uid="{E9EB37E0-CCE3-465E-B836-A5BC9DDAF22E}"/>
    <cellStyle name="style1542020225892" xfId="45527" xr:uid="{284C6B7E-37DD-4C2E-9515-D1A3A02C2F4E}"/>
    <cellStyle name="style1542020226002" xfId="45528" xr:uid="{F7051A94-40A1-4E2D-880E-45D8F042DF02}"/>
    <cellStyle name="style1542020226116" xfId="45529" xr:uid="{33E1F3EE-6AF5-419E-98DF-F62E3997D968}"/>
    <cellStyle name="style1542020226241" xfId="45530" xr:uid="{38D8E461-5054-43B1-9A00-228A4E6F35AB}"/>
    <cellStyle name="style1542020226383" xfId="45533" xr:uid="{4163C7FC-724D-4E81-ABAF-5BF3D9F3CF75}"/>
    <cellStyle name="style1542020226493" xfId="45531" xr:uid="{77673C56-6789-4997-BA88-CDA5624CC5B5}"/>
    <cellStyle name="style1542020226602" xfId="45534" xr:uid="{027FE0DA-06D7-4150-9F46-161610FBD53F}"/>
    <cellStyle name="style1542020226713" xfId="45536" xr:uid="{12EB14C3-A031-4E3C-A657-B60389DD31D0}"/>
    <cellStyle name="style1542020226824" xfId="45537" xr:uid="{0F8FAD4C-14ED-4F2E-88BA-9656EDECED10}"/>
    <cellStyle name="style1542020226938" xfId="45532" xr:uid="{59F6C525-D647-47D5-A2C2-6C8808A99FCA}"/>
    <cellStyle name="style1542020227401" xfId="45535" xr:uid="{F3699EDA-8D62-4F1C-B0D2-CA6FADBB1C75}"/>
    <cellStyle name="style1542020227865" xfId="45538" xr:uid="{525E5169-1766-431D-9304-1DE71FE18640}"/>
    <cellStyle name="style1542020230483" xfId="45539" xr:uid="{C7456B27-2B0C-4694-B82B-860822E8CEBB}"/>
    <cellStyle name="style1542020230600" xfId="45540" xr:uid="{94A4821D-D467-4954-86FD-761F6D79CCDA}"/>
    <cellStyle name="style1542020230725" xfId="45545" xr:uid="{5AA587BE-9221-486C-A638-0A2A0B62AFA9}"/>
    <cellStyle name="style1542020230846" xfId="45546" xr:uid="{1ECC5B68-7D76-4D9A-B5CD-516EF3371DAF}"/>
    <cellStyle name="style1542020231065" xfId="45542" xr:uid="{3517EEFD-0167-45F7-A025-423506A76DA3}"/>
    <cellStyle name="style1542020231173" xfId="45543" xr:uid="{D3BA9C53-7006-43D0-A512-B6A1504573E7}"/>
    <cellStyle name="style1542020231286" xfId="45541" xr:uid="{F81E95AF-4E4C-4173-A8FC-FE667CF3BA4F}"/>
    <cellStyle name="style1542020231403" xfId="45544" xr:uid="{8FE1BE19-FE27-4EA8-BD9E-74A9DAD8B33A}"/>
    <cellStyle name="style1542020231512" xfId="45547" xr:uid="{7E9865ED-7DDC-41BF-B2D9-CB384985D446}"/>
    <cellStyle name="style1542020231622" xfId="45548" xr:uid="{94ECA475-9EC4-452F-95AA-C461BB8DE56B}"/>
    <cellStyle name="style1542020231731" xfId="45549" xr:uid="{7A9E67FA-E4D1-48D4-8EE0-49DCA7B48809}"/>
    <cellStyle name="style1542020231847" xfId="45550" xr:uid="{16C99DF9-AE72-4935-9F49-BCBD98C99FFD}"/>
    <cellStyle name="style1542020231956" xfId="45551" xr:uid="{B8D80CEB-9BD2-46E6-83C6-3A99CDC8734C}"/>
    <cellStyle name="style1542020232090" xfId="45557" xr:uid="{695FA1E0-F6F1-4E07-86FA-3634D04DE273}"/>
    <cellStyle name="style1542020232216" xfId="45552" xr:uid="{02528C47-185C-4CF7-A184-491E5928D9AF}"/>
    <cellStyle name="style1542020232332" xfId="45558" xr:uid="{69B7DE58-76DD-478E-8E70-6F34AAEBA59F}"/>
    <cellStyle name="style1542020232445" xfId="45563" xr:uid="{299555DD-AA97-4C67-90F7-05792784EE53}"/>
    <cellStyle name="style1542020232570" xfId="45564" xr:uid="{FBA4C7DB-0503-4353-8AD9-0F8A8068C47A}"/>
    <cellStyle name="style1542020232684" xfId="45553" xr:uid="{CD08232F-EDC4-482B-8C84-84F36EA4ACAA}"/>
    <cellStyle name="style1542020232792" xfId="45554" xr:uid="{CB8CB4C4-88D4-4804-A378-4472C6CEA173}"/>
    <cellStyle name="style1542020232903" xfId="45555" xr:uid="{3D0E04A0-61B8-441D-ACB2-6DDFDC7CAB3D}"/>
    <cellStyle name="style1542020233015" xfId="45556" xr:uid="{D0E62054-77A2-4917-8950-21B61A76ABED}"/>
    <cellStyle name="style1542020233166" xfId="45559" xr:uid="{9DA8BE06-8CBF-47FC-BF70-F66669CD7EDF}"/>
    <cellStyle name="style1542020233277" xfId="45560" xr:uid="{77464B01-E252-416D-B0E5-4DB367CEB658}"/>
    <cellStyle name="style1542020233388" xfId="45561" xr:uid="{79551530-0FBC-479A-927A-7E7EC6167BB0}"/>
    <cellStyle name="style1542020233501" xfId="45562" xr:uid="{67708993-B1E2-497A-8EE5-ADD51BFEFF7B}"/>
    <cellStyle name="style1542020233673" xfId="45565" xr:uid="{74CA7C20-62A2-4351-B6EF-4C491FAF0A1A}"/>
    <cellStyle name="style1542020233810" xfId="45566" xr:uid="{4D5488A2-3C4B-4BEA-82A1-BFB17035177B}"/>
    <cellStyle name="style1542020233920" xfId="45567" xr:uid="{B1810481-4A4A-4C81-BA19-42FDFCB3CD2F}"/>
    <cellStyle name="style1542020234032" xfId="45568" xr:uid="{565BDB08-87CC-4355-AF24-A7CEBD32CEBA}"/>
    <cellStyle name="style1542020234158" xfId="45569" xr:uid="{038D70A3-4805-467F-B640-7BF7D88F99B0}"/>
    <cellStyle name="style1542020234255" xfId="45570" xr:uid="{FBD51A7D-2ED3-4526-8CBB-5B7782640037}"/>
    <cellStyle name="style1542020234351" xfId="45571" xr:uid="{C1A21D64-F718-41C2-A614-F6C3783F21D9}"/>
    <cellStyle name="style1542020234447" xfId="45572" xr:uid="{21035DEB-B943-46F8-BEF3-42F33BD0122A}"/>
    <cellStyle name="style1542020234540" xfId="45573" xr:uid="{3D3940EF-E24C-4693-A454-6D307103287C}"/>
    <cellStyle name="style1542020234633" xfId="45574" xr:uid="{20136CEC-B4C1-463F-8214-CC7FF3410F4D}"/>
    <cellStyle name="style1542020234726" xfId="45575" xr:uid="{CD39AD80-7312-4A21-B3A7-7AF58DC1F848}"/>
    <cellStyle name="style1542020234821" xfId="45576" xr:uid="{3E233175-3563-4D7C-91E3-59577F85F3F7}"/>
    <cellStyle name="style1542020234936" xfId="45577" xr:uid="{A252619E-3F27-41A1-AF01-328DD0AF50BB}"/>
    <cellStyle name="style1542020235029" xfId="45578" xr:uid="{AEC38755-61DD-4AD2-A535-F5F41F0966E7}"/>
    <cellStyle name="style1542020235137" xfId="45579" xr:uid="{D24509F2-DBE8-4032-A02F-0BE6F07FC9B0}"/>
    <cellStyle name="style1542020235232" xfId="45580" xr:uid="{D71ACF1E-027F-479B-A35A-D3F6C2625A60}"/>
    <cellStyle name="style1542020237853" xfId="45581" xr:uid="{E1BCB61F-8CC0-4EAA-8B32-3F1A7515BCC5}"/>
    <cellStyle name="style1542020237973" xfId="45582" xr:uid="{0023D432-A173-4281-ADCD-ECF12D06B721}"/>
    <cellStyle name="style1542020238082" xfId="45587" xr:uid="{3B82EB1F-04DD-4051-AA5B-C265972070CA}"/>
    <cellStyle name="style1542020238194" xfId="45588" xr:uid="{2B15DA28-8885-4922-94EE-FB947F37F1AF}"/>
    <cellStyle name="style1542020238429" xfId="45584" xr:uid="{8E07DFB4-FDBB-441A-BFFE-D8F667FA3D2B}"/>
    <cellStyle name="style1542020238537" xfId="45585" xr:uid="{E0C0CDEA-A1AE-447E-9B65-172E3173ECD0}"/>
    <cellStyle name="style1542020238657" xfId="45583" xr:uid="{E7D18909-3389-487A-A24F-684869FFCDBA}"/>
    <cellStyle name="style1542020238773" xfId="45586" xr:uid="{796BD619-1BF5-45D9-809F-4C040E3E2DBB}"/>
    <cellStyle name="style1542020238911" xfId="45589" xr:uid="{38EBE834-29CB-4EEA-8823-BB25B4DCC446}"/>
    <cellStyle name="style1542020239079" xfId="45590" xr:uid="{08F1D46A-7797-498F-8622-39C181A95567}"/>
    <cellStyle name="style1542020239188" xfId="45591" xr:uid="{1E000D39-0CB6-400C-ADE9-8A14FF88474A}"/>
    <cellStyle name="style1542020239302" xfId="45592" xr:uid="{4C6C6E64-62EF-4A66-86DD-37701F9F320D}"/>
    <cellStyle name="style1542020239412" xfId="45593" xr:uid="{8F3B953B-FC87-444A-9B31-C81D024E6EB5}"/>
    <cellStyle name="style1542020239529" xfId="45599" xr:uid="{615DBB9E-6126-4122-A19E-C4D7B73D4B00}"/>
    <cellStyle name="style1542020239642" xfId="45594" xr:uid="{B42FCCA2-3EB0-4327-9723-A8BA724B2A95}"/>
    <cellStyle name="style1542020239749" xfId="45600" xr:uid="{3DF9F18F-362D-4D0C-B7B6-583353F908E4}"/>
    <cellStyle name="style1542020239863" xfId="45605" xr:uid="{3D4FE8C9-E24A-4994-9B5D-5327CE1845E1}"/>
    <cellStyle name="style1542020239974" xfId="45620" xr:uid="{75B6116C-E771-426B-8B54-5E330D4A3CAA}"/>
    <cellStyle name="style1542020240092" xfId="45606" xr:uid="{56C13798-E168-4978-82AC-CB8B54400871}"/>
    <cellStyle name="style1542020240185" xfId="45595" xr:uid="{1E787FA7-9F5B-457E-8521-0F76AD7FA3A2}"/>
    <cellStyle name="style1542020240294" xfId="45596" xr:uid="{3EB0FB69-2583-4310-9282-BF0FFE355A38}"/>
    <cellStyle name="style1542020240403" xfId="45597" xr:uid="{B9BA2929-998D-43B7-B3DF-611358C9DCC5}"/>
    <cellStyle name="style1542020240514" xfId="45598" xr:uid="{8DEA6D1E-D564-45DF-8D83-0C6349AE06E5}"/>
    <cellStyle name="style1542020240626" xfId="45601" xr:uid="{F98D5773-3E0C-4262-A0BD-73AFDB3A0C68}"/>
    <cellStyle name="style1542020240737" xfId="45602" xr:uid="{1BB9509E-379C-4990-A1E4-9116D891180B}"/>
    <cellStyle name="style1542020240847" xfId="45603" xr:uid="{815E5206-CC1E-4C64-B931-AB35B2530760}"/>
    <cellStyle name="style1542020240960" xfId="45604" xr:uid="{C04DED16-EDFA-4C11-8A25-D930593D33E4}"/>
    <cellStyle name="style1542020241083" xfId="45607" xr:uid="{B3D0B974-EAE6-48EC-B917-C02B91B4EFA9}"/>
    <cellStyle name="style1542020241191" xfId="45608" xr:uid="{9AE19AFC-E1B8-44C8-859D-3CC737AD70B9}"/>
    <cellStyle name="style1542020241299" xfId="45609" xr:uid="{7CE1AF09-7BAD-49FE-BCBE-0F8F7F367AEA}"/>
    <cellStyle name="style1542020241411" xfId="45610" xr:uid="{F58D8C5A-1F73-47E1-B730-1E0AB514769A}"/>
    <cellStyle name="style1542020241543" xfId="45619" xr:uid="{4B279DF1-DBF8-46AE-AA1E-001724EE5351}"/>
    <cellStyle name="style1542020241639" xfId="45611" xr:uid="{E2469BAB-C9CB-4F49-88B0-E2CF7B10F4B9}"/>
    <cellStyle name="style1542020241733" xfId="45612" xr:uid="{78147BF4-4DED-475B-B471-395BB8706673}"/>
    <cellStyle name="style1542020241833" xfId="45613" xr:uid="{E742010C-7FAB-40F2-97BB-69028C9D69A0}"/>
    <cellStyle name="style1542020241934" xfId="45614" xr:uid="{837C43EF-7E40-465E-B5E5-20156DA21DBE}"/>
    <cellStyle name="style1542020242030" xfId="45615" xr:uid="{B3A8AEE7-0B8B-42DA-94AC-9F8BE1F15209}"/>
    <cellStyle name="style1542020242131" xfId="45616" xr:uid="{38032062-35D5-46D4-882E-9D5E2B7A3F34}"/>
    <cellStyle name="style1542020242239" xfId="45617" xr:uid="{E81FBDCA-3DDF-46DC-A348-B5DBA88F33F6}"/>
    <cellStyle name="style1542020242345" xfId="45618" xr:uid="{E3BF08E0-32E7-443E-9E7D-C2D599B547E1}"/>
    <cellStyle name="style1542020242473" xfId="45621" xr:uid="{F2F3D784-4431-4F05-97DA-C034F8D0A8C1}"/>
    <cellStyle name="style1542020242607" xfId="45622" xr:uid="{C298518D-0750-41BC-8F9C-E14E4E9F2099}"/>
    <cellStyle name="style1542020242704" xfId="45623" xr:uid="{B3E94B6B-5E28-4718-BCBB-CFC847E0651C}"/>
    <cellStyle name="style1542020242810" xfId="45624" xr:uid="{CC689425-F74A-4D62-A7F7-D34833B085D5}"/>
    <cellStyle name="style1542020245307" xfId="45626" xr:uid="{5AC9B2EB-4F59-477B-B751-6BF5859F5E20}"/>
    <cellStyle name="style1542020245439" xfId="45627" xr:uid="{F1E8F261-5496-4372-9C58-B07C8FDE368E}"/>
    <cellStyle name="style1542020245597" xfId="45625" xr:uid="{7C016504-BE0F-47F4-B7AC-114707BA42F3}"/>
    <cellStyle name="style1542020245785" xfId="45628" xr:uid="{E9F7B2C2-90B9-4F88-8563-A1724A4F934E}"/>
    <cellStyle name="style1542020245919" xfId="45629" xr:uid="{B74B15FC-7707-4A65-A13B-55EBF6F0965D}"/>
    <cellStyle name="style1542020246050" xfId="45630" xr:uid="{5EBC1ECD-DB2C-4B29-A07A-4C0E7008F212}"/>
    <cellStyle name="style1542020246175" xfId="45631" xr:uid="{8AAF297D-727B-49FE-A2EB-306BFEDEFDE6}"/>
    <cellStyle name="style1542020246294" xfId="45632" xr:uid="{D221C670-8318-42C4-929C-BB28F59880D0}"/>
    <cellStyle name="style1542020246406" xfId="45634" xr:uid="{EE4D1331-23D4-4E6E-9A1E-B1A015F66A7C}"/>
    <cellStyle name="style1542020246516" xfId="45635" xr:uid="{52480102-AFE6-4D5E-8264-72703D1F8131}"/>
    <cellStyle name="style1542020246634" xfId="45637" xr:uid="{BEC0DC5F-CD86-4A41-B3FD-1283F1233C60}"/>
    <cellStyle name="style1542020246744" xfId="45638" xr:uid="{63137088-B89F-4AAE-B1CF-EE6A425FF0D4}"/>
    <cellStyle name="style1542020246874" xfId="45633" xr:uid="{AB2BFDA5-D16C-4AF7-ADCD-ED80B831D5D6}"/>
    <cellStyle name="style1542020246998" xfId="45636" xr:uid="{7E7BAE56-9DE6-4228-8FBD-DD72112362FE}"/>
    <cellStyle name="style1542020247124" xfId="45639" xr:uid="{AF001C31-BA51-4B0A-AE0A-311424FB6482}"/>
    <cellStyle name="style1542020247579" xfId="45641" xr:uid="{A68F233A-454A-41F2-A179-6899CD4F10F5}"/>
    <cellStyle name="style1542020247889" xfId="45642" xr:uid="{B92C29FC-16CC-4B10-9CA8-03380B194D80}"/>
    <cellStyle name="style1542020248107" xfId="45640" xr:uid="{9A55661F-7B57-4AFA-BB59-A582F0385BE3}"/>
    <cellStyle name="style1542030869613" xfId="45377" xr:uid="{8FA79FAE-6D34-4CAB-9983-4F6BD036C0A5}"/>
    <cellStyle name="style1542030869861" xfId="45380" xr:uid="{146E7DF5-3803-4613-9950-B1E54890F8AF}"/>
    <cellStyle name="style1542030870343" xfId="45383" xr:uid="{84C6FB01-46C2-4119-89DB-4392C575871B}"/>
    <cellStyle name="style1542030870436" xfId="45386" xr:uid="{50BFC18A-CE33-4C72-828D-B2EF790C2F56}"/>
    <cellStyle name="style1542030870537" xfId="45389" xr:uid="{1B2CF12D-8C01-42D7-977C-AF211E887C89}"/>
    <cellStyle name="style1542030870761" xfId="45392" xr:uid="{50E8EAA3-8B4A-41F3-ADD1-926AE62A4C4C}"/>
    <cellStyle name="style1542030871121" xfId="45396" xr:uid="{D92C1DC4-F67C-41D2-8E22-D4C3068772FB}"/>
    <cellStyle name="style1542030871243" xfId="45397" xr:uid="{7CEB7359-6119-420C-91F5-D218F04AC087}"/>
    <cellStyle name="style1542030871366" xfId="45395" xr:uid="{31EC0246-5C2F-4144-B11F-9BA8AA4084F8}"/>
    <cellStyle name="style1542030871488" xfId="45404" xr:uid="{4A74BDA7-A38D-4AE9-A24F-1CF7EC07618F}"/>
    <cellStyle name="style1542030871609" xfId="45405" xr:uid="{99F60DDF-690C-4EC7-A355-307448A0B105}"/>
    <cellStyle name="style1542030871732" xfId="45406" xr:uid="{B8454603-AB8C-4201-AC8C-72B0CCDDE873}"/>
    <cellStyle name="style1542030872067" xfId="45413" xr:uid="{F7D5DFF5-1BBC-4712-9D34-5279ACA9600F}"/>
    <cellStyle name="style1542030872188" xfId="45414" xr:uid="{C2B6E057-194E-40F0-B28D-EF5A3D20AEDB}"/>
    <cellStyle name="style1542030872321" xfId="45415" xr:uid="{ADB2A4AD-2911-4580-B81E-D3B998803FEC}"/>
    <cellStyle name="style1542030872471" xfId="45422" xr:uid="{05C0C317-C09D-4237-B4D2-A723A219629B}"/>
    <cellStyle name="style1542030872584" xfId="45425" xr:uid="{D218F34D-DC31-443D-85A1-500F96EFB627}"/>
    <cellStyle name="style1542030874964" xfId="45378" xr:uid="{69E891E6-FF17-4CDF-AF87-CAF19D03C02E}"/>
    <cellStyle name="style1542030875179" xfId="45381" xr:uid="{EE9DB483-52CB-4EB9-BAD1-7F9C38DCCC3B}"/>
    <cellStyle name="style1542030875619" xfId="45384" xr:uid="{43EA318E-CF33-4BAC-A396-3603FBB3CA52}"/>
    <cellStyle name="style1542030875712" xfId="45387" xr:uid="{8D4E9AD8-8551-4B3D-B4E6-775280AD6792}"/>
    <cellStyle name="style1542030875821" xfId="45390" xr:uid="{AC5AE0DC-5FB0-4250-AF87-096B58BFEA67}"/>
    <cellStyle name="style1542030876042" xfId="45393" xr:uid="{5226354A-B017-4286-B849-D56A1BBFA741}"/>
    <cellStyle name="style1542030876376" xfId="45399" xr:uid="{1C250B0F-DA1F-47FB-B845-1A2DE777F96A}"/>
    <cellStyle name="style1542030876483" xfId="45400" xr:uid="{765DCF95-06EF-43F4-BE71-8219A65F511A}"/>
    <cellStyle name="style1542030876590" xfId="45398" xr:uid="{9DECC546-59EB-4DDF-9468-E5601F61A3FD}"/>
    <cellStyle name="style1542030876711" xfId="45407" xr:uid="{BA0730D2-96DE-4C08-85CE-F9BAEEB9B1D7}"/>
    <cellStyle name="style1542030876818" xfId="45408" xr:uid="{1A635227-5A85-4E20-A8B3-E133CFB6AFE1}"/>
    <cellStyle name="style1542030876938" xfId="45409" xr:uid="{3CC830D4-A296-45B6-B12C-7DCFCDADCC2C}"/>
    <cellStyle name="style1542030877250" xfId="45416" xr:uid="{583EC013-E658-4F35-A734-8A60591D492A}"/>
    <cellStyle name="style1542030877359" xfId="45417" xr:uid="{3F037F36-DED2-4110-940E-FA55F49ADC84}"/>
    <cellStyle name="style1542030877465" xfId="45418" xr:uid="{E0095715-D093-4ED3-9043-66C706153AAF}"/>
    <cellStyle name="style1542030877600" xfId="45423" xr:uid="{7884C89C-BCE1-4633-A69E-87D9AD0706A2}"/>
    <cellStyle name="style1542030877711" xfId="45426" xr:uid="{D2FB6013-B97D-49B9-9B63-6A230004DEE0}"/>
    <cellStyle name="style1542030880198" xfId="45379" xr:uid="{05529908-ACB2-459B-A55F-E7340BAC48E4}"/>
    <cellStyle name="style1542030880418" xfId="45382" xr:uid="{03D84B9B-3EEF-4156-B697-C65D33F7CADA}"/>
    <cellStyle name="style1542030880864" xfId="45385" xr:uid="{345BD0D1-7E69-4504-A4AA-2D208CDF2174}"/>
    <cellStyle name="style1542030880956" xfId="45388" xr:uid="{5C9AEAB4-AE33-4FF0-96D5-1E899B97B62E}"/>
    <cellStyle name="style1542030881059" xfId="45391" xr:uid="{655B4290-059B-4367-A4E4-84A4A7F215F4}"/>
    <cellStyle name="style1542030881262" xfId="45394" xr:uid="{52F35496-8F06-4C0A-8ACE-D40BC0F2DB25}"/>
    <cellStyle name="style1542030881611" xfId="45402" xr:uid="{29D40F41-CD0C-4D40-BEA2-0E38F22D9187}"/>
    <cellStyle name="style1542030881719" xfId="45403" xr:uid="{D8195C96-04C5-42C1-8801-92DEF6B0C832}"/>
    <cellStyle name="style1542030881828" xfId="45401" xr:uid="{CDA9F629-2808-4CF9-8235-20715083E5E9}"/>
    <cellStyle name="style1542030881941" xfId="45410" xr:uid="{520B0024-ABC2-408A-874F-975CFA5607DF}"/>
    <cellStyle name="style1542030882065" xfId="45411" xr:uid="{A5856D33-17FD-4DC4-A40C-6C6208FDCB20}"/>
    <cellStyle name="style1542030882173" xfId="45412" xr:uid="{F762EA27-A8E7-4AA7-B08B-8DBC6E068E7B}"/>
    <cellStyle name="style1542030882488" xfId="45419" xr:uid="{D436C1E9-640B-4B0E-885C-35E01B38791B}"/>
    <cellStyle name="style1542030882614" xfId="45420" xr:uid="{B4B94818-6447-4013-AD5C-7FDDC066D83F}"/>
    <cellStyle name="style1542030882750" xfId="45421" xr:uid="{0132FABB-1BEA-45A2-A315-A23343C1F4DF}"/>
    <cellStyle name="style1542030882895" xfId="45424" xr:uid="{5C80628C-348A-41F0-97DD-498ED857F716}"/>
    <cellStyle name="style1542030883018" xfId="45427" xr:uid="{E333826B-EAA1-4398-B296-5793C213048A}"/>
    <cellStyle name="style1542030920863" xfId="45164" xr:uid="{E20292C4-D65A-450B-999E-3CDE1C99F18E}"/>
    <cellStyle name="style1542030921008" xfId="45165" xr:uid="{027625BA-6B6E-420F-B9E5-8BF991A26D8A}"/>
    <cellStyle name="style1542030921130" xfId="45170" xr:uid="{505C334C-487F-4C3B-93C9-562485279322}"/>
    <cellStyle name="style1542030921251" xfId="45171" xr:uid="{5B291DEF-717A-47D3-BA48-26526307E568}"/>
    <cellStyle name="style1542030921519" xfId="45167" xr:uid="{F7A1C6C3-8F21-498D-840B-65B4631AB13C}"/>
    <cellStyle name="style1542030921641" xfId="45168" xr:uid="{4478A102-ADD8-4BC2-8810-8F437EB0159B}"/>
    <cellStyle name="style1542030921766" xfId="45166" xr:uid="{DAE2A5BF-0209-4458-A18A-96783CD87857}"/>
    <cellStyle name="style1542030921888" xfId="45169" xr:uid="{218E920C-C790-4A84-BD53-00B5BA12C9AE}"/>
    <cellStyle name="style1542030922025" xfId="45172" xr:uid="{331678C9-CE25-40AC-9298-43258E435043}"/>
    <cellStyle name="style1542030922146" xfId="45173" xr:uid="{5E31F220-32B9-4257-84D5-F23F75702CAA}"/>
    <cellStyle name="style1542030922267" xfId="45174" xr:uid="{150B2F52-AF2C-403F-B7DD-13897C8236CE}"/>
    <cellStyle name="style1542030922393" xfId="45175" xr:uid="{784D6E10-8E38-49DF-AABC-E654EA62BC73}"/>
    <cellStyle name="style1542030922514" xfId="45176" xr:uid="{0EE870F7-CF66-4600-BADF-05161DCAD510}"/>
    <cellStyle name="style1542030922662" xfId="45182" xr:uid="{DAAD69EB-D960-47BD-A69D-DF1D4E4D2F8D}"/>
    <cellStyle name="style1542030922783" xfId="45177" xr:uid="{DEACAA12-1D1E-477A-95DB-5B41A7150BFD}"/>
    <cellStyle name="style1542030922904" xfId="45183" xr:uid="{58FB99A7-5422-48D5-B62D-A00C1F6E13D9}"/>
    <cellStyle name="style1542030923028" xfId="45188" xr:uid="{63D5EE64-F87A-4F6B-9504-79736F61C6BE}"/>
    <cellStyle name="style1542030923150" xfId="45189" xr:uid="{A4BB990D-84D9-4E56-8992-E9DA3CB6BBC5}"/>
    <cellStyle name="style1542030923273" xfId="45178" xr:uid="{0351B538-42E3-4217-B802-B52FECA353BB}"/>
    <cellStyle name="style1542030923395" xfId="45179" xr:uid="{89EB8357-7EED-4B46-A50D-42FC8E50EE22}"/>
    <cellStyle name="style1542030923516" xfId="45180" xr:uid="{6E3A617E-6207-41CB-A571-31F4D2E31832}"/>
    <cellStyle name="style1542030923637" xfId="45181" xr:uid="{4D8A9021-436C-427E-B714-8ECD54ADCADA}"/>
    <cellStyle name="style1542030923759" xfId="45184" xr:uid="{B5327344-7295-4E3A-AB24-B1542CDD81FA}"/>
    <cellStyle name="style1542030923882" xfId="45185" xr:uid="{9B69A0B7-FC86-4E65-8B92-63E11B7E9711}"/>
    <cellStyle name="style1542030924006" xfId="45186" xr:uid="{67D44CEE-BD43-40C3-BD80-4A6BEFC35A68}"/>
    <cellStyle name="style1542030924129" xfId="45187" xr:uid="{13A2DC34-A57E-4C98-B265-21B320F14E74}"/>
    <cellStyle name="style1542030924264" xfId="45190" xr:uid="{56B7455C-BF07-4964-908D-4615043B7437}"/>
    <cellStyle name="style1542030924385" xfId="45191" xr:uid="{7B6210F0-CCC3-4854-A2F2-12C06637765B}"/>
    <cellStyle name="style1542030924506" xfId="45192" xr:uid="{E12474D0-A0FD-4738-9DF8-AA55D81CA607}"/>
    <cellStyle name="style1542030924627" xfId="45193" xr:uid="{73048BD2-AC68-408A-B1FC-43EC2549FEAD}"/>
    <cellStyle name="style1542030926494" xfId="45194" xr:uid="{F045B94A-9EB2-4816-A8E1-89748DE30BCA}"/>
    <cellStyle name="style1542030926614" xfId="45195" xr:uid="{16EC7AD6-8824-4400-89DB-724941AFC061}"/>
    <cellStyle name="style1542030926719" xfId="45200" xr:uid="{6824CCC1-0267-411D-B1A5-F980F186F980}"/>
    <cellStyle name="style1542030926876" xfId="45201" xr:uid="{33B9EBED-4149-4D75-9E05-19D6E23E1ECC}"/>
    <cellStyle name="style1542030927103" xfId="45197" xr:uid="{1A374ADC-561F-47C4-8066-41147073F3E1}"/>
    <cellStyle name="style1542030927212" xfId="45198" xr:uid="{E86D22EE-68B5-4D2E-AA57-2D5AEBE7B49B}"/>
    <cellStyle name="style1542030927318" xfId="45196" xr:uid="{5415FA0E-62FB-4B66-B38D-B53962EE2C9B}"/>
    <cellStyle name="style1542030927426" xfId="45199" xr:uid="{6C3322BF-774B-42A8-AE94-D7E984F77272}"/>
    <cellStyle name="style1542030927532" xfId="45202" xr:uid="{E6402FBE-D964-4129-B96D-D48307B95505}"/>
    <cellStyle name="style1542030927638" xfId="45203" xr:uid="{C96ADB1D-5A76-49BF-9ED9-D278EA39A62B}"/>
    <cellStyle name="style1542030927744" xfId="45204" xr:uid="{67F85E30-072A-4AFE-A9AF-CB377EBB3B0A}"/>
    <cellStyle name="style1542030927856" xfId="45205" xr:uid="{8034E866-FB56-4C7F-9B22-A84F2B0DF3D5}"/>
    <cellStyle name="style1542030927963" xfId="45206" xr:uid="{3B1F7438-B8CC-414E-AFA3-BBBF6C120E6F}"/>
    <cellStyle name="style1542030928087" xfId="45212" xr:uid="{CE3166BA-617D-420C-A599-04ED9F4B3CFF}"/>
    <cellStyle name="style1542030928192" xfId="45207" xr:uid="{B5A63E5D-A92E-45EF-9BC7-6075F0D8D9C9}"/>
    <cellStyle name="style1542030928300" xfId="45213" xr:uid="{7FF13C63-8D6F-46A9-9836-029326CE027F}"/>
    <cellStyle name="style1542030928411" xfId="45218" xr:uid="{626FABBA-BE38-412A-9435-3DFA372ACAED}"/>
    <cellStyle name="style1542030928519" xfId="45219" xr:uid="{C6E86AD1-F85E-4437-8B9D-E2E9BD8843BC}"/>
    <cellStyle name="style1542030928626" xfId="45208" xr:uid="{F4B1A7D9-A5AF-4C22-97D8-4C6D820BB775}"/>
    <cellStyle name="style1542030928731" xfId="45209" xr:uid="{ACE439F4-2E3A-4E5C-9705-F638A5B8C4A8}"/>
    <cellStyle name="style1542030928837" xfId="45210" xr:uid="{556EB266-1A64-488B-AFB4-36580E5EE9B4}"/>
    <cellStyle name="style1542030928959" xfId="45211" xr:uid="{89FEF8A5-9AAA-4570-BC29-B6B3D0132F5F}"/>
    <cellStyle name="style1542030929067" xfId="45214" xr:uid="{BFE159D5-ECCA-42D1-97E9-B10AB46E2A8E}"/>
    <cellStyle name="style1542030929174" xfId="45215" xr:uid="{2198668F-F066-4B2F-A7C2-ED5CE39AA015}"/>
    <cellStyle name="style1542030929280" xfId="45216" xr:uid="{FCBD9C6F-4C8F-40DD-AF72-71E4F2A525E6}"/>
    <cellStyle name="style1542030929387" xfId="45217" xr:uid="{BC735217-4C6D-4105-BCD5-129E1B6C5ED8}"/>
    <cellStyle name="style1542030929532" xfId="45220" xr:uid="{0568794A-0E06-439A-B9F7-3415E98E5D3A}"/>
    <cellStyle name="style1542030929637" xfId="45221" xr:uid="{171C5228-1200-4780-812D-19D82C8D7CC5}"/>
    <cellStyle name="style1542030929744" xfId="45222" xr:uid="{F07648DA-16A5-4A4F-9520-0537953428A2}"/>
    <cellStyle name="style1542030929851" xfId="45223" xr:uid="{5A423586-D9D2-40F6-9CD0-AC137DCE92DB}"/>
    <cellStyle name="style1542030931688" xfId="45224" xr:uid="{47CEC053-620B-4976-9E54-248E7DE9472B}"/>
    <cellStyle name="style1542030931853" xfId="45225" xr:uid="{EB237F11-1951-4A62-A6CC-A5623AE58C27}"/>
    <cellStyle name="style1542030931962" xfId="45230" xr:uid="{839C7493-3466-4FFA-8466-64AE5FFF3DA7}"/>
    <cellStyle name="style1542030932070" xfId="45231" xr:uid="{1F9EC294-1588-46EC-8C46-2239FA43A04F}"/>
    <cellStyle name="style1542030932285" xfId="45227" xr:uid="{9B3D3415-9E1B-48E8-8612-1FA1B577F3B5}"/>
    <cellStyle name="style1542030932391" xfId="45228" xr:uid="{0927DB0B-4F78-4D68-A640-7328F9EBC3D0}"/>
    <cellStyle name="style1542030932496" xfId="45226" xr:uid="{2359AD8F-0DC9-4337-8423-CEF79D81C2C9}"/>
    <cellStyle name="style1542030932606" xfId="45229" xr:uid="{80D6982E-BC65-444A-AB7A-AD14CB65D09E}"/>
    <cellStyle name="style1542030932712" xfId="45232" xr:uid="{ECA5F601-C516-428E-AA3B-8818EDD1675A}"/>
    <cellStyle name="style1542030932818" xfId="45233" xr:uid="{1CD14397-421F-4B6A-B2B6-1D190E78EC68}"/>
    <cellStyle name="style1542030932925" xfId="45234" xr:uid="{F5A32B38-CE8C-4FDB-A5A7-2E2CDAF072E4}"/>
    <cellStyle name="style1542030933038" xfId="45235" xr:uid="{AEDBDB26-5625-4C78-9FE4-72B8707A22F5}"/>
    <cellStyle name="style1542030933145" xfId="45236" xr:uid="{83E368C8-32B5-45F9-8854-2F617269588D}"/>
    <cellStyle name="style1542030933262" xfId="45247" xr:uid="{9775BC17-85E4-4DA2-B226-E7F53AA628B9}"/>
    <cellStyle name="style1542030933370" xfId="45237" xr:uid="{DAEEBA8A-E956-4FF6-A118-913ABB68DEE8}"/>
    <cellStyle name="style1542030933477" xfId="45242" xr:uid="{23C59B62-B07F-43C5-81BB-F2764D246D89}"/>
    <cellStyle name="style1542030933590" xfId="45248" xr:uid="{B5984F6B-3138-4617-B6DA-85360980EC05}"/>
    <cellStyle name="style1542030933697" xfId="45249" xr:uid="{C53A8DAC-DF77-42DC-A4E6-B5145464543B}"/>
    <cellStyle name="style1542030933804" xfId="45238" xr:uid="{63DED5A2-3C46-4751-8C6E-1F8344A7EF1C}"/>
    <cellStyle name="style1542030933911" xfId="45239" xr:uid="{E3201928-82B3-4F71-AB78-2DEE27C711B7}"/>
    <cellStyle name="style1542030934022" xfId="45240" xr:uid="{16F68D55-B9AD-4D04-B3F8-9BFB78DBFA3A}"/>
    <cellStyle name="style1542030934130" xfId="45241" xr:uid="{79FB5136-F04B-42A3-ABC0-2EEBD40FB32B}"/>
    <cellStyle name="style1542030934248" xfId="45243" xr:uid="{6447861B-8E48-4492-9D6B-F1538E6530E7}"/>
    <cellStyle name="style1542030934354" xfId="45244" xr:uid="{BC1B4F7F-6D43-42C4-AC2F-1333C9472C7C}"/>
    <cellStyle name="style1542030934460" xfId="45245" xr:uid="{7B2CF1B6-9D4C-4D3B-9E2F-221E19E30279}"/>
    <cellStyle name="style1542030934568" xfId="45246" xr:uid="{E786DF20-A8D9-48DB-8E29-9089580609A0}"/>
    <cellStyle name="style1542030934723" xfId="45250" xr:uid="{25FFB54A-4F8D-4AFA-88C5-45F74151333B}"/>
    <cellStyle name="style1542030934829" xfId="45251" xr:uid="{9E1BD818-90A3-466F-A2A2-321F8F743141}"/>
    <cellStyle name="style1542030934963" xfId="45252" xr:uid="{F03F9ECD-0290-437E-91DC-35FD7CC81241}"/>
    <cellStyle name="style1542030935071" xfId="45253" xr:uid="{15140ADB-D31B-4FF4-A68C-1DC2DF0816F8}"/>
    <cellStyle name="style1542030937332" xfId="45254" xr:uid="{BF2E408E-28C8-46AD-AD05-EE6E51D9B2EF}"/>
    <cellStyle name="style1542030937461" xfId="45255" xr:uid="{AAD75CAD-5CAF-4CFF-80B2-117BB330C8EF}"/>
    <cellStyle name="style1542030937568" xfId="45260" xr:uid="{D5D80E8B-334E-4169-8781-005710F50D27}"/>
    <cellStyle name="style1542030937696" xfId="45261" xr:uid="{45C13961-DE0F-4324-9E19-A544B6EAF99E}"/>
    <cellStyle name="style1542030937908" xfId="45257" xr:uid="{3A5FC449-E38B-47B1-8529-D13153DDF599}"/>
    <cellStyle name="style1542030938016" xfId="45258" xr:uid="{A8BF0100-6310-461D-8BC0-2BB1B6D565EA}"/>
    <cellStyle name="style1542030938121" xfId="45256" xr:uid="{B03B9889-2CF5-4619-8C1F-954C0094943A}"/>
    <cellStyle name="style1542030938230" xfId="45259" xr:uid="{AF076AFA-5012-4FB5-A19D-9E1B02484DFD}"/>
    <cellStyle name="style1542030938337" xfId="45262" xr:uid="{2E2EFDCF-4548-49A1-BCFA-E18EBE293B2A}"/>
    <cellStyle name="style1542030938442" xfId="45263" xr:uid="{32CD0340-FE74-4584-8796-6AD86EA32719}"/>
    <cellStyle name="style1542030938549" xfId="45264" xr:uid="{02BA70A0-9EAD-435D-A542-917C58BC8C5A}"/>
    <cellStyle name="style1542030938660" xfId="45265" xr:uid="{EE412B6E-2C56-4DAD-B51E-EBA49099DCF8}"/>
    <cellStyle name="style1542030938767" xfId="45266" xr:uid="{71B2142F-8960-46EA-9557-738F2683716A}"/>
    <cellStyle name="style1542030938881" xfId="45269" xr:uid="{E6F4CEA2-9D13-4864-9ABB-D50AD53368EA}"/>
    <cellStyle name="style1542030938988" xfId="45267" xr:uid="{2943117F-FB5D-4118-8D18-639C57AA9561}"/>
    <cellStyle name="style1542030939121" xfId="45270" xr:uid="{98784679-965A-4F58-A293-5BB027B707B1}"/>
    <cellStyle name="style1542030939252" xfId="45272" xr:uid="{7BEBA4A2-B460-44DC-B6AF-CC7A37ED1AE5}"/>
    <cellStyle name="style1542030939363" xfId="45273" xr:uid="{EF5FAED9-46D0-4549-A9C9-3110E2A6E792}"/>
    <cellStyle name="style1542030939483" xfId="45268" xr:uid="{8E0FCE69-C7B0-4892-B13B-31D54248F447}"/>
    <cellStyle name="style1542030939932" xfId="45271" xr:uid="{C95C637E-085F-436D-975F-ADF780B2FC0A}"/>
    <cellStyle name="style1542030940387" xfId="45274" xr:uid="{58578556-660A-40DE-B6A3-C1765CBDD755}"/>
    <cellStyle name="style1542030942695" xfId="45275" xr:uid="{C088E467-B9BE-47C4-A045-6C9382A2D8C8}"/>
    <cellStyle name="style1542030942811" xfId="45276" xr:uid="{B00D7730-9502-48A0-89BD-43AA2AD10FB1}"/>
    <cellStyle name="style1542030942917" xfId="45281" xr:uid="{7F08AEAC-E611-4A13-B71D-8F477F696E15}"/>
    <cellStyle name="style1542030943035" xfId="45282" xr:uid="{195FD3F5-8F9D-41D0-BA1C-50A649ED22CD}"/>
    <cellStyle name="style1542030943250" xfId="45278" xr:uid="{FCBCF2F8-8BA3-44DD-B7D4-12C7D44DBAF7}"/>
    <cellStyle name="style1542030943357" xfId="45279" xr:uid="{4D4DF69D-17AF-4996-8050-C6E06B6C5996}"/>
    <cellStyle name="style1542030943463" xfId="45277" xr:uid="{56A91387-93B5-4907-8A66-C41121ED305B}"/>
    <cellStyle name="style1542030943570" xfId="45280" xr:uid="{6762FF71-0EC5-4248-B113-3251063AE957}"/>
    <cellStyle name="style1542030943679" xfId="45283" xr:uid="{E056F0CF-90F8-43B6-AD83-794A06C45F5D}"/>
    <cellStyle name="style1542030943786" xfId="45284" xr:uid="{BD9BBBA8-C44B-4D61-B00D-1191542BF36A}"/>
    <cellStyle name="style1542030943893" xfId="45285" xr:uid="{A9C687B6-78DA-4AF4-8F39-39925EBBBA23}"/>
    <cellStyle name="style1542030944006" xfId="45286" xr:uid="{CC16D592-8AE5-4D39-8243-B60C73D3A127}"/>
    <cellStyle name="style1542030944113" xfId="45287" xr:uid="{2BA700B4-0C88-4E75-9318-75A0707500CC}"/>
    <cellStyle name="style1542030944230" xfId="45293" xr:uid="{B1B997FA-D901-418D-9B2E-0547B83FB7CC}"/>
    <cellStyle name="style1542030944336" xfId="45288" xr:uid="{6E65F44E-1DE4-4C12-BDBE-E865E0BA0FE5}"/>
    <cellStyle name="style1542030944448" xfId="45294" xr:uid="{26E0D440-5E03-40E7-BCF4-8FA65D3292D5}"/>
    <cellStyle name="style1542030944556" xfId="45299" xr:uid="{965B5837-98C8-42C0-9926-2DB7FDFA19C3}"/>
    <cellStyle name="style1542030944667" xfId="45300" xr:uid="{8FEFE4B9-72A9-4282-B4EE-F6623C3362FB}"/>
    <cellStyle name="style1542030944782" xfId="45289" xr:uid="{C021BC3F-9804-4E31-AFA1-CBB62E3C5AD3}"/>
    <cellStyle name="style1542030944890" xfId="45290" xr:uid="{40D5321A-67F8-4BD5-B43A-D423F5A8E61A}"/>
    <cellStyle name="style1542030945025" xfId="45291" xr:uid="{667E1C15-A80A-46E6-8569-4E9C5C407816}"/>
    <cellStyle name="style1542030945171" xfId="45292" xr:uid="{765ABF36-EA66-445D-9011-8D1D5DA35BDF}"/>
    <cellStyle name="style1542030945279" xfId="45295" xr:uid="{EB61FFB2-F2E7-417D-BBD7-FB73DE81E298}"/>
    <cellStyle name="style1542030945387" xfId="45296" xr:uid="{33E90451-3F17-4C66-A3B6-ECA2E0ADE4F0}"/>
    <cellStyle name="style1542030945495" xfId="45297" xr:uid="{DC653400-B939-4F49-886B-FFB5E12306BB}"/>
    <cellStyle name="style1542030945604" xfId="45298" xr:uid="{C37CC74E-7329-4AC5-906D-B4BD7FD830D9}"/>
    <cellStyle name="style1542030945737" xfId="45301" xr:uid="{E7B39D1F-C0BB-4AA7-9BDC-1DC67D4DE16E}"/>
    <cellStyle name="style1542030945843" xfId="45302" xr:uid="{EC47E1B6-4DE5-46F9-86DD-E751D986063A}"/>
    <cellStyle name="style1542030945952" xfId="45303" xr:uid="{D451E20A-80E2-45CB-8B64-863D8C7C9266}"/>
    <cellStyle name="style1542030946061" xfId="45304" xr:uid="{DE08B6D7-1A6C-49A6-974B-7B00A11E761F}"/>
    <cellStyle name="style1542030946181" xfId="45305" xr:uid="{DB5997AF-9A60-45EB-BA99-CFF77804C8E9}"/>
    <cellStyle name="style1542030946273" xfId="45306" xr:uid="{D9B53BE4-D2E1-4A27-8ED8-D601C2BE857D}"/>
    <cellStyle name="style1542030946364" xfId="45307" xr:uid="{EC4A508D-18FD-4E9B-8FBD-97934429A5F5}"/>
    <cellStyle name="style1542030946457" xfId="45308" xr:uid="{A0896919-6614-4A3F-A3CA-0A9B08F48700}"/>
    <cellStyle name="style1542030946551" xfId="45309" xr:uid="{7E822577-3415-42C1-B84C-AF1529B61B85}"/>
    <cellStyle name="style1542030946643" xfId="45310" xr:uid="{AD40E1F6-AF38-4CAC-9D2E-AB88E7A7FDD2}"/>
    <cellStyle name="style1542030946735" xfId="45311" xr:uid="{B0D0EA9B-14E5-45C6-809F-5EC6B4389327}"/>
    <cellStyle name="style1542030946828" xfId="45312" xr:uid="{53DE3932-C1D9-41AA-938D-56BE790CB6DC}"/>
    <cellStyle name="style1542030946930" xfId="45313" xr:uid="{51C6E04E-42CD-4D93-A924-49C2DD88114D}"/>
    <cellStyle name="style1542030947025" xfId="45314" xr:uid="{C4B48657-EEE7-49DF-9C6E-8C99BC6BA614}"/>
    <cellStyle name="style1542030947116" xfId="45315" xr:uid="{B55AB610-BF96-48AF-8C53-C3CB9F796DAA}"/>
    <cellStyle name="style1542030947210" xfId="45316" xr:uid="{B7C17B9D-9642-48D9-BB6C-AE107B4C7690}"/>
    <cellStyle name="style1542030949384" xfId="45317" xr:uid="{A3B7AA86-1280-4DA0-B234-14E604A1DC2D}"/>
    <cellStyle name="style1542030949498" xfId="45318" xr:uid="{6D71B279-2C11-4899-AC3C-33C237D3E601}"/>
    <cellStyle name="style1542030949621" xfId="45323" xr:uid="{451B73D9-DD0D-4028-AF62-4D34BCA3193D}"/>
    <cellStyle name="style1542030949730" xfId="45324" xr:uid="{BA4358DA-EFFA-40F9-8B7C-80476CF28BCD}"/>
    <cellStyle name="style1542030949967" xfId="45320" xr:uid="{B16BE51C-65B0-48B8-A459-0234A8670D8F}"/>
    <cellStyle name="style1542030950079" xfId="45321" xr:uid="{3AFF6176-619D-4D38-A315-782F7B31C0CD}"/>
    <cellStyle name="style1542030950187" xfId="45319" xr:uid="{3B0003C1-3825-4321-9F3C-7F93F8623DE2}"/>
    <cellStyle name="style1542030950299" xfId="45322" xr:uid="{DA7FD627-B14F-4E8C-A844-47CB045954D8}"/>
    <cellStyle name="style1542030950420" xfId="45325" xr:uid="{B295B3EF-0BE9-49A8-A3F9-5B01970E1861}"/>
    <cellStyle name="style1542030950533" xfId="45326" xr:uid="{2469BD11-8A91-4EBD-9F18-E438182A3B7C}"/>
    <cellStyle name="style1542030950655" xfId="45327" xr:uid="{3DEF7F54-4C51-402B-87E6-AD2756C5D0A0}"/>
    <cellStyle name="style1542030950782" xfId="45328" xr:uid="{D461DA06-9F1B-4DBF-A48D-B76FCB69BDCB}"/>
    <cellStyle name="style1542030950893" xfId="45329" xr:uid="{7B8BB4EB-A9FB-470D-9BB9-3DE7E91293F9}"/>
    <cellStyle name="style1542030951009" xfId="45335" xr:uid="{867D8E2B-2F15-46BE-B31C-C50043B01BDC}"/>
    <cellStyle name="style1542030951118" xfId="45341" xr:uid="{BED76379-F88F-4E65-9C32-05F7B5B4C287}"/>
    <cellStyle name="style1542030951230" xfId="45330" xr:uid="{E7E61AC6-9BEA-4A82-9B07-58A9139789BC}"/>
    <cellStyle name="style1542030951345" xfId="45336" xr:uid="{191036B7-842B-47D1-9E6B-EA6E09549957}"/>
    <cellStyle name="style1542030951462" xfId="45342" xr:uid="{DCD187BA-6DB0-4838-8D1D-036569097CF4}"/>
    <cellStyle name="style1542030951587" xfId="45331" xr:uid="{5D4426CB-E5D4-455D-B1BB-510325DE7F53}"/>
    <cellStyle name="style1542030951704" xfId="45332" xr:uid="{A0794EAE-0293-48EC-82B6-8BF6508135EE}"/>
    <cellStyle name="style1542030951819" xfId="45333" xr:uid="{0FFE6E07-EC58-4DBB-AD63-8CC73C3F501C}"/>
    <cellStyle name="style1542030951937" xfId="45334" xr:uid="{811511FB-4811-401D-ACE3-F07D25756E52}"/>
    <cellStyle name="style1542030952050" xfId="45337" xr:uid="{F871A428-960D-40FB-ACAB-39A6CEE25B03}"/>
    <cellStyle name="style1542030952156" xfId="45338" xr:uid="{A22AECE0-F87C-4279-8F76-E9A03BB513F6}"/>
    <cellStyle name="style1542030952263" xfId="45339" xr:uid="{844B0564-E37F-42A9-AC8E-B9D4EF6DB997}"/>
    <cellStyle name="style1542030952371" xfId="45340" xr:uid="{A38CA0FC-1C44-4F3E-BF53-FB08F45A196E}"/>
    <cellStyle name="style1542030952482" xfId="45343" xr:uid="{667DFB9E-2C1C-4030-B1DD-49D9C1FC7CAB}"/>
    <cellStyle name="style1542030952602" xfId="45344" xr:uid="{B72887C6-016B-462E-BCEA-DC887FC4417A}"/>
    <cellStyle name="style1542030952727" xfId="45345" xr:uid="{A3FB87AE-CC6D-43A5-B3AB-FE7B036CE923}"/>
    <cellStyle name="style1542030952837" xfId="45346" xr:uid="{356A5319-63A4-4F6C-A65C-E4352435C9C2}"/>
    <cellStyle name="style1542030952954" xfId="45347" xr:uid="{B212B2D7-529A-42B4-80D9-999DBF7C2F98}"/>
    <cellStyle name="style1542030953045" xfId="45348" xr:uid="{36C241D9-8C48-49DA-B2D2-2C3F21A21C1B}"/>
    <cellStyle name="style1542030953137" xfId="45349" xr:uid="{85C7F4B1-83DE-4332-AA31-CF8A57A50658}"/>
    <cellStyle name="style1542030953230" xfId="45350" xr:uid="{632FA3D7-F980-44DD-AED3-702015C007AC}"/>
    <cellStyle name="style1542030953323" xfId="45351" xr:uid="{AA513573-BE6E-4846-8B29-D42F6726E7AC}"/>
    <cellStyle name="style1542030953414" xfId="45352" xr:uid="{0C108E55-D48D-4F24-B242-6DBB7F41C810}"/>
    <cellStyle name="style1542030953505" xfId="45353" xr:uid="{E5A70EC7-D007-4905-8BC7-5DBF71C09FEF}"/>
    <cellStyle name="style1542030953598" xfId="45354" xr:uid="{4E9D302B-0BDC-41BB-88C1-C9E871065300}"/>
    <cellStyle name="style1542030953690" xfId="45355" xr:uid="{B9D79719-9217-4DBE-B782-FA39B9498811}"/>
    <cellStyle name="style1542030953782" xfId="45356" xr:uid="{26AD6067-3097-4204-A9F4-692FF1CC02A8}"/>
    <cellStyle name="style1542030953873" xfId="45357" xr:uid="{3EC36794-730B-47EA-A010-9EB1D888BE8B}"/>
    <cellStyle name="style1542030953973" xfId="45358" xr:uid="{BE91E3D4-4A4E-48A7-B581-EC2670E8EC7D}"/>
    <cellStyle name="style1542030956351" xfId="45360" xr:uid="{F709D856-2099-469B-AC4E-2734A2ED4FD7}"/>
    <cellStyle name="style1542030956477" xfId="45361" xr:uid="{6E70EA75-FCF7-48DA-A87A-3407FBF8E997}"/>
    <cellStyle name="style1542030956587" xfId="45359" xr:uid="{1AB0A977-77A5-4542-A290-B3ADEB175A94}"/>
    <cellStyle name="style1542030956732" xfId="45362" xr:uid="{3BC5CB27-426D-4FBB-B4F2-5E3CB87A7D1B}"/>
    <cellStyle name="style1542030956880" xfId="45363" xr:uid="{3033CA0C-415B-4579-A80F-C7D1DCA3FC2B}"/>
    <cellStyle name="style1542030957006" xfId="45364" xr:uid="{40DBF5D4-B3B0-4CE8-893E-08DD1662E23F}"/>
    <cellStyle name="style1542030957251" xfId="45365" xr:uid="{CB7FFDB8-FA46-44CE-BF8B-34E95F96DA29}"/>
    <cellStyle name="style1542030957497" xfId="45366" xr:uid="{9FDA763A-385D-4AE7-8FFA-BA8B0A5FE904}"/>
    <cellStyle name="style1542030957748" xfId="45368" xr:uid="{602AEBD7-4E45-43E6-80B0-634B4443035E}"/>
    <cellStyle name="style1542030958080" xfId="45369" xr:uid="{83022831-4948-49E6-AB67-79A58B57E937}"/>
    <cellStyle name="style1542030958271" xfId="45371" xr:uid="{3ED0387C-3DDC-45A5-93CF-97136345FCB9}"/>
    <cellStyle name="style1542030958452" xfId="45372" xr:uid="{498527FE-415F-4778-A907-BD601F91AF39}"/>
    <cellStyle name="style1542030958600" xfId="45367" xr:uid="{A9E62C0B-3569-46A5-9D62-F315213A06A7}"/>
    <cellStyle name="style1542030958730" xfId="45370" xr:uid="{3555FDC6-F1B8-4D79-9782-D8D44566C52A}"/>
    <cellStyle name="style1542030958867" xfId="45373" xr:uid="{805BF65C-80FA-41FD-8DD3-90D279D1ED99}"/>
    <cellStyle name="style1542030959320" xfId="45375" xr:uid="{5210EE48-381E-438A-947E-9A1EADB8A368}"/>
    <cellStyle name="style1542030959457" xfId="45376" xr:uid="{70817BAE-330B-4138-8F30-9766C075DF36}"/>
    <cellStyle name="style1542030959579" xfId="45374" xr:uid="{77F42244-2D46-44B4-B2AB-472707614E03}"/>
    <cellStyle name="style1542039226580" xfId="45113" xr:uid="{8877C587-74A3-4A25-936E-86B3F32910AA}"/>
    <cellStyle name="style1542039226822" xfId="45116" xr:uid="{839612E1-5192-414C-8393-3A0AA688F89B}"/>
    <cellStyle name="style1542039227312" xfId="45119" xr:uid="{6D77DCEE-678B-4991-80EF-FC9148D32195}"/>
    <cellStyle name="style1542039227403" xfId="45122" xr:uid="{2E7224C9-0254-4833-AB0F-AFE174AAA5EE}"/>
    <cellStyle name="style1542039227503" xfId="45127" xr:uid="{12861091-9E28-436D-9182-0D8CA1307024}"/>
    <cellStyle name="style1542039227726" xfId="45130" xr:uid="{3DAC73C3-6B24-47FF-AB87-C14A5402FD78}"/>
    <cellStyle name="style1542039228090" xfId="45150" xr:uid="{9025061D-A105-4817-B9A1-DC10D317D718}"/>
    <cellStyle name="style1542039228211" xfId="45151" xr:uid="{8B72A37A-EAC5-48C9-95B5-859A6925485B}"/>
    <cellStyle name="style1542039228336" xfId="45149" xr:uid="{B3A4E205-C1C7-4C2E-91D7-8326E28A2647}"/>
    <cellStyle name="style1542039228458" xfId="45152" xr:uid="{43FA22B1-A538-45DE-8CB1-6A758DC294F5}"/>
    <cellStyle name="style1542039228581" xfId="45153" xr:uid="{83432F7A-A95C-467B-B2CF-ED4A07B0E5A2}"/>
    <cellStyle name="style1542039228701" xfId="45154" xr:uid="{F419A694-5CD5-4509-85C2-8795513EC27A}"/>
    <cellStyle name="style1542039229033" xfId="45155" xr:uid="{DA804D53-4E05-4F69-AFF4-CD1E04B293BD}"/>
    <cellStyle name="style1542039229154" xfId="45156" xr:uid="{01816F78-CCA3-4450-A761-F44F161189C9}"/>
    <cellStyle name="style1542039229279" xfId="45157" xr:uid="{41F30B7F-23F5-41C9-98DA-E0465411B674}"/>
    <cellStyle name="style1542039229428" xfId="45162" xr:uid="{3574C043-7E0C-4D77-B2E5-D45BB7FE80DD}"/>
    <cellStyle name="style1542039229532" xfId="45163" xr:uid="{9E076721-DB59-4E11-8F76-287E26B28DCC}"/>
    <cellStyle name="style1542039232411" xfId="45114" xr:uid="{7C0A4D64-DCFF-4323-8565-9441743CEAC4}"/>
    <cellStyle name="style1542039232623" xfId="45117" xr:uid="{ADB3956B-46B0-4EB3-B00F-D642F5BE072C}"/>
    <cellStyle name="style1542039233078" xfId="45120" xr:uid="{E36D1AB6-D636-4A5B-8666-415CFCF55D07}"/>
    <cellStyle name="style1542039233185" xfId="45123" xr:uid="{5406C210-16D5-458F-89D7-7DABB752BFEE}"/>
    <cellStyle name="style1542039233288" xfId="45125" xr:uid="{7C53E6ED-4971-4B23-9C91-DDE44619D650}"/>
    <cellStyle name="style1542039233489" xfId="45128" xr:uid="{E713D245-0E53-4912-B9E7-65E1FF5C3FF4}"/>
    <cellStyle name="style1542039233846" xfId="45132" xr:uid="{5DE6DA42-E609-4CCD-BC71-84BBB7543D8D}"/>
    <cellStyle name="style1542039233951" xfId="45133" xr:uid="{72A23EB6-1018-40A6-8BDD-053A98431856}"/>
    <cellStyle name="style1542039234057" xfId="45131" xr:uid="{35BCBFAE-68C7-4E39-931C-BD887D973437}"/>
    <cellStyle name="style1542039234165" xfId="45137" xr:uid="{70C2E739-F7F7-4EDA-9DB4-BDE8219B00EF}"/>
    <cellStyle name="style1542039234278" xfId="45138" xr:uid="{E1BD4F47-F92D-4940-984C-F38EF4B148C6}"/>
    <cellStyle name="style1542039234392" xfId="45139" xr:uid="{FA780A0F-30C0-4A28-B8D4-D0513348058F}"/>
    <cellStyle name="style1542039234714" xfId="45143" xr:uid="{985B433E-7179-49AE-9C1C-6B1C8704710F}"/>
    <cellStyle name="style1542039234819" xfId="45144" xr:uid="{95C24512-BAF5-4929-9224-68F9E4B7C8C1}"/>
    <cellStyle name="style1542039234926" xfId="45145" xr:uid="{95EE8D99-EC43-432D-BF19-03751DFC17EC}"/>
    <cellStyle name="style1542039235060" xfId="45158" xr:uid="{12171125-1390-4143-B9F8-BA2BBA11D4D4}"/>
    <cellStyle name="style1542039235155" xfId="45160" xr:uid="{2CBF0468-07D2-472D-A02B-6B01F04F5DDC}"/>
    <cellStyle name="style1542039238094" xfId="45115" xr:uid="{5FE51EBE-A5D4-4EF1-BE36-BF5605F023D5}"/>
    <cellStyle name="style1542039238311" xfId="45118" xr:uid="{70BDAF1A-DA08-4A37-BF78-48B30CFA00B4}"/>
    <cellStyle name="style1542039238760" xfId="45121" xr:uid="{C3EAA9FB-6B2A-4BEB-8C89-82C53F8B3F2B}"/>
    <cellStyle name="style1542039238852" xfId="45124" xr:uid="{4C9C7EF2-0150-46EA-9595-4FFF604A5C46}"/>
    <cellStyle name="style1542039238951" xfId="45126" xr:uid="{DE8D4EDC-A96C-416D-9073-94C1D8C2F479}"/>
    <cellStyle name="style1542039239151" xfId="45129" xr:uid="{57D8ACCD-33F3-41B2-A9B9-F3FBFC3D17F8}"/>
    <cellStyle name="style1542039239504" xfId="45135" xr:uid="{ADA351DE-084C-4FB6-A2FA-0711B5D5FD87}"/>
    <cellStyle name="style1542039239610" xfId="45136" xr:uid="{694C22E4-F874-49C0-8801-70CA40C2BCB5}"/>
    <cellStyle name="style1542039239717" xfId="45134" xr:uid="{6F7F99E3-8067-4E17-95EA-D8517F656685}"/>
    <cellStyle name="style1542039239822" xfId="45140" xr:uid="{5F0FF1AE-A811-4191-A7A3-05BB0FC6CED6}"/>
    <cellStyle name="style1542039239941" xfId="45141" xr:uid="{660AE75C-18DF-4FC8-ABA6-C5EEDDCAAED3}"/>
    <cellStyle name="style1542039240070" xfId="45142" xr:uid="{7FE6ABCC-7672-40B1-AE11-ADC80C4D3BD3}"/>
    <cellStyle name="style1542039240448" xfId="45146" xr:uid="{687C8E25-7287-4DC8-9C86-C4593DF95EB2}"/>
    <cellStyle name="style1542039240591" xfId="45147" xr:uid="{97FF47BB-6853-4136-A49A-5A73F0963D07}"/>
    <cellStyle name="style1542039240736" xfId="45148" xr:uid="{4409E8A7-D9EF-4D02-8039-9B6252D7E231}"/>
    <cellStyle name="style1542039240905" xfId="45159" xr:uid="{18CC9194-088E-4C7A-880C-4496AA31358D}"/>
    <cellStyle name="style1542039241006" xfId="45161" xr:uid="{63FB402A-4114-4401-82BF-3C17D179CA2A}"/>
    <cellStyle name="style1542039283039" xfId="44927" xr:uid="{D01AF635-BFF4-411D-A06F-97C611437616}"/>
    <cellStyle name="style1542039283180" xfId="44928" xr:uid="{D96D92BC-12B2-4AA1-9839-392BAD2EE125}"/>
    <cellStyle name="style1542039283312" xfId="44933" xr:uid="{3D6FA9F4-1BBD-4A02-A495-AC5735C624DF}"/>
    <cellStyle name="style1542039283438" xfId="44934" xr:uid="{1C77CECD-D2D9-4A29-9E0C-8A0A245CD991}"/>
    <cellStyle name="style1542039283703" xfId="44930" xr:uid="{7BA402FA-2F6A-42CD-9850-AA4B2F6AF263}"/>
    <cellStyle name="style1542039283826" xfId="44931" xr:uid="{6D085958-3435-41D2-AA36-00EADA1E57A9}"/>
    <cellStyle name="style1542039283952" xfId="44929" xr:uid="{00A49CBD-7090-407A-B211-472EFCAC6B37}"/>
    <cellStyle name="style1542039284074" xfId="44932" xr:uid="{AFFC13F9-BACF-43ED-A6BE-A5E052112FE6}"/>
    <cellStyle name="style1542039284201" xfId="44935" xr:uid="{7C5A7BBD-00BA-4B29-B829-60321F3BDCE2}"/>
    <cellStyle name="style1542039284323" xfId="44936" xr:uid="{889D4913-2F59-45AE-87CB-C86D067BE2AC}"/>
    <cellStyle name="style1542039284446" xfId="44937" xr:uid="{1CB64694-2BA6-4A14-BEEE-D4778584BA22}"/>
    <cellStyle name="style1542039284571" xfId="44938" xr:uid="{4A4DCED4-2E9A-47D5-9DEC-A05D28C36F7C}"/>
    <cellStyle name="style1542039284694" xfId="44939" xr:uid="{D6BEFBF6-38C7-4D35-B544-4511727FA8C8}"/>
    <cellStyle name="style1542039284834" xfId="44942" xr:uid="{CF019902-876F-4D3C-ACD8-1CDCBC8DFFFC}"/>
    <cellStyle name="style1542039284956" xfId="44940" xr:uid="{1827A8D8-A725-486F-9470-FE71D8F48DAD}"/>
    <cellStyle name="style1542039285079" xfId="44943" xr:uid="{DE029280-110B-45BD-8D83-B13CB70D429E}"/>
    <cellStyle name="style1542039285201" xfId="44945" xr:uid="{13C1EDB5-A3F1-4C5B-853C-CA03C6AB32E3}"/>
    <cellStyle name="style1542039285324" xfId="44946" xr:uid="{E4AFBFF2-A6E6-4742-9837-85EF8D832654}"/>
    <cellStyle name="style1542039285455" xfId="44941" xr:uid="{FA32D740-5DC3-47A5-8B51-43464370F0E4}"/>
    <cellStyle name="style1542039285941" xfId="44944" xr:uid="{90CFE1BE-367D-4D59-8A7E-714AAF52A745}"/>
    <cellStyle name="style1542039286441" xfId="44947" xr:uid="{6A495957-BE79-4A07-87A7-06EB8B64C3DB}"/>
    <cellStyle name="style1542039288697" xfId="44948" xr:uid="{572839E6-D773-482D-B2B0-6EA19AF3B9B1}"/>
    <cellStyle name="style1542039288857" xfId="44949" xr:uid="{2E21A629-4C0E-4699-8E13-2ECA44213DFE}"/>
    <cellStyle name="style1542039288978" xfId="44954" xr:uid="{8327CE59-38DA-4941-8ADF-6BBD3F885F7D}"/>
    <cellStyle name="style1542039289109" xfId="44955" xr:uid="{81AFA25E-CEC7-46DC-B3BF-B0DDF7289C7C}"/>
    <cellStyle name="style1542039289362" xfId="44951" xr:uid="{8AAF84F2-2D67-4F1F-99DD-C2033AA5901A}"/>
    <cellStyle name="style1542039289487" xfId="44952" xr:uid="{E4A700AF-2753-417A-825F-B36EA221DDE0}"/>
    <cellStyle name="style1542039289613" xfId="44950" xr:uid="{7561E0E6-C47B-45F6-B0CF-3761AB8B27EF}"/>
    <cellStyle name="style1542039289726" xfId="44953" xr:uid="{4FE5875F-A588-45B2-8E80-D2F46DBA0B50}"/>
    <cellStyle name="style1542039289848" xfId="44956" xr:uid="{F7FDAE45-C7A2-42F8-9A9C-6B264E865A99}"/>
    <cellStyle name="style1542039289977" xfId="44957" xr:uid="{33B6D6B9-7EAA-4505-BA7A-2D36CAA550DF}"/>
    <cellStyle name="style1542039290100" xfId="44958" xr:uid="{763AF002-4446-498F-A131-C6FED3F153AF}"/>
    <cellStyle name="style1542039290217" xfId="44959" xr:uid="{1F5A6D3C-133D-4605-A9F0-DA3D3775FF61}"/>
    <cellStyle name="style1542039290336" xfId="44960" xr:uid="{6168B30B-C52F-4D2E-BA2E-51989BDB3836}"/>
    <cellStyle name="style1542039290469" xfId="44966" xr:uid="{82ED7FE5-50F1-4BB8-8566-0E6BBB8BE79F}"/>
    <cellStyle name="style1542039290589" xfId="44961" xr:uid="{85998F64-837E-4778-BD6E-B75F96FE4953}"/>
    <cellStyle name="style1542039290709" xfId="44967" xr:uid="{A8DF2810-1A4F-4109-8F81-187D67A64395}"/>
    <cellStyle name="style1542039290819" xfId="44972" xr:uid="{7BF8A727-D9F8-45F7-BCC1-070850584666}"/>
    <cellStyle name="style1542039290927" xfId="44973" xr:uid="{6D6E17F0-12E0-4506-ADCA-AD099F933E11}"/>
    <cellStyle name="style1542039291033" xfId="44962" xr:uid="{5836A001-4DFC-48B0-99EF-705D38617343}"/>
    <cellStyle name="style1542039291151" xfId="44963" xr:uid="{B7D09CD7-00B6-4903-AFD1-2207173E639C}"/>
    <cellStyle name="style1542039291258" xfId="44964" xr:uid="{A8FB3F41-3A33-43C7-98E9-591E4D76B35E}"/>
    <cellStyle name="style1542039291379" xfId="44965" xr:uid="{681EA367-023F-4715-8E91-36224E4194ED}"/>
    <cellStyle name="style1542039291506" xfId="44968" xr:uid="{A9FEFEB8-5D3C-4AAD-ABB7-037519531C82}"/>
    <cellStyle name="style1542039291636" xfId="44969" xr:uid="{CA6A8B86-3A5F-4BA7-956A-F5F43F959A48}"/>
    <cellStyle name="style1542039291755" xfId="44970" xr:uid="{65596E42-663A-4F8C-976E-0644B3BC49D8}"/>
    <cellStyle name="style1542039291861" xfId="44971" xr:uid="{AC41DBB3-469C-47B0-A6E7-31DD9ED02A8E}"/>
    <cellStyle name="style1542039291993" xfId="44974" xr:uid="{B55AECF8-3BBE-4593-97CF-002A69EB890B}"/>
    <cellStyle name="style1542039294058" xfId="44975" xr:uid="{1FECBB0B-7305-495B-B3BE-2132AEADE949}"/>
    <cellStyle name="style1542039294205" xfId="44976" xr:uid="{15DD85AE-543B-4EDD-A127-7EB15846C52E}"/>
    <cellStyle name="style1542039294345" xfId="44981" xr:uid="{624ADEE6-434B-4F5B-9674-D25499414537}"/>
    <cellStyle name="style1542039294452" xfId="44982" xr:uid="{F49A4EF6-CD99-4932-B118-DA72392A307A}"/>
    <cellStyle name="style1542039294666" xfId="44978" xr:uid="{3A0B84C0-6425-448C-8804-E76BBC995D51}"/>
    <cellStyle name="style1542039294771" xfId="44979" xr:uid="{12015009-65D7-4985-ABC1-9C3928B0C59F}"/>
    <cellStyle name="style1542039294876" xfId="44977" xr:uid="{27630D3F-F18B-4122-AC3B-889C99912348}"/>
    <cellStyle name="style1542039294984" xfId="44980" xr:uid="{55CF383D-8D19-4E6E-BC95-BB051A6A0CEB}"/>
    <cellStyle name="style1542039295120" xfId="44983" xr:uid="{55BC1494-828E-4A4E-AFE2-23ED9587AF21}"/>
    <cellStyle name="style1542039295246" xfId="44984" xr:uid="{DAF4B907-5CF9-40A6-8CDD-5862EA925FCC}"/>
    <cellStyle name="style1542039295361" xfId="44985" xr:uid="{8515A062-775A-4690-8632-7ED093A65688}"/>
    <cellStyle name="style1542039295470" xfId="44986" xr:uid="{FDD633EF-F142-4277-8AA3-67F0BD9E1711}"/>
    <cellStyle name="style1542039295577" xfId="44987" xr:uid="{A4FC8123-4D65-40A5-AEF5-7657DE58BF89}"/>
    <cellStyle name="style1542039295694" xfId="44993" xr:uid="{7BAA7B21-8F51-4935-848D-C5291A42A77B}"/>
    <cellStyle name="style1542039295802" xfId="44988" xr:uid="{D67AE83A-248B-46E3-B1C7-FA4AB338D0C6}"/>
    <cellStyle name="style1542039295911" xfId="44994" xr:uid="{737D240B-1BDA-4C21-8E63-0C2EE6DDF145}"/>
    <cellStyle name="style1542039296023" xfId="44999" xr:uid="{6203B9E2-28A6-4C9F-A3E3-0C72F3D2AFC5}"/>
    <cellStyle name="style1542039296129" xfId="45000" xr:uid="{051210EA-BE67-41CE-9F50-97AAA8D37357}"/>
    <cellStyle name="style1542039296238" xfId="44989" xr:uid="{19F8AAFC-DC45-48E2-B114-CF8086FE5E7A}"/>
    <cellStyle name="style1542039296350" xfId="44990" xr:uid="{6D133655-B327-4FDD-95CF-162A122D2263}"/>
    <cellStyle name="style1542039296456" xfId="44991" xr:uid="{A035A373-3BA8-4B5D-99F1-85D3F0856133}"/>
    <cellStyle name="style1542039296563" xfId="44992" xr:uid="{E6587FD2-C11F-4E5E-AB43-770CF638CEDD}"/>
    <cellStyle name="style1542039296684" xfId="44995" xr:uid="{595EC2F7-47CE-4625-BB3E-338FED437694}"/>
    <cellStyle name="style1542039296792" xfId="44996" xr:uid="{0400E5F4-A48D-4B08-9446-B9EF5502DF36}"/>
    <cellStyle name="style1542039296903" xfId="44997" xr:uid="{374FF769-6566-4C12-B147-8387ACA196C1}"/>
    <cellStyle name="style1542039297011" xfId="44998" xr:uid="{AE94F0CE-7A2F-40B3-9DAE-456AFAF651ED}"/>
    <cellStyle name="style1542039297148" xfId="45001" xr:uid="{FA3784AC-F73A-4684-9D32-287528A0D431}"/>
    <cellStyle name="style1542039297256" xfId="45002" xr:uid="{AEDE2908-B706-44BA-ACCA-AA784BF1C174}"/>
    <cellStyle name="style1542039297367" xfId="45003" xr:uid="{F6066327-C27F-4702-9D18-2B188D5670FB}"/>
    <cellStyle name="style1542039297488" xfId="45004" xr:uid="{F339AF92-22D6-4297-81DF-55189157520B}"/>
    <cellStyle name="style1542039299591" xfId="45005" xr:uid="{758F4531-661B-4C32-AB07-DA6D11125E33}"/>
    <cellStyle name="style1542039299706" xfId="45006" xr:uid="{94CECC72-002D-4805-ABDF-DAFFFB47F937}"/>
    <cellStyle name="style1542039299811" xfId="45011" xr:uid="{95922538-B330-4D31-A6E1-A7884804A3CB}"/>
    <cellStyle name="style1542039299917" xfId="45012" xr:uid="{0E60D8DC-1422-42DD-94B9-5FF7821FD548}"/>
    <cellStyle name="style1542039300154" xfId="45008" xr:uid="{BF54E7BB-80B0-4545-B90E-249C757C3F30}"/>
    <cellStyle name="style1542039300259" xfId="45009" xr:uid="{9AB4883A-3A56-48F2-91DF-79785E6C0D9A}"/>
    <cellStyle name="style1542039300367" xfId="45007" xr:uid="{EB19DD46-49B7-4ED9-8A55-068C320F2B3B}"/>
    <cellStyle name="style1542039300476" xfId="45010" xr:uid="{C6751CE5-3071-42BD-B4D5-985F5C6590FD}"/>
    <cellStyle name="style1542039300584" xfId="45013" xr:uid="{ADB5BC66-BF9E-4DAE-AA74-E33FE6DA8EC1}"/>
    <cellStyle name="style1542039300690" xfId="45014" xr:uid="{BFA882CE-3262-474E-BD40-22091D709E35}"/>
    <cellStyle name="style1542039300798" xfId="45015" xr:uid="{FD6E3F56-9633-4DA0-A812-B1A1D0366AE5}"/>
    <cellStyle name="style1542039300909" xfId="45016" xr:uid="{0C3AB949-2B1F-483B-A9EB-72631F96239E}"/>
    <cellStyle name="style1542039301016" xfId="45017" xr:uid="{98A2BA07-36D6-4B52-80EA-A30E6B79C2B1}"/>
    <cellStyle name="style1542039301133" xfId="45020" xr:uid="{18A070FB-ED31-4F9B-B20E-8DA7250A6646}"/>
    <cellStyle name="style1542039301246" xfId="45018" xr:uid="{975B4394-D0B5-4F32-915B-A8C6B825DA53}"/>
    <cellStyle name="style1542039301357" xfId="45021" xr:uid="{2833473D-8909-4C7C-BBDD-262472A9AAB0}"/>
    <cellStyle name="style1542039301465" xfId="45026" xr:uid="{15FD449F-25FD-49FF-98B5-B3A80CB8A5DD}"/>
    <cellStyle name="style1542039301571" xfId="45027" xr:uid="{08D50824-557A-4712-BEE5-ACB1B55FDF10}"/>
    <cellStyle name="style1542039301678" xfId="45019" xr:uid="{20EAA7D4-C13E-4F85-961D-9C5BEAC0326E}"/>
    <cellStyle name="style1542039302119" xfId="45022" xr:uid="{E7890B2F-0310-4B46-9671-9C90A259B589}"/>
    <cellStyle name="style1542039302226" xfId="45023" xr:uid="{CA3A8557-4D01-48C2-B490-07BA8EB50402}"/>
    <cellStyle name="style1542039302334" xfId="45024" xr:uid="{CD997585-FF46-40F3-9282-073FB1CEF31E}"/>
    <cellStyle name="style1542039302445" xfId="45025" xr:uid="{0DD4D443-1BCC-4409-9B67-B55F159C0799}"/>
    <cellStyle name="style1542039302561" xfId="45028" xr:uid="{12FC8DED-29B1-4CDB-9E4E-FDCEDA6E57AD}"/>
    <cellStyle name="style1542039302667" xfId="45029" xr:uid="{FBB54B02-B02F-402E-9819-911E0B17AD91}"/>
    <cellStyle name="style1542039302774" xfId="45030" xr:uid="{96CEFAE6-3EE4-45E9-922E-9066AB4E1B62}"/>
    <cellStyle name="style1542039302880" xfId="45031" xr:uid="{C6715690-C297-4D8B-95D0-E61253734B91}"/>
    <cellStyle name="style1542039304968" xfId="45032" xr:uid="{2BC6F37A-DA29-43E1-BBF4-4A1EAD6C5A7F}"/>
    <cellStyle name="style1542039305112" xfId="45033" xr:uid="{C21E0935-05C6-43C6-81FB-8BE2A4E5A764}"/>
    <cellStyle name="style1542039305219" xfId="45038" xr:uid="{F6049B13-42B2-432A-B293-B46A56BE1F09}"/>
    <cellStyle name="style1542039305326" xfId="45039" xr:uid="{ADDFE838-70C3-41A7-A4A2-133678FAA651}"/>
    <cellStyle name="style1542039305622" xfId="45035" xr:uid="{71756BEF-4EE4-4245-AD4B-69A9EC29E8A6}"/>
    <cellStyle name="style1542039305767" xfId="45036" xr:uid="{CC613E78-0C98-401A-815D-418D9327DABC}"/>
    <cellStyle name="style1542039305917" xfId="45034" xr:uid="{C24CFC9B-4229-44C5-9B9C-FE95B26F56D4}"/>
    <cellStyle name="style1542039306049" xfId="45037" xr:uid="{6E70535F-F1AA-4B8C-98C8-07A2E274A828}"/>
    <cellStyle name="style1542039306157" xfId="45040" xr:uid="{B9F2ECA7-0A8B-4375-BC2B-817039B8F47B}"/>
    <cellStyle name="style1542039306263" xfId="45041" xr:uid="{48786812-44C3-41A9-8A9E-A8FD007554D1}"/>
    <cellStyle name="style1542039306377" xfId="45042" xr:uid="{25AF16D7-7646-4186-893E-DBFFBEEFE2AA}"/>
    <cellStyle name="style1542039306486" xfId="45043" xr:uid="{8E521A36-DDFF-4061-8C21-513C53E4845D}"/>
    <cellStyle name="style1542039306600" xfId="45044" xr:uid="{CF482257-1F56-4D54-905A-A703B95ECC15}"/>
    <cellStyle name="style1542039306715" xfId="45050" xr:uid="{80BDA6D5-E006-4674-88CD-523BB42AE23E}"/>
    <cellStyle name="style1542039306822" xfId="45045" xr:uid="{2415587B-1D14-4FAD-83B9-ADBADBF03DAF}"/>
    <cellStyle name="style1542039306929" xfId="45051" xr:uid="{8E9C5C5A-AD97-46B1-8BD0-9079BA4A0B1A}"/>
    <cellStyle name="style1542039307040" xfId="45056" xr:uid="{83AB2C45-947F-42A6-B7D5-3F75EF98975A}"/>
    <cellStyle name="style1542039307150" xfId="45057" xr:uid="{5B79A6E6-E30C-417F-BCAB-8395D66E0B86}"/>
    <cellStyle name="style1542039307257" xfId="45046" xr:uid="{53137633-B639-458A-A379-733D2FA9F680}"/>
    <cellStyle name="style1542039307371" xfId="45047" xr:uid="{9EA65EF2-7F3F-40C8-8168-460E0A6492F0}"/>
    <cellStyle name="style1542039307483" xfId="45048" xr:uid="{58A35673-47DD-4647-9066-E1AD24FED32D}"/>
    <cellStyle name="style1542039307590" xfId="45049" xr:uid="{4D13F3C8-F51F-422B-BD77-7CB61863FC7E}"/>
    <cellStyle name="style1542039307696" xfId="45052" xr:uid="{57FF01DB-7999-4033-BC0D-75BB1FC65A4D}"/>
    <cellStyle name="style1542039307801" xfId="45053" xr:uid="{614C04F9-B99F-42A8-8914-D5F74E257B81}"/>
    <cellStyle name="style1542039307908" xfId="45054" xr:uid="{ABD35227-D6A2-495C-B3B5-C7B58A7D0640}"/>
    <cellStyle name="style1542039308015" xfId="45055" xr:uid="{6EC82717-52F0-4592-8D08-8A418996CE31}"/>
    <cellStyle name="style1542039308158" xfId="45058" xr:uid="{1795E07F-7721-4A62-BFEB-354184603DE0}"/>
    <cellStyle name="style1542039308265" xfId="45059" xr:uid="{60DBF885-3CCE-4C61-9B12-A3C2C5FF8620}"/>
    <cellStyle name="style1542039308379" xfId="45060" xr:uid="{60026A12-728F-4B66-98C9-5F0093785633}"/>
    <cellStyle name="style1542039308485" xfId="45061" xr:uid="{2DDFF9BE-5FAB-4E18-AB11-8B3E3D02DDA3}"/>
    <cellStyle name="style1542039308616" xfId="45062" xr:uid="{00946F80-FCF9-4CF9-8310-0EEDBC04F312}"/>
    <cellStyle name="style1542039308717" xfId="45063" xr:uid="{C57A92D9-7E8A-4C6C-845B-226FFA0147F1}"/>
    <cellStyle name="style1542039308808" xfId="45064" xr:uid="{6D2AA27B-A6EC-430C-AB51-354A7E1318F2}"/>
    <cellStyle name="style1542039308901" xfId="45065" xr:uid="{CCC89E1B-12C8-47C9-ADF9-7C6A86E59DE3}"/>
    <cellStyle name="style1542039308994" xfId="45066" xr:uid="{69E886FE-C154-4AF7-ABB2-166CFC4B66E2}"/>
    <cellStyle name="style1542039309086" xfId="45067" xr:uid="{CC47CC1B-E2FD-42E6-BE7F-C16DA76793F8}"/>
    <cellStyle name="style1542039309178" xfId="45068" xr:uid="{0EF4D5B4-E28A-4248-B688-FC791880F329}"/>
    <cellStyle name="style1542039309271" xfId="45069" xr:uid="{BD7722FB-0964-451E-B4B4-8E10278641EB}"/>
    <cellStyle name="style1542039309404" xfId="45070" xr:uid="{28F70D26-C174-4104-BD34-B6D7DC972B73}"/>
    <cellStyle name="style1542039309495" xfId="45071" xr:uid="{B7C4E758-9E33-4E76-A579-5C52A8E0B135}"/>
    <cellStyle name="style1542039309587" xfId="45072" xr:uid="{D864FD63-22E1-497C-953B-5911250BEBB3}"/>
    <cellStyle name="style1542039309684" xfId="45073" xr:uid="{D10E23C3-3137-4C9C-8629-186172C1E149}"/>
    <cellStyle name="style1542039311573" xfId="45074" xr:uid="{6A42ACDF-440D-4D42-9C9C-41D9313F6EE6}"/>
    <cellStyle name="style1542039311704" xfId="45075" xr:uid="{7A4DB802-DDFA-436C-87F9-56DEB2C1A283}"/>
    <cellStyle name="style1542039311811" xfId="45080" xr:uid="{288D03AD-92E3-4074-A085-3B78C747DBD0}"/>
    <cellStyle name="style1542039311917" xfId="45081" xr:uid="{EEBF7725-0439-4237-8E85-8687D1F93F0E}"/>
    <cellStyle name="style1542039312129" xfId="45077" xr:uid="{83AE23E4-E9AE-46EA-BCD1-B5114155CCCF}"/>
    <cellStyle name="style1542039312238" xfId="45078" xr:uid="{9B599255-5725-4B49-BA67-477551F0F377}"/>
    <cellStyle name="style1542039312349" xfId="45076" xr:uid="{583E933D-C0BC-496B-8B6F-1C067AB5549B}"/>
    <cellStyle name="style1542039312457" xfId="45079" xr:uid="{DA91448A-E44F-43AA-9397-E0FFD5CF0718}"/>
    <cellStyle name="style1542039312565" xfId="45082" xr:uid="{1E89FF22-E0F7-426E-9E6A-48E76FAD92E9}"/>
    <cellStyle name="style1542039312673" xfId="45083" xr:uid="{4EF66E86-FC8B-42FC-A7B4-A95DADD30F6E}"/>
    <cellStyle name="style1542039312779" xfId="45084" xr:uid="{691D57F3-C044-4B37-950E-0087E38045BC}"/>
    <cellStyle name="style1542039312887" xfId="45085" xr:uid="{B83213A1-0770-4277-9A00-AB33967F052C}"/>
    <cellStyle name="style1542039312995" xfId="45086" xr:uid="{98FCD238-D9C0-4F61-AFB5-B3036D8F3719}"/>
    <cellStyle name="style1542039313110" xfId="45089" xr:uid="{9F8A2B8E-C91E-49C5-BCBF-3C09F1961517}"/>
    <cellStyle name="style1542039313222" xfId="45092" xr:uid="{F05D2F96-C9D9-4601-A7AA-EB92C2C9127F}"/>
    <cellStyle name="style1542039313330" xfId="45087" xr:uid="{4F22EDB0-0B02-4F21-82A1-5E388F763001}"/>
    <cellStyle name="style1542039313440" xfId="45090" xr:uid="{D6D9F431-BA15-42E6-A70B-F71C6D686450}"/>
    <cellStyle name="style1542039313547" xfId="45093" xr:uid="{FBA9366E-020D-4354-A247-307F8E755823}"/>
    <cellStyle name="style1542039313655" xfId="45088" xr:uid="{475A4526-5511-4D9E-9CCC-33D6C59B59B1}"/>
    <cellStyle name="style1542039314112" xfId="45091" xr:uid="{1FE87263-ADCF-41EE-9E51-938DB6FF8588}"/>
    <cellStyle name="style1542039314540" xfId="45094" xr:uid="{98EF1C6A-0AE3-483E-B9E3-94036317632E}"/>
    <cellStyle name="style1542039317977" xfId="45096" xr:uid="{05D13DCD-65BC-4965-91B2-0CEBB07A7803}"/>
    <cellStyle name="style1542039318128" xfId="45097" xr:uid="{E3285BF9-0E52-48CA-8196-4E298DA613F7}"/>
    <cellStyle name="style1542039318238" xfId="45095" xr:uid="{C7506AAD-9B10-4539-AF30-3BCCB8290C7C}"/>
    <cellStyle name="style1542039318366" xfId="45098" xr:uid="{15FCCE14-5C0D-4EDE-B1AF-49A9F7342C2F}"/>
    <cellStyle name="style1542039318489" xfId="45099" xr:uid="{FC50F8B8-57CD-40E8-B187-6DBC372FC415}"/>
    <cellStyle name="style1542039318612" xfId="45100" xr:uid="{4B1D62A4-F8F9-4FA7-9BE1-D382736D22F8}"/>
    <cellStyle name="style1542039318737" xfId="45101" xr:uid="{8242BBE4-EB6F-488C-9FD3-635DE0FDCFE9}"/>
    <cellStyle name="style1542039318856" xfId="45102" xr:uid="{270231F8-F6CA-4814-82EE-D2AAC49E019D}"/>
    <cellStyle name="style1542039318966" xfId="45104" xr:uid="{84ABD11E-DE31-4973-A285-4E2F331F7ACC}"/>
    <cellStyle name="style1542039319075" xfId="45105" xr:uid="{C8765D6C-2EF7-44CA-8A37-402F250B09FB}"/>
    <cellStyle name="style1542039319186" xfId="45107" xr:uid="{7B59E044-257A-43F0-A927-8919137C5DF5}"/>
    <cellStyle name="style1542039319297" xfId="45108" xr:uid="{A95853A2-BA8C-4544-8766-9E1055A0E7E6}"/>
    <cellStyle name="style1542039319412" xfId="45103" xr:uid="{C3D10EF4-42DF-4779-9655-40735380D523}"/>
    <cellStyle name="style1542039319554" xfId="45106" xr:uid="{08E133D9-5592-486D-B3D6-AF536DA432F1}"/>
    <cellStyle name="style1542039319702" xfId="45109" xr:uid="{6526F5E2-420A-4B45-93B7-BBE9C32B911B}"/>
    <cellStyle name="style1542039319968" xfId="45111" xr:uid="{5C35682E-E822-4F94-8B2E-146D6C4323FD}"/>
    <cellStyle name="style1542039320091" xfId="45112" xr:uid="{1EEB1E21-8D61-4D77-9411-65E1610FBE22}"/>
    <cellStyle name="style1542039320220" xfId="45110" xr:uid="{DF8608A8-6174-4E5F-8B2B-19143CA4B4D9}"/>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2011</c:v>
                </c:pt>
                <c:pt idx="2">
                  <c:v>2015</c:v>
                </c:pt>
              </c:numCache>
            </c:numRef>
          </c:xVal>
          <c:yVal>
            <c:numRef>
              <c:f>Water!$AB$105:$AB$116</c:f>
              <c:numCache>
                <c:formatCode>0.0</c:formatCode>
                <c:ptCount val="12"/>
                <c:pt idx="0">
                  <c:v>0</c:v>
                </c:pt>
                <c:pt idx="1">
                  <c:v>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2011</c:v>
                </c:pt>
                <c:pt idx="2">
                  <c:v>2015</c:v>
                </c:pt>
              </c:numCache>
            </c:numRef>
          </c:xVal>
          <c:yVal>
            <c:numRef>
              <c:f>Water!$W$105:$W$116</c:f>
              <c:numCache>
                <c:formatCode>0.0</c:formatCode>
                <c:ptCount val="12"/>
                <c:pt idx="0">
                  <c:v>0.72538860103626945</c:v>
                </c:pt>
                <c:pt idx="1">
                  <c:v>4.5999999999999996</c:v>
                </c:pt>
                <c:pt idx="2">
                  <c:v>0.5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2011</c:v>
                </c:pt>
                <c:pt idx="2">
                  <c:v>2015</c:v>
                </c:pt>
              </c:numCache>
            </c:numRef>
          </c:xVal>
          <c:yVal>
            <c:numRef>
              <c:f>Water!$R$105:$R$116</c:f>
              <c:numCache>
                <c:formatCode>0.0</c:formatCode>
                <c:ptCount val="12"/>
                <c:pt idx="0">
                  <c:v>1.7261219792865361</c:v>
                </c:pt>
                <c:pt idx="1">
                  <c:v>6.8</c:v>
                </c:pt>
                <c:pt idx="2">
                  <c:v>0.5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2011</c:v>
                </c:pt>
                <c:pt idx="2">
                  <c:v>2015</c:v>
                </c:pt>
              </c:numCache>
            </c:numRef>
          </c:xVal>
          <c:yVal>
            <c:numRef>
              <c:f>Water!$M$105:$M$116</c:f>
              <c:numCache>
                <c:formatCode>0.0</c:formatCode>
                <c:ptCount val="12"/>
                <c:pt idx="0">
                  <c:v>5.5785123966942152</c:v>
                </c:pt>
                <c:pt idx="1">
                  <c:v>10.199999999999999</c:v>
                </c:pt>
                <c:pt idx="2">
                  <c:v>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2011</c:v>
                </c:pt>
                <c:pt idx="2">
                  <c:v>2015</c:v>
                </c:pt>
              </c:numCache>
            </c:numRef>
          </c:xVal>
          <c:yVal>
            <c:numRef>
              <c:f>Water!$H$105:$H$116</c:f>
              <c:numCache>
                <c:formatCode>0.0</c:formatCode>
                <c:ptCount val="12"/>
                <c:pt idx="0">
                  <c:v>11.728395061728394</c:v>
                </c:pt>
                <c:pt idx="1">
                  <c:v>23.1</c:v>
                </c:pt>
                <c:pt idx="2">
                  <c:v>6.1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2011</c:v>
                </c:pt>
                <c:pt idx="2">
                  <c:v>2015</c:v>
                </c:pt>
              </c:numCache>
            </c:numRef>
          </c:xVal>
          <c:yVal>
            <c:numRef>
              <c:f>Water!$X$105:$X$116</c:f>
              <c:numCache>
                <c:formatCode>0.0</c:formatCode>
                <c:ptCount val="12"/>
                <c:pt idx="0">
                  <c:v>98.456790123456798</c:v>
                </c:pt>
                <c:pt idx="1">
                  <c:v>98</c:v>
                </c:pt>
                <c:pt idx="2">
                  <c:v>99.9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2011</c:v>
                </c:pt>
                <c:pt idx="2">
                  <c:v>2015</c:v>
                </c:pt>
              </c:numCache>
            </c:numRef>
          </c:xVal>
          <c:yVal>
            <c:numRef>
              <c:f>Water!$S$105:$S$116</c:f>
              <c:numCache>
                <c:formatCode>0.0</c:formatCode>
                <c:ptCount val="12"/>
                <c:pt idx="0">
                  <c:v>95.807770961145195</c:v>
                </c:pt>
                <c:pt idx="1">
                  <c:v>93.1</c:v>
                </c:pt>
                <c:pt idx="2">
                  <c:v>99.4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2011</c:v>
                </c:pt>
                <c:pt idx="2">
                  <c:v>2015</c:v>
                </c:pt>
              </c:numCache>
            </c:numRef>
          </c:xVal>
          <c:yVal>
            <c:numRef>
              <c:f>Water!$N$105:$N$116</c:f>
              <c:numCache>
                <c:formatCode>0.0</c:formatCode>
                <c:ptCount val="12"/>
                <c:pt idx="0">
                  <c:v>85.010266940451757</c:v>
                </c:pt>
                <c:pt idx="1">
                  <c:v>90.7</c:v>
                </c:pt>
                <c:pt idx="2">
                  <c:v>98.6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2011</c:v>
                </c:pt>
                <c:pt idx="2">
                  <c:v>2015</c:v>
                </c:pt>
              </c:numCache>
            </c:numRef>
          </c:xVal>
          <c:yVal>
            <c:numRef>
              <c:f>Water!$I$105:$I$116</c:f>
              <c:numCache>
                <c:formatCode>0.0</c:formatCode>
                <c:ptCount val="12"/>
                <c:pt idx="0">
                  <c:v>88.820512820512818</c:v>
                </c:pt>
                <c:pt idx="1">
                  <c:v>85.3</c:v>
                </c:pt>
                <c:pt idx="2">
                  <c:v>96.2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2011</c:v>
                </c:pt>
                <c:pt idx="2">
                  <c:v>2015</c:v>
                </c:pt>
              </c:numCache>
            </c:numRef>
          </c:xVal>
          <c:yVal>
            <c:numRef>
              <c:f>Water!$D$105:$D$116</c:f>
              <c:numCache>
                <c:formatCode>0.0</c:formatCode>
                <c:ptCount val="12"/>
                <c:pt idx="0">
                  <c:v>85.333333333333343</c:v>
                </c:pt>
                <c:pt idx="1">
                  <c:v>72.2</c:v>
                </c:pt>
                <c:pt idx="2">
                  <c:v>85.9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80.424230952380981</c:v>
                </c:pt>
                <c:pt idx="1">
                  <c:v>77.409507142857152</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2.4019595238095293</c:v>
                </c:pt>
                <c:pt idx="1">
                  <c:v>2.3119214285714333</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1.8066578483244484</c:v>
                </c:pt>
                <c:pt idx="1">
                  <c:v>8.094841269841254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15.367151675485047</c:v>
                </c:pt>
                <c:pt idx="1">
                  <c:v>12.183730158730157</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85.007382097069637</c:v>
                </c:pt>
                <c:pt idx="1">
                  <c:v>92.342372939560505</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1.0760428113553118</c:v>
                </c:pt>
                <c:pt idx="1">
                  <c:v>1.1688907967032975</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6.3475077952350034</c:v>
                </c:pt>
                <c:pt idx="1">
                  <c:v>2.2604009626736001</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7.5690672963400516</c:v>
                </c:pt>
                <c:pt idx="1">
                  <c:v>4.2283353010626001</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81.527433503226533</c:v>
                </c:pt>
                <c:pt idx="1">
                  <c:v>96.31036981026466</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0.61607632370196375</c:v>
                </c:pt>
                <c:pt idx="1">
                  <c:v>0.72778616985086642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14.87399798171856</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2.9824921913529505</c:v>
                </c:pt>
                <c:pt idx="1">
                  <c:v>2.9618440198844835</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94.156442444493152</c:v>
                </c:pt>
                <c:pt idx="1">
                  <c:v>97.483200580631049</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0.1414468339176215</c:v>
                </c:pt>
                <c:pt idx="1">
                  <c:v>0.14644446757231061</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4.2204304847276433</c:v>
                </c:pt>
                <c:pt idx="1">
                  <c:v>3.9229859272595036E-2</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1.4816802368615782</c:v>
                </c:pt>
                <c:pt idx="1">
                  <c:v>2.3311250925240472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97.864911904761925</c:v>
                </c:pt>
                <c:pt idx="1">
                  <c:v>99.382264285714285</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9.7962874779535886E-2</c:v>
                </c:pt>
                <c:pt idx="1">
                  <c:v>9.948174603174037E-2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1.858553791887104</c:v>
                </c:pt>
                <c:pt idx="1">
                  <c:v>5.3968253968264435E-2</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0.1785714285714306</c:v>
                </c:pt>
                <c:pt idx="1">
                  <c:v>0.4642857142857153</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2011</c:v>
                </c:pt>
                <c:pt idx="2">
                  <c:v>2015</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2011</c:v>
                </c:pt>
                <c:pt idx="2">
                  <c:v>2015</c:v>
                </c:pt>
              </c:numCache>
            </c:numRef>
          </c:xVal>
          <c:yVal>
            <c:numRef>
              <c:f>Water!$W$205:$W$216</c:f>
              <c:numCache>
                <c:formatCode>0.0</c:formatCode>
                <c:ptCount val="12"/>
                <c:pt idx="0">
                  <c:v>0</c:v>
                </c:pt>
                <c:pt idx="1">
                  <c:v>0.6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2011</c:v>
                </c:pt>
                <c:pt idx="2">
                  <c:v>2015</c:v>
                </c:pt>
              </c:numCache>
            </c:numRef>
          </c:xVal>
          <c:yVal>
            <c:numRef>
              <c:f>Water!$R$205:$R$216</c:f>
              <c:numCache>
                <c:formatCode>0.0</c:formatCode>
                <c:ptCount val="12"/>
                <c:pt idx="0">
                  <c:v>0</c:v>
                </c:pt>
                <c:pt idx="1">
                  <c:v>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2011</c:v>
                </c:pt>
                <c:pt idx="2">
                  <c:v>2015</c:v>
                </c:pt>
              </c:numCache>
            </c:numRef>
          </c:xVal>
          <c:yVal>
            <c:numRef>
              <c:f>Water!$M$205:$M$216</c:f>
              <c:numCache>
                <c:formatCode>0.0</c:formatCode>
                <c:ptCount val="12"/>
                <c:pt idx="0">
                  <c:v>0.25125628140703515</c:v>
                </c:pt>
                <c:pt idx="1">
                  <c:v>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2011</c:v>
                </c:pt>
                <c:pt idx="2">
                  <c:v>2015</c:v>
                </c:pt>
              </c:numCache>
            </c:numRef>
          </c:xVal>
          <c:yVal>
            <c:numRef>
              <c:f>Water!$H$205:$H$216</c:f>
              <c:numCache>
                <c:formatCode>0.0</c:formatCode>
                <c:ptCount val="12"/>
                <c:pt idx="0">
                  <c:v>0.75187969924812026</c:v>
                </c:pt>
                <c:pt idx="1">
                  <c:v>2.5</c:v>
                </c:pt>
                <c:pt idx="2">
                  <c:v>0.2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2011</c:v>
                </c:pt>
                <c:pt idx="2">
                  <c:v>2015</c:v>
                </c:pt>
              </c:numCache>
            </c:numRef>
          </c:xVal>
          <c:yVal>
            <c:numRef>
              <c:f>Water!$X$205:$X$216</c:f>
              <c:numCache>
                <c:formatCode>0.0</c:formatCode>
                <c:ptCount val="12"/>
                <c:pt idx="0">
                  <c:v>99.264705882352942</c:v>
                </c:pt>
                <c:pt idx="1">
                  <c:v>99.7</c:v>
                </c:pt>
                <c:pt idx="2">
                  <c:v>99.9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2011</c:v>
                </c:pt>
                <c:pt idx="2">
                  <c:v>2015</c:v>
                </c:pt>
              </c:numCache>
            </c:numRef>
          </c:xVal>
          <c:yVal>
            <c:numRef>
              <c:f>Water!$S$205:$S$216</c:f>
              <c:numCache>
                <c:formatCode>0.0</c:formatCode>
                <c:ptCount val="12"/>
                <c:pt idx="0">
                  <c:v>98.22784810126582</c:v>
                </c:pt>
                <c:pt idx="1">
                  <c:v>98.1</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2011</c:v>
                </c:pt>
                <c:pt idx="2">
                  <c:v>2015</c:v>
                </c:pt>
              </c:numCache>
            </c:numRef>
          </c:xVal>
          <c:yVal>
            <c:numRef>
              <c:f>Water!$N$205:$N$216</c:f>
              <c:numCache>
                <c:formatCode>0.0</c:formatCode>
                <c:ptCount val="12"/>
                <c:pt idx="0">
                  <c:v>98.014888337468989</c:v>
                </c:pt>
                <c:pt idx="1">
                  <c:v>95.3</c:v>
                </c:pt>
                <c:pt idx="2">
                  <c:v>99.9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2011</c:v>
                </c:pt>
                <c:pt idx="2">
                  <c:v>2015</c:v>
                </c:pt>
              </c:numCache>
            </c:numRef>
          </c:xVal>
          <c:yVal>
            <c:numRef>
              <c:f>Water!$I$205:$I$216</c:f>
              <c:numCache>
                <c:formatCode>0.0</c:formatCode>
                <c:ptCount val="12"/>
                <c:pt idx="0">
                  <c:v>98.263027295285355</c:v>
                </c:pt>
                <c:pt idx="1">
                  <c:v>93.9</c:v>
                </c:pt>
                <c:pt idx="2">
                  <c:v>99.7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2011</c:v>
                </c:pt>
                <c:pt idx="2">
                  <c:v>2015</c:v>
                </c:pt>
              </c:numCache>
            </c:numRef>
          </c:xVal>
          <c:yVal>
            <c:numRef>
              <c:f>Water!$D$205:$D$216</c:f>
              <c:numCache>
                <c:formatCode>0.0</c:formatCode>
                <c:ptCount val="12"/>
                <c:pt idx="0">
                  <c:v>98.004987531172077</c:v>
                </c:pt>
                <c:pt idx="1">
                  <c:v>86</c:v>
                </c:pt>
                <c:pt idx="2">
                  <c:v>98.6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95.404162486640601</c:v>
                </c:pt>
                <c:pt idx="1">
                  <c:v>92.662430245814065</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0.2870737085856761</c:v>
                </c:pt>
                <c:pt idx="1">
                  <c:v>0.27882376202351011</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3.0870398520347351</c:v>
                </c:pt>
                <c:pt idx="1">
                  <c:v>5.9682787526350296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1.2217239527389907</c:v>
                </c:pt>
                <c:pt idx="1">
                  <c:v>1.090467239527392</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96.685058241758213</c:v>
                </c:pt>
                <c:pt idx="1">
                  <c:v>97.079150833037929</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0.38829340659341205</c:v>
                </c:pt>
                <c:pt idx="1">
                  <c:v>0.38987610776321013</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2.2913288972334556</c:v>
                </c:pt>
                <c:pt idx="1">
                  <c:v>1.6831625782225501</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0.63531945441492965</c:v>
                </c:pt>
                <c:pt idx="1">
                  <c:v>0.84781048097630674</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96.991483516483513</c:v>
                </c:pt>
                <c:pt idx="1">
                  <c:v>98.370214462956412</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2.6513736263736263</c:v>
                </c:pt>
                <c:pt idx="1">
                  <c:v>0.7012141084721577</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0.3571428571428612</c:v>
                </c:pt>
                <c:pt idx="1">
                  <c:v>0.9285714285714306</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97.649839624773946</c:v>
                </c:pt>
                <c:pt idx="1">
                  <c:v>99.637633657323676</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4.8849344484626502E-2</c:v>
                </c:pt>
                <c:pt idx="1">
                  <c:v>4.9843738698008011E-2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2.1941681735985696</c:v>
                </c:pt>
                <c:pt idx="1">
                  <c:v>3.395117540689796E-2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0.1071428571428541</c:v>
                </c:pt>
                <c:pt idx="1">
                  <c:v>0.27857142857142847</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99.160924369747875</c:v>
                </c:pt>
                <c:pt idx="1">
                  <c:v>100</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0.83907563025212539</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2011</c:v>
                </c:pt>
                <c:pt idx="2">
                  <c:v>2015</c:v>
                </c:pt>
              </c:numCache>
            </c:numRef>
          </c:xVal>
          <c:yVal>
            <c:numRef>
              <c:f>Water!$AB$305:$AB$316</c:f>
              <c:numCache>
                <c:formatCode>0.0</c:formatCode>
                <c:ptCount val="12"/>
                <c:pt idx="0">
                  <c:v>1.8181818181818181</c:v>
                </c:pt>
                <c:pt idx="1">
                  <c:v>5.8</c:v>
                </c:pt>
                <c:pt idx="2">
                  <c:v>0.8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2011</c:v>
                </c:pt>
                <c:pt idx="2">
                  <c:v>2015</c:v>
                </c:pt>
              </c:numCache>
            </c:numRef>
          </c:xVal>
          <c:yVal>
            <c:numRef>
              <c:f>Water!$W$305:$W$316</c:f>
              <c:numCache>
                <c:formatCode>0.0</c:formatCode>
                <c:ptCount val="12"/>
                <c:pt idx="0">
                  <c:v>2.0146520146520146</c:v>
                </c:pt>
                <c:pt idx="1">
                  <c:v>8.6</c:v>
                </c:pt>
                <c:pt idx="2">
                  <c:v>0.6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2011</c:v>
                </c:pt>
                <c:pt idx="2">
                  <c:v>2015</c:v>
                </c:pt>
              </c:numCache>
            </c:numRef>
          </c:xVal>
          <c:yVal>
            <c:numRef>
              <c:f>Water!$R$305:$R$316</c:f>
              <c:numCache>
                <c:formatCode>0.0</c:formatCode>
                <c:ptCount val="12"/>
                <c:pt idx="0">
                  <c:v>5.2823315118397085</c:v>
                </c:pt>
                <c:pt idx="1">
                  <c:v>12.1</c:v>
                </c:pt>
                <c:pt idx="2">
                  <c:v>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2011</c:v>
                </c:pt>
                <c:pt idx="2">
                  <c:v>2015</c:v>
                </c:pt>
              </c:numCache>
            </c:numRef>
          </c:xVal>
          <c:yVal>
            <c:numRef>
              <c:f>Water!$M$305:$M$316</c:f>
              <c:numCache>
                <c:formatCode>0.0</c:formatCode>
                <c:ptCount val="12"/>
                <c:pt idx="0">
                  <c:v>10.344827586206897</c:v>
                </c:pt>
                <c:pt idx="1">
                  <c:v>15.2</c:v>
                </c:pt>
                <c:pt idx="2">
                  <c:v>3.7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2011</c:v>
                </c:pt>
                <c:pt idx="2">
                  <c:v>2015</c:v>
                </c:pt>
              </c:numCache>
            </c:numRef>
          </c:xVal>
          <c:yVal>
            <c:numRef>
              <c:f>Water!$H$305:$H$316</c:f>
              <c:numCache>
                <c:formatCode>0.0</c:formatCode>
                <c:ptCount val="12"/>
                <c:pt idx="0">
                  <c:v>14.337568058076226</c:v>
                </c:pt>
                <c:pt idx="1">
                  <c:v>28.9</c:v>
                </c:pt>
                <c:pt idx="2">
                  <c:v>8.5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2011</c:v>
                </c:pt>
                <c:pt idx="2">
                  <c:v>2015</c:v>
                </c:pt>
              </c:numCache>
            </c:numRef>
          </c:xVal>
          <c:yVal>
            <c:numRef>
              <c:f>Water!$X$305:$X$316</c:f>
              <c:numCache>
                <c:formatCode>0.0</c:formatCode>
                <c:ptCount val="12"/>
                <c:pt idx="0">
                  <c:v>93.501805054151617</c:v>
                </c:pt>
                <c:pt idx="1">
                  <c:v>92.9</c:v>
                </c:pt>
                <c:pt idx="2">
                  <c:v>98.9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2011</c:v>
                </c:pt>
                <c:pt idx="2">
                  <c:v>2015</c:v>
                </c:pt>
              </c:numCache>
            </c:numRef>
          </c:xVal>
          <c:yVal>
            <c:numRef>
              <c:f>Water!$S$305:$S$316</c:f>
              <c:numCache>
                <c:formatCode>0.0</c:formatCode>
                <c:ptCount val="12"/>
                <c:pt idx="0">
                  <c:v>92.558983666061707</c:v>
                </c:pt>
                <c:pt idx="1">
                  <c:v>90.1</c:v>
                </c:pt>
                <c:pt idx="2">
                  <c:v>98.2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2011</c:v>
                </c:pt>
                <c:pt idx="2">
                  <c:v>2015</c:v>
                </c:pt>
              </c:numCache>
            </c:numRef>
          </c:xVal>
          <c:yVal>
            <c:numRef>
              <c:f>Water!$N$305:$N$316</c:f>
              <c:numCache>
                <c:formatCode>0.0</c:formatCode>
                <c:ptCount val="12"/>
                <c:pt idx="0">
                  <c:v>88.267148014440437</c:v>
                </c:pt>
                <c:pt idx="1">
                  <c:v>85.5</c:v>
                </c:pt>
                <c:pt idx="2">
                  <c:v>97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2011</c:v>
                </c:pt>
                <c:pt idx="2">
                  <c:v>2015</c:v>
                </c:pt>
              </c:numCache>
            </c:numRef>
          </c:xVal>
          <c:yVal>
            <c:numRef>
              <c:f>Water!$I$305:$I$316</c:f>
              <c:numCache>
                <c:formatCode>0.0</c:formatCode>
                <c:ptCount val="12"/>
                <c:pt idx="0">
                  <c:v>85.662431941923785</c:v>
                </c:pt>
                <c:pt idx="1">
                  <c:v>81.7</c:v>
                </c:pt>
                <c:pt idx="2">
                  <c:v>91.4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2011</c:v>
                </c:pt>
                <c:pt idx="2">
                  <c:v>2015</c:v>
                </c:pt>
              </c:numCache>
            </c:numRef>
          </c:xVal>
          <c:yVal>
            <c:numRef>
              <c:f>Water!$D$305:$D$316</c:f>
              <c:numCache>
                <c:formatCode>0.0</c:formatCode>
                <c:ptCount val="12"/>
                <c:pt idx="0">
                  <c:v>81.949458483754512</c:v>
                </c:pt>
                <c:pt idx="1">
                  <c:v>68</c:v>
                </c:pt>
                <c:pt idx="2">
                  <c:v>81.2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76.684891696750995</c:v>
                </c:pt>
                <c:pt idx="1">
                  <c:v>72.024386281588491</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2.9877230531201691</c:v>
                </c:pt>
                <c:pt idx="1">
                  <c:v>2.8061449200618891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1.7215063286873402</c:v>
                </c:pt>
                <c:pt idx="1">
                  <c:v>9.0744013884455654</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18.605878921441501</c:v>
                </c:pt>
                <c:pt idx="1">
                  <c:v>16.095067409904061</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81.690896431812277</c:v>
                </c:pt>
                <c:pt idx="1">
                  <c:v>87.010204261731985</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1.6246532181747491</c:v>
                </c:pt>
                <c:pt idx="1">
                  <c:v>1.7304426140783031</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3.5741055224268621</c:v>
                </c:pt>
                <c:pt idx="1">
                  <c:v>4.355904848327782</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13.110344827586118</c:v>
                </c:pt>
                <c:pt idx="1">
                  <c:v>6.9034482758619333</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84.041384121970111</c:v>
                </c:pt>
                <c:pt idx="1">
                  <c:v>93.097920738782747</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1.2365297511603948</c:v>
                </c:pt>
                <c:pt idx="1">
                  <c:v>1.3697816851469835</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7.0559333816184449</c:v>
                </c:pt>
                <c:pt idx="1">
                  <c:v>0.58376127630451435</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7.6661527452510541</c:v>
                </c:pt>
                <c:pt idx="1">
                  <c:v>4.9485362997657489</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89.73884112328237</c:v>
                </c:pt>
                <c:pt idx="1">
                  <c:v>95.327513190138518</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0.76931936414311142</c:v>
                </c:pt>
                <c:pt idx="1">
                  <c:v>0.81723031983476757</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5.8970462106383508</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3.5947933019361642</c:v>
                </c:pt>
                <c:pt idx="1">
                  <c:v>3.8552564900267168</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91.576442457452245</c:v>
                </c:pt>
                <c:pt idx="1">
                  <c:v>96.932040536435579</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0.2755559953584294</c:v>
                </c:pt>
                <c:pt idx="1">
                  <c:v>0.29167113501434705</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5.3278716770594485</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2.8201298701298705</c:v>
                </c:pt>
                <c:pt idx="1">
                  <c:v>2.7762883285500752</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76.684891696750995</c:v>
                </c:pt>
                <c:pt idx="1">
                  <c:v>72.024386281588491</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2.9877230531201691</c:v>
                </c:pt>
                <c:pt idx="1">
                  <c:v>2.8061449200618891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1.7215063286873402</c:v>
                </c:pt>
                <c:pt idx="1">
                  <c:v>9.0744013884455654</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18.605878921441501</c:v>
                </c:pt>
                <c:pt idx="1">
                  <c:v>16.095067409904061</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81.690896431812277</c:v>
                </c:pt>
                <c:pt idx="1">
                  <c:v>87.010204261731985</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1.6246532181747491</c:v>
                </c:pt>
                <c:pt idx="1">
                  <c:v>1.7304426140783031</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3.5741055224268621</c:v>
                </c:pt>
                <c:pt idx="1">
                  <c:v>4.355904848327782</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13.110344827586118</c:v>
                </c:pt>
                <c:pt idx="1">
                  <c:v>6.9034482758619333</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84.041384121970111</c:v>
                </c:pt>
                <c:pt idx="1">
                  <c:v>93.097920738782747</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1.2365297511603948</c:v>
                </c:pt>
                <c:pt idx="1">
                  <c:v>1.3697816851469835</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7.0559333816184449</c:v>
                </c:pt>
                <c:pt idx="1">
                  <c:v>0.58376127630451435</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7.6661527452510541</c:v>
                </c:pt>
                <c:pt idx="1">
                  <c:v>4.9485362997657489</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89.73884112328237</c:v>
                </c:pt>
                <c:pt idx="1">
                  <c:v>95.327513190138518</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0.76931936414311142</c:v>
                </c:pt>
                <c:pt idx="1">
                  <c:v>0.81723031983476757</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5.8970462106383508</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3.5947933019361642</c:v>
                </c:pt>
                <c:pt idx="1">
                  <c:v>3.8552564900267168</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91.576442457452245</c:v>
                </c:pt>
                <c:pt idx="1">
                  <c:v>96.932040536435579</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0.2755559953584294</c:v>
                </c:pt>
                <c:pt idx="1">
                  <c:v>0.29167113501434705</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5.3278716770594485</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2.8201298701298705</c:v>
                </c:pt>
                <c:pt idx="1">
                  <c:v>2.7762883285500752</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80.424230952380981</c:v>
                </c:pt>
                <c:pt idx="1">
                  <c:v>77.409507142857152</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2.4019595238095293</c:v>
                </c:pt>
                <c:pt idx="1">
                  <c:v>2.3119214285714333</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1.8066578483244484</c:v>
                </c:pt>
                <c:pt idx="1">
                  <c:v>8.094841269841254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15.367151675485047</c:v>
                </c:pt>
                <c:pt idx="1">
                  <c:v>12.183730158730157</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85.007382097069637</c:v>
                </c:pt>
                <c:pt idx="1">
                  <c:v>92.342372939560505</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1.0760428113553118</c:v>
                </c:pt>
                <c:pt idx="1">
                  <c:v>1.1688907967032975</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6.3475077952350034</c:v>
                </c:pt>
                <c:pt idx="1">
                  <c:v>2.2604009626736001</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7.5690672963400516</c:v>
                </c:pt>
                <c:pt idx="1">
                  <c:v>4.2283353010626001</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81.527433503226533</c:v>
                </c:pt>
                <c:pt idx="1">
                  <c:v>96.31036981026466</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0.61607632370196375</c:v>
                </c:pt>
                <c:pt idx="1">
                  <c:v>0.72778616985086642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14.87399798171856</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2.9824921913529505</c:v>
                </c:pt>
                <c:pt idx="1">
                  <c:v>2.9618440198844835</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94.156442444493152</c:v>
                </c:pt>
                <c:pt idx="1">
                  <c:v>97.483200580631049</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0.1414468339176215</c:v>
                </c:pt>
                <c:pt idx="1">
                  <c:v>0.14644446757231061</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4.2204304847276433</c:v>
                </c:pt>
                <c:pt idx="1">
                  <c:v>3.9229859272595036E-2</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1.4816802368615782</c:v>
                </c:pt>
                <c:pt idx="1">
                  <c:v>2.3311250925240472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97.864911904761925</c:v>
                </c:pt>
                <c:pt idx="1">
                  <c:v>99.382264285714285</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9.7962874779535886E-2</c:v>
                </c:pt>
                <c:pt idx="1">
                  <c:v>9.948174603174037E-2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1.858553791887104</c:v>
                </c:pt>
                <c:pt idx="1">
                  <c:v>5.3968253968264435E-2</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0.1785714285714306</c:v>
                </c:pt>
                <c:pt idx="1">
                  <c:v>0.4642857142857153</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95.404162486640601</c:v>
                </c:pt>
                <c:pt idx="1">
                  <c:v>92.662430245814065</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0.2870737085856761</c:v>
                </c:pt>
                <c:pt idx="1">
                  <c:v>0.27882376202351011</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3.0870398520347351</c:v>
                </c:pt>
                <c:pt idx="1">
                  <c:v>5.9682787526350296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1.2217239527389907</c:v>
                </c:pt>
                <c:pt idx="1">
                  <c:v>1.090467239527392</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96.685058241758213</c:v>
                </c:pt>
                <c:pt idx="1">
                  <c:v>97.079150833037929</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0.38829340659341205</c:v>
                </c:pt>
                <c:pt idx="1">
                  <c:v>0.38987610776321013</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2.2913288972334556</c:v>
                </c:pt>
                <c:pt idx="1">
                  <c:v>1.6831625782225501</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0.63531945441492965</c:v>
                </c:pt>
                <c:pt idx="1">
                  <c:v>0.84781048097630674</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96.991483516483513</c:v>
                </c:pt>
                <c:pt idx="1">
                  <c:v>98.370214462956412</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2.6513736263736263</c:v>
                </c:pt>
                <c:pt idx="1">
                  <c:v>0.7012141084721577</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0.3571428571428612</c:v>
                </c:pt>
                <c:pt idx="1">
                  <c:v>0.9285714285714306</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97.649839624773946</c:v>
                </c:pt>
                <c:pt idx="1">
                  <c:v>99.637633657323676</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4.8849344484626502E-2</c:v>
                </c:pt>
                <c:pt idx="1">
                  <c:v>4.9843738698008011E-2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2.1941681735985696</c:v>
                </c:pt>
                <c:pt idx="1">
                  <c:v>3.395117540689796E-2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0.1071428571428541</c:v>
                </c:pt>
                <c:pt idx="1">
                  <c:v>0.27857142857142847</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99.160924369747875</c:v>
                </c:pt>
                <c:pt idx="1">
                  <c:v>100</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0.83907563025212539</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2011</c:v>
                </c:pt>
                <c:pt idx="2">
                  <c:v>2015</c:v>
                </c:pt>
              </c:numCache>
            </c:numRef>
          </c:xVal>
          <c:yVal>
            <c:numRef>
              <c:f>Sanitation!$AB$105:$AB$116</c:f>
              <c:numCache>
                <c:formatCode>0.0</c:formatCode>
                <c:ptCount val="12"/>
                <c:pt idx="0">
                  <c:v>0.10416666666666667</c:v>
                </c:pt>
                <c:pt idx="1">
                  <c:v>0.37400654511453951</c:v>
                </c:pt>
                <c:pt idx="2">
                  <c:v>7.7705613991242831E-2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2011</c:v>
                </c:pt>
                <c:pt idx="2">
                  <c:v>2015</c:v>
                </c:pt>
              </c:numCache>
            </c:numRef>
          </c:xVal>
          <c:yVal>
            <c:numRef>
              <c:f>Sanitation!$W$105:$W$116</c:f>
              <c:numCache>
                <c:formatCode>0.0</c:formatCode>
                <c:ptCount val="12"/>
                <c:pt idx="0">
                  <c:v>1.344364012409514</c:v>
                </c:pt>
                <c:pt idx="1">
                  <c:v>2.9626146249706089</c:v>
                </c:pt>
                <c:pt idx="2">
                  <c:v>0.5865063074491399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2011</c:v>
                </c:pt>
                <c:pt idx="2">
                  <c:v>2015</c:v>
                </c:pt>
              </c:numCache>
            </c:numRef>
          </c:xVal>
          <c:yVal>
            <c:numRef>
              <c:f>Sanitation!$R$105:$R$116</c:f>
              <c:numCache>
                <c:formatCode>0.0</c:formatCode>
                <c:ptCount val="12"/>
                <c:pt idx="0">
                  <c:v>5.2934407364787113</c:v>
                </c:pt>
                <c:pt idx="1">
                  <c:v>6.143001007049345</c:v>
                </c:pt>
                <c:pt idx="2">
                  <c:v>2.9767271596670848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2011</c:v>
                </c:pt>
                <c:pt idx="2">
                  <c:v>2015</c:v>
                </c:pt>
              </c:numCache>
            </c:numRef>
          </c:xVal>
          <c:yVal>
            <c:numRef>
              <c:f>Sanitation!$M$105:$M$116</c:f>
              <c:numCache>
                <c:formatCode>0.0</c:formatCode>
                <c:ptCount val="12"/>
                <c:pt idx="0">
                  <c:v>14.241486068111456</c:v>
                </c:pt>
                <c:pt idx="1">
                  <c:v>15.260574900677728</c:v>
                </c:pt>
                <c:pt idx="2">
                  <c:v>9.1469573802749728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2011</c:v>
                </c:pt>
                <c:pt idx="2">
                  <c:v>2015</c:v>
                </c:pt>
              </c:numCache>
            </c:numRef>
          </c:xVal>
          <c:yVal>
            <c:numRef>
              <c:f>Sanitation!$H$105:$H$116</c:f>
              <c:numCache>
                <c:formatCode>0.0</c:formatCode>
                <c:ptCount val="12"/>
                <c:pt idx="0">
                  <c:v>22.689938398357292</c:v>
                </c:pt>
                <c:pt idx="1">
                  <c:v>25.303832969772515</c:v>
                </c:pt>
                <c:pt idx="2">
                  <c:v>18.303038575221116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2011</c:v>
                </c:pt>
                <c:pt idx="2">
                  <c:v>2015</c:v>
                </c:pt>
              </c:numCache>
            </c:numRef>
          </c:xVal>
          <c:yVal>
            <c:numRef>
              <c:f>Sanitation!$X$105:$X$116</c:f>
              <c:numCache>
                <c:formatCode>0.0</c:formatCode>
                <c:ptCount val="12"/>
                <c:pt idx="0">
                  <c:v>98.229166666666657</c:v>
                </c:pt>
                <c:pt idx="1">
                  <c:v>96.123577995948253</c:v>
                </c:pt>
                <c:pt idx="2">
                  <c:v>97.069940571310113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2011</c:v>
                </c:pt>
                <c:pt idx="2">
                  <c:v>2015</c:v>
                </c:pt>
              </c:numCache>
            </c:numRef>
          </c:xVal>
          <c:yVal>
            <c:numRef>
              <c:f>Sanitation!$S$105:$S$116</c:f>
              <c:numCache>
                <c:formatCode>0.0</c:formatCode>
                <c:ptCount val="12"/>
                <c:pt idx="0">
                  <c:v>88.107549120992772</c:v>
                </c:pt>
                <c:pt idx="1">
                  <c:v>81.158397993573161</c:v>
                </c:pt>
                <c:pt idx="2">
                  <c:v>88.519610126222574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2011</c:v>
                </c:pt>
                <c:pt idx="2">
                  <c:v>2015</c:v>
                </c:pt>
              </c:numCache>
            </c:numRef>
          </c:xVal>
          <c:yVal>
            <c:numRef>
              <c:f>Sanitation!$N$105:$N$116</c:f>
              <c:numCache>
                <c:formatCode>0.0</c:formatCode>
                <c:ptCount val="12"/>
                <c:pt idx="0">
                  <c:v>67.031070195627166</c:v>
                </c:pt>
                <c:pt idx="1">
                  <c:v>67.855759547602446</c:v>
                </c:pt>
                <c:pt idx="2">
                  <c:v>73.523136735187308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2011</c:v>
                </c:pt>
                <c:pt idx="2">
                  <c:v>2015</c:v>
                </c:pt>
              </c:numCache>
            </c:numRef>
          </c:xVal>
          <c:yVal>
            <c:numRef>
              <c:f>Sanitation!$I$105:$I$116</c:f>
              <c:numCache>
                <c:formatCode>0.0</c:formatCode>
                <c:ptCount val="12"/>
                <c:pt idx="0">
                  <c:v>49.535603715170282</c:v>
                </c:pt>
                <c:pt idx="1">
                  <c:v>52.290254732414112</c:v>
                </c:pt>
                <c:pt idx="2">
                  <c:v>59.185670367778833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2011</c:v>
                </c:pt>
                <c:pt idx="2">
                  <c:v>2015</c:v>
                </c:pt>
              </c:numCache>
            </c:numRef>
          </c:xVal>
          <c:yVal>
            <c:numRef>
              <c:f>Sanitation!$D$105:$D$116</c:f>
              <c:numCache>
                <c:formatCode>0.0</c:formatCode>
                <c:ptCount val="12"/>
                <c:pt idx="0">
                  <c:v>39.733059548254623</c:v>
                </c:pt>
                <c:pt idx="1">
                  <c:v>44.258335930196324</c:v>
                </c:pt>
                <c:pt idx="2">
                  <c:v>46.884286225441315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36.033280336632693</c:v>
                </c:pt>
                <c:pt idx="1">
                  <c:v>44.893043950787899</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2.4646566577724154</c:v>
                </c:pt>
                <c:pt idx="1">
                  <c:v>3.0706596409567664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37.091957770017416</c:v>
                </c:pt>
                <c:pt idx="1">
                  <c:v>31.892963950143439</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24.410105235577475</c:v>
                </c:pt>
                <c:pt idx="1">
                  <c:v>20.1433324581119</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43.722338763526068</c:v>
                </c:pt>
                <c:pt idx="1">
                  <c:v>54.651170508748912</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3.5480050182636633</c:v>
                </c:pt>
                <c:pt idx="1">
                  <c:v>4.4348640238060906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36.85061037633011</c:v>
                </c:pt>
                <c:pt idx="1">
                  <c:v>30.566069888073343</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15.879045841880156</c:v>
                </c:pt>
                <c:pt idx="1">
                  <c:v>10.347895579371652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59.38496363379727</c:v>
                </c:pt>
                <c:pt idx="1">
                  <c:v>66.344172857229964</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5.9384963633797279</c:v>
                </c:pt>
                <c:pt idx="1">
                  <c:v>6.6344172857229982</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28.569473910367662</c:v>
                </c:pt>
                <c:pt idx="1">
                  <c:v>23.319284917927675</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6.1070660924553408</c:v>
                </c:pt>
                <c:pt idx="1">
                  <c:v>3.7021249391193578</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78.274477946350203</c:v>
                </c:pt>
                <c:pt idx="1">
                  <c:v>76.907887548846062</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8.4744196146805226</c:v>
                </c:pt>
                <c:pt idx="1">
                  <c:v>8.3264651246131347</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11.401234330042314</c:v>
                </c:pt>
                <c:pt idx="1">
                  <c:v>13.319544991122541</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1.8498681089269553</c:v>
                </c:pt>
                <c:pt idx="1">
                  <c:v>1.4461023354182672</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94.455855532445952</c:v>
                </c:pt>
                <c:pt idx="1">
                  <c:v>92.602584386106003</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3.7285206131228654</c:v>
                </c:pt>
                <c:pt idx="1">
                  <c:v>3.6553651731357628</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1.6557111944201353</c:v>
                </c:pt>
                <c:pt idx="1">
                  <c:v>3.5352818756768443</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0.15991266001105142</c:v>
                </c:pt>
                <c:pt idx="1">
                  <c:v>0.2067685650813873</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2011</c:v>
                </c:pt>
                <c:pt idx="2">
                  <c:v>2015</c:v>
                </c:pt>
              </c:numCache>
            </c:numRef>
          </c:xVal>
          <c:yVal>
            <c:numRef>
              <c:f>Sanitation!$AB$205:$AB$216</c:f>
              <c:numCache>
                <c:formatCode>0.0</c:formatCode>
                <c:ptCount val="12"/>
                <c:pt idx="0">
                  <c:v>0</c:v>
                </c:pt>
                <c:pt idx="1">
                  <c:v>6.0827250608272508E-2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2011</c:v>
                </c:pt>
                <c:pt idx="2">
                  <c:v>2015</c:v>
                </c:pt>
              </c:numCache>
            </c:numRef>
          </c:xVal>
          <c:yVal>
            <c:numRef>
              <c:f>Sanitation!$W$205:$W$216</c:f>
              <c:numCache>
                <c:formatCode>0.0</c:formatCode>
                <c:ptCount val="12"/>
                <c:pt idx="0">
                  <c:v>0</c:v>
                </c:pt>
                <c:pt idx="1">
                  <c:v>0.56875888685760712</c:v>
                </c:pt>
                <c:pt idx="2">
                  <c:v>4.1324926876266523E-2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2011</c:v>
                </c:pt>
                <c:pt idx="2">
                  <c:v>2015</c:v>
                </c:pt>
              </c:numCache>
            </c:numRef>
          </c:xVal>
          <c:yVal>
            <c:numRef>
              <c:f>Sanitation!$R$205:$R$216</c:f>
              <c:numCache>
                <c:formatCode>0.0</c:formatCode>
                <c:ptCount val="12"/>
                <c:pt idx="0">
                  <c:v>0</c:v>
                </c:pt>
                <c:pt idx="1">
                  <c:v>1.0078613182826042</c:v>
                </c:pt>
                <c:pt idx="2">
                  <c:v>5.9072175385427146E-2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2011</c:v>
                </c:pt>
                <c:pt idx="2">
                  <c:v>2015</c:v>
                </c:pt>
              </c:numCache>
            </c:numRef>
          </c:xVal>
          <c:yVal>
            <c:numRef>
              <c:f>Sanitation!$M$205:$M$216</c:f>
              <c:numCache>
                <c:formatCode>0.0</c:formatCode>
                <c:ptCount val="12"/>
                <c:pt idx="0">
                  <c:v>0.50251256281407031</c:v>
                </c:pt>
                <c:pt idx="1">
                  <c:v>2.1133915870757978</c:v>
                </c:pt>
                <c:pt idx="2">
                  <c:v>1.0560187862304666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2011</c:v>
                </c:pt>
                <c:pt idx="2">
                  <c:v>2015</c:v>
                </c:pt>
              </c:numCache>
            </c:numRef>
          </c:xVal>
          <c:yVal>
            <c:numRef>
              <c:f>Sanitation!$H$205:$H$216</c:f>
              <c:numCache>
                <c:formatCode>0.0</c:formatCode>
                <c:ptCount val="12"/>
                <c:pt idx="0">
                  <c:v>4.7381546134663344</c:v>
                </c:pt>
                <c:pt idx="1">
                  <c:v>10.134310134310134</c:v>
                </c:pt>
                <c:pt idx="2">
                  <c:v>5.4468892479119289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2011</c:v>
                </c:pt>
                <c:pt idx="2">
                  <c:v>2015</c:v>
                </c:pt>
              </c:numCache>
            </c:numRef>
          </c:xVal>
          <c:yVal>
            <c:numRef>
              <c:f>Sanitation!$X$205:$X$216</c:f>
              <c:numCache>
                <c:formatCode>0.0</c:formatCode>
                <c:ptCount val="12"/>
                <c:pt idx="0">
                  <c:v>99.754299754299765</c:v>
                </c:pt>
                <c:pt idx="1">
                  <c:v>99.341038118410395</c:v>
                </c:pt>
                <c:pt idx="2">
                  <c:v>98.689054102775486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2011</c:v>
                </c:pt>
                <c:pt idx="2">
                  <c:v>2015</c:v>
                </c:pt>
              </c:numCache>
            </c:numRef>
          </c:xVal>
          <c:yVal>
            <c:numRef>
              <c:f>Sanitation!$S$205:$S$216</c:f>
              <c:numCache>
                <c:formatCode>0.0</c:formatCode>
                <c:ptCount val="12"/>
                <c:pt idx="0">
                  <c:v>99.348958333333329</c:v>
                </c:pt>
                <c:pt idx="1">
                  <c:v>96.140564696323381</c:v>
                </c:pt>
                <c:pt idx="2">
                  <c:v>97.724505813823214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2011</c:v>
                </c:pt>
                <c:pt idx="2">
                  <c:v>2015</c:v>
                </c:pt>
              </c:numCache>
            </c:numRef>
          </c:xVal>
          <c:yVal>
            <c:numRef>
              <c:f>Sanitation!$N$205:$N$216</c:f>
              <c:numCache>
                <c:formatCode>0.0</c:formatCode>
                <c:ptCount val="12"/>
                <c:pt idx="0">
                  <c:v>98.375</c:v>
                </c:pt>
                <c:pt idx="1">
                  <c:v>91.584357992340244</c:v>
                </c:pt>
                <c:pt idx="2">
                  <c:v>95.630354901723237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2011</c:v>
                </c:pt>
                <c:pt idx="2">
                  <c:v>2015</c:v>
                </c:pt>
              </c:numCache>
            </c:numRef>
          </c:xVal>
          <c:yVal>
            <c:numRef>
              <c:f>Sanitation!$I$205:$I$216</c:f>
              <c:numCache>
                <c:formatCode>0.0</c:formatCode>
                <c:ptCount val="12"/>
                <c:pt idx="0">
                  <c:v>92.085427135678387</c:v>
                </c:pt>
                <c:pt idx="1">
                  <c:v>83.844747002641739</c:v>
                </c:pt>
                <c:pt idx="2">
                  <c:v>88.186845009874972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2011</c:v>
                </c:pt>
                <c:pt idx="2">
                  <c:v>2015</c:v>
                </c:pt>
              </c:numCache>
            </c:numRef>
          </c:xVal>
          <c:yVal>
            <c:numRef>
              <c:f>Sanitation!$D$205:$D$216</c:f>
              <c:numCache>
                <c:formatCode>0.0</c:formatCode>
                <c:ptCount val="12"/>
                <c:pt idx="0">
                  <c:v>71.072319201995015</c:v>
                </c:pt>
                <c:pt idx="1">
                  <c:v>69.688644688644686</c:v>
                </c:pt>
                <c:pt idx="2">
                  <c:v>69.237982112025321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64.271783221732974</c:v>
                </c:pt>
                <c:pt idx="1">
                  <c:v>62.027230417899226</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7.0775475571551167</c:v>
                </c:pt>
                <c:pt idx="1">
                  <c:v>6.8303795400662821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23.1514110173365</c:v>
                </c:pt>
                <c:pt idx="1">
                  <c:v>23.291390678651624</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5.4992582037754119</c:v>
                </c:pt>
                <c:pt idx="1">
                  <c:v>7.8509993633828685</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81.14378567476038</c:v>
                </c:pt>
                <c:pt idx="1">
                  <c:v>75.119552722741048</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10.58397204453397</c:v>
                </c:pt>
                <c:pt idx="1">
                  <c:v>9.7982025290531887</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7.6402173845352763</c:v>
                </c:pt>
                <c:pt idx="1">
                  <c:v>13.357390161199021</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0.63202489617037827</c:v>
                </c:pt>
                <c:pt idx="1">
                  <c:v>1.724854587006746</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89.24573226237321</c:v>
                </c:pt>
                <c:pt idx="1">
                  <c:v>84.619807068845077</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8.7008374071951593</c:v>
                </c:pt>
                <c:pt idx="1">
                  <c:v>8.2498419147899114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1.8903328594198712</c:v>
                </c:pt>
                <c:pt idx="1">
                  <c:v>6.6117821111177193</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0.16309747101176697</c:v>
                </c:pt>
                <c:pt idx="1">
                  <c:v>0.51856890524728527</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95.115893791958314</c:v>
                </c:pt>
                <c:pt idx="1">
                  <c:v>92.457942644757111</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4.1242663974832956</c:v>
                </c:pt>
                <c:pt idx="1">
                  <c:v>4.0090164832415089</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0.67008284558417586</c:v>
                </c:pt>
                <c:pt idx="1">
                  <c:v>3.2335528800664122</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8.975696497420671E-2</c:v>
                </c:pt>
                <c:pt idx="1">
                  <c:v>0.29948799193497067</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97.221458310235576</c:v>
                </c:pt>
                <c:pt idx="1">
                  <c:v>95.922870713933492</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2.7634006238051461</c:v>
                </c:pt>
                <c:pt idx="1">
                  <c:v>2.7264898652539244</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4.2790569220869656E-3</c:v>
                </c:pt>
                <c:pt idx="1">
                  <c:v>1.3223981973158914</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1.0862009037191367E-2</c:v>
                </c:pt>
                <c:pt idx="1">
                  <c:v>2.8241223496697554E-2</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2011</c:v>
                </c:pt>
                <c:pt idx="2">
                  <c:v>2015</c:v>
                </c:pt>
              </c:numCache>
            </c:numRef>
          </c:xVal>
          <c:yVal>
            <c:numRef>
              <c:f>Sanitation!$AB$305:$AB$316</c:f>
              <c:numCache>
                <c:formatCode>0.0</c:formatCode>
                <c:ptCount val="12"/>
                <c:pt idx="0">
                  <c:v>3.0852994555353903</c:v>
                </c:pt>
                <c:pt idx="1">
                  <c:v>2.8343666961913199</c:v>
                </c:pt>
                <c:pt idx="2">
                  <c:v>0.85212602284859829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2011</c:v>
                </c:pt>
                <c:pt idx="2">
                  <c:v>2015</c:v>
                </c:pt>
              </c:numCache>
            </c:numRef>
          </c:xVal>
          <c:yVal>
            <c:numRef>
              <c:f>Sanitation!$W$305:$W$316</c:f>
              <c:numCache>
                <c:formatCode>0.0</c:formatCode>
                <c:ptCount val="12"/>
                <c:pt idx="0">
                  <c:v>7.3260073260073266</c:v>
                </c:pt>
                <c:pt idx="1">
                  <c:v>5.7682619647355171</c:v>
                </c:pt>
                <c:pt idx="2">
                  <c:v>3.3476154582047037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2011</c:v>
                </c:pt>
                <c:pt idx="2">
                  <c:v>2015</c:v>
                </c:pt>
              </c:numCache>
            </c:numRef>
          </c:xVal>
          <c:yVal>
            <c:numRef>
              <c:f>Sanitation!$R$305:$R$316</c:f>
              <c:numCache>
                <c:formatCode>0.0</c:formatCode>
                <c:ptCount val="12"/>
                <c:pt idx="0">
                  <c:v>14.78102189781022</c:v>
                </c:pt>
                <c:pt idx="1">
                  <c:v>14.162873039959534</c:v>
                </c:pt>
                <c:pt idx="2">
                  <c:v>9.350496803146445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2011</c:v>
                </c:pt>
                <c:pt idx="2">
                  <c:v>2015</c:v>
                </c:pt>
              </c:numCache>
            </c:numRef>
          </c:xVal>
          <c:yVal>
            <c:numRef>
              <c:f>Sanitation!$M$305:$M$316</c:f>
              <c:numCache>
                <c:formatCode>0.0</c:formatCode>
                <c:ptCount val="12"/>
                <c:pt idx="0">
                  <c:v>18.511796733212339</c:v>
                </c:pt>
                <c:pt idx="1">
                  <c:v>22.458057956278594</c:v>
                </c:pt>
                <c:pt idx="2">
                  <c:v>13.313161443366806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2011</c:v>
                </c:pt>
                <c:pt idx="2">
                  <c:v>2015</c:v>
                </c:pt>
              </c:numCache>
            </c:numRef>
          </c:xVal>
          <c:yVal>
            <c:numRef>
              <c:f>Sanitation!$H$305:$H$316</c:f>
              <c:numCache>
                <c:formatCode>0.0</c:formatCode>
                <c:ptCount val="12"/>
                <c:pt idx="0">
                  <c:v>28.571428571428569</c:v>
                </c:pt>
                <c:pt idx="1">
                  <c:v>27.501581277672361</c:v>
                </c:pt>
                <c:pt idx="2">
                  <c:v>22.333890412600979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2011</c:v>
                </c:pt>
                <c:pt idx="2">
                  <c:v>2015</c:v>
                </c:pt>
              </c:numCache>
            </c:numRef>
          </c:xVal>
          <c:yVal>
            <c:numRef>
              <c:f>Sanitation!$X$305:$X$316</c:f>
              <c:numCache>
                <c:formatCode>0.0</c:formatCode>
                <c:ptCount val="12"/>
                <c:pt idx="0">
                  <c:v>76.860254083484591</c:v>
                </c:pt>
                <c:pt idx="1">
                  <c:v>80.754143995950912</c:v>
                </c:pt>
                <c:pt idx="2">
                  <c:v>82.616285198024187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2011</c:v>
                </c:pt>
                <c:pt idx="2">
                  <c:v>2015</c:v>
                </c:pt>
              </c:numCache>
            </c:numRef>
          </c:xVal>
          <c:yVal>
            <c:numRef>
              <c:f>Sanitation!$S$305:$S$316</c:f>
              <c:numCache>
                <c:formatCode>0.0</c:formatCode>
                <c:ptCount val="12"/>
                <c:pt idx="0">
                  <c:v>56.959706959706963</c:v>
                </c:pt>
                <c:pt idx="1">
                  <c:v>63.948362720403018</c:v>
                </c:pt>
                <c:pt idx="2">
                  <c:v>68.887172284507599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2011</c:v>
                </c:pt>
                <c:pt idx="2">
                  <c:v>2015</c:v>
                </c:pt>
              </c:numCache>
            </c:numRef>
          </c:xVal>
          <c:yVal>
            <c:numRef>
              <c:f>Sanitation!$N$305:$N$316</c:f>
              <c:numCache>
                <c:formatCode>0.0</c:formatCode>
                <c:ptCount val="12"/>
                <c:pt idx="0">
                  <c:v>45.894160583941598</c:v>
                </c:pt>
                <c:pt idx="1">
                  <c:v>52.61127971674253</c:v>
                </c:pt>
                <c:pt idx="2">
                  <c:v>57.907481051906288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2011</c:v>
                </c:pt>
                <c:pt idx="2">
                  <c:v>2015</c:v>
                </c:pt>
              </c:numCache>
            </c:numRef>
          </c:xVal>
          <c:yVal>
            <c:numRef>
              <c:f>Sanitation!$I$305:$I$316</c:f>
              <c:numCache>
                <c:formatCode>0.0</c:formatCode>
                <c:ptCount val="12"/>
                <c:pt idx="0">
                  <c:v>41.470054446460978</c:v>
                </c:pt>
                <c:pt idx="1">
                  <c:v>42.590238942552112</c:v>
                </c:pt>
                <c:pt idx="2">
                  <c:v>49.892698831396423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2011</c:v>
                </c:pt>
                <c:pt idx="2">
                  <c:v>2015</c:v>
                </c:pt>
              </c:numCache>
            </c:numRef>
          </c:xVal>
          <c:yVal>
            <c:numRef>
              <c:f>Sanitation!$D$305:$D$316</c:f>
              <c:numCache>
                <c:formatCode>0.0</c:formatCode>
                <c:ptCount val="12"/>
                <c:pt idx="0">
                  <c:v>35.714285714285715</c:v>
                </c:pt>
                <c:pt idx="1">
                  <c:v>39.81024667931689</c:v>
                </c:pt>
                <c:pt idx="2">
                  <c:v>43.558560687433364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32.646008119725003</c:v>
                </c:pt>
                <c:pt idx="1">
                  <c:v>42.319374492684034</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1.5584777745597378</c:v>
                </c:pt>
                <c:pt idx="1">
                  <c:v>2.0202716466356718</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35.632975934221008</c:v>
                </c:pt>
                <c:pt idx="1">
                  <c:v>32.932101383205008</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30.162538171494248</c:v>
                </c:pt>
                <c:pt idx="1">
                  <c:v>22.72825247747528</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36.835803262018281</c:v>
                </c:pt>
                <c:pt idx="1">
                  <c:v>46.166741608510257</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2.4278143059057498</c:v>
                </c:pt>
                <c:pt idx="1">
                  <c:v>3.0428079696518116</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40.034571826217416</c:v>
                </c:pt>
                <c:pt idx="1">
                  <c:v>34.902434083498179</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20.701810605858554</c:v>
                </c:pt>
                <c:pt idx="1">
                  <c:v>15.888016338339753</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40.371112149758218</c:v>
                </c:pt>
                <c:pt idx="1">
                  <c:v>54.840569267078784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3.2901567170507775</c:v>
                </c:pt>
                <c:pt idx="1">
                  <c:v>4.4693856010614832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40.116514361521467</c:v>
                </c:pt>
                <c:pt idx="1">
                  <c:v>30.850756713477608</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16.222216771669537</c:v>
                </c:pt>
                <c:pt idx="1">
                  <c:v>9.8392884183821252</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49.621896899280003</c:v>
                </c:pt>
                <c:pt idx="1">
                  <c:v>63.773369254484379</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5.1779370677509631</c:v>
                </c:pt>
                <c:pt idx="1">
                  <c:v>6.6546124439462053</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37.015644130673763</c:v>
                </c:pt>
                <c:pt idx="1">
                  <c:v>26.379300065697635</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8.1845219022952733</c:v>
                </c:pt>
                <c:pt idx="1">
                  <c:v>3.1927182358717801</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70.104385388917407</c:v>
                </c:pt>
                <c:pt idx="1">
                  <c:v>77.206953146624883</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5.8066258604961964</c:v>
                </c:pt>
                <c:pt idx="1">
                  <c:v>6.3949193515386353</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20.410449164166209</c:v>
                </c:pt>
                <c:pt idx="1">
                  <c:v>15.343481198299514</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3.678539586420186</c:v>
                </c:pt>
                <c:pt idx="1">
                  <c:v>1.0546463035369698</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32.646008119725003</c:v>
                </c:pt>
                <c:pt idx="1">
                  <c:v>42.319374492684034</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1.5584777745597378</c:v>
                </c:pt>
                <c:pt idx="1">
                  <c:v>2.0202716466356718</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35.632975934221008</c:v>
                </c:pt>
                <c:pt idx="1">
                  <c:v>32.932101383205008</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30.162538171494248</c:v>
                </c:pt>
                <c:pt idx="1">
                  <c:v>22.72825247747528</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36.835803262018281</c:v>
                </c:pt>
                <c:pt idx="1">
                  <c:v>46.166741608510257</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2.4278143059057498</c:v>
                </c:pt>
                <c:pt idx="1">
                  <c:v>3.0428079696518116</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40.034571826217416</c:v>
                </c:pt>
                <c:pt idx="1">
                  <c:v>34.902434083498179</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20.701810605858554</c:v>
                </c:pt>
                <c:pt idx="1">
                  <c:v>15.888016338339753</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40.371112149758218</c:v>
                </c:pt>
                <c:pt idx="1">
                  <c:v>54.840569267078784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3.2901567170507775</c:v>
                </c:pt>
                <c:pt idx="1">
                  <c:v>4.4693856010614832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40.116514361521467</c:v>
                </c:pt>
                <c:pt idx="1">
                  <c:v>30.850756713477608</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16.222216771669537</c:v>
                </c:pt>
                <c:pt idx="1">
                  <c:v>9.8392884183821252</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49.621896899280003</c:v>
                </c:pt>
                <c:pt idx="1">
                  <c:v>63.773369254484379</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5.1779370677509631</c:v>
                </c:pt>
                <c:pt idx="1">
                  <c:v>6.6546124439462053</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37.015644130673763</c:v>
                </c:pt>
                <c:pt idx="1">
                  <c:v>26.379300065697635</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8.1845219022952733</c:v>
                </c:pt>
                <c:pt idx="1">
                  <c:v>3.1927182358717801</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70.104385388917407</c:v>
                </c:pt>
                <c:pt idx="1">
                  <c:v>77.206953146624883</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5.8066258604961964</c:v>
                </c:pt>
                <c:pt idx="1">
                  <c:v>6.3949193515386353</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20.410449164166209</c:v>
                </c:pt>
                <c:pt idx="1">
                  <c:v>15.343481198299514</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3.678539586420186</c:v>
                </c:pt>
                <c:pt idx="1">
                  <c:v>1.0546463035369698</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36.033280336632693</c:v>
                </c:pt>
                <c:pt idx="1">
                  <c:v>44.893043950787899</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2.4646566577724154</c:v>
                </c:pt>
                <c:pt idx="1">
                  <c:v>3.0706596409567664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37.091957770017416</c:v>
                </c:pt>
                <c:pt idx="1">
                  <c:v>31.892963950143439</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24.410105235577475</c:v>
                </c:pt>
                <c:pt idx="1">
                  <c:v>20.1433324581119</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43.722338763526068</c:v>
                </c:pt>
                <c:pt idx="1">
                  <c:v>54.651170508748912</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3.5480050182636633</c:v>
                </c:pt>
                <c:pt idx="1">
                  <c:v>4.4348640238060906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36.85061037633011</c:v>
                </c:pt>
                <c:pt idx="1">
                  <c:v>30.566069888073343</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15.879045841880156</c:v>
                </c:pt>
                <c:pt idx="1">
                  <c:v>10.347895579371652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59.38496363379727</c:v>
                </c:pt>
                <c:pt idx="1">
                  <c:v>66.344172857229964</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5.9384963633797279</c:v>
                </c:pt>
                <c:pt idx="1">
                  <c:v>6.6344172857229982</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28.569473910367662</c:v>
                </c:pt>
                <c:pt idx="1">
                  <c:v>23.319284917927675</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6.1070660924553408</c:v>
                </c:pt>
                <c:pt idx="1">
                  <c:v>3.7021249391193578</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78.274477946350203</c:v>
                </c:pt>
                <c:pt idx="1">
                  <c:v>76.907887548846062</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8.4744196146805226</c:v>
                </c:pt>
                <c:pt idx="1">
                  <c:v>8.3264651246131347</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11.401234330042314</c:v>
                </c:pt>
                <c:pt idx="1">
                  <c:v>13.319544991122541</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1.8498681089269553</c:v>
                </c:pt>
                <c:pt idx="1">
                  <c:v>1.4461023354182672</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94.455855532445952</c:v>
                </c:pt>
                <c:pt idx="1">
                  <c:v>92.602584386106003</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3.7285206131228654</c:v>
                </c:pt>
                <c:pt idx="1">
                  <c:v>3.6553651731357628</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1.6557111944201353</c:v>
                </c:pt>
                <c:pt idx="1">
                  <c:v>3.5352818756768443</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0.15991266001105142</c:v>
                </c:pt>
                <c:pt idx="1">
                  <c:v>0.2067685650813873</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64.271783221732974</c:v>
                </c:pt>
                <c:pt idx="1">
                  <c:v>62.027230417899226</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7.0775475571551167</c:v>
                </c:pt>
                <c:pt idx="1">
                  <c:v>6.8303795400662821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23.1514110173365</c:v>
                </c:pt>
                <c:pt idx="1">
                  <c:v>23.291390678651624</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5.4992582037754119</c:v>
                </c:pt>
                <c:pt idx="1">
                  <c:v>7.8509993633828685</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81.14378567476038</c:v>
                </c:pt>
                <c:pt idx="1">
                  <c:v>75.119552722741048</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10.58397204453397</c:v>
                </c:pt>
                <c:pt idx="1">
                  <c:v>9.7982025290531887</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7.6402173845352763</c:v>
                </c:pt>
                <c:pt idx="1">
                  <c:v>13.357390161199021</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0.63202489617037827</c:v>
                </c:pt>
                <c:pt idx="1">
                  <c:v>1.724854587006746</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89.24573226237321</c:v>
                </c:pt>
                <c:pt idx="1">
                  <c:v>84.619807068845077</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8.7008374071951593</c:v>
                </c:pt>
                <c:pt idx="1">
                  <c:v>8.2498419147899114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1.8903328594198712</c:v>
                </c:pt>
                <c:pt idx="1">
                  <c:v>6.6117821111177193</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0.16309747101176697</c:v>
                </c:pt>
                <c:pt idx="1">
                  <c:v>0.51856890524728527</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95.115893791958314</c:v>
                </c:pt>
                <c:pt idx="1">
                  <c:v>92.457942644757111</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4.1242663974832956</c:v>
                </c:pt>
                <c:pt idx="1">
                  <c:v>4.0090164832415089</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0.67008284558417586</c:v>
                </c:pt>
                <c:pt idx="1">
                  <c:v>3.2335528800664122</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8.975696497420671E-2</c:v>
                </c:pt>
                <c:pt idx="1">
                  <c:v>0.29948799193497067</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97.221458310235576</c:v>
                </c:pt>
                <c:pt idx="1">
                  <c:v>95.922870713933492</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2.7634006238051461</c:v>
                </c:pt>
                <c:pt idx="1">
                  <c:v>2.7264898652539244</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4.2790569220869656E-3</c:v>
                </c:pt>
                <c:pt idx="1">
                  <c:v>1.3223981973158914</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1.0862009037191367E-2</c:v>
                </c:pt>
                <c:pt idx="1">
                  <c:v>2.8241223496697554E-2</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44.334473984996606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47.292842557004874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8.3726834579983151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61.60003960359964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35.754463219791702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2.6454971766087252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76.310862055290642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22.621425584973871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1.0677123597355738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84.508056778238824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14.567975398597186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0.92396782316393822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91.57556802825097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7.5367202466416359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0.88771172510737295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50.716444667500106</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43.212341850258646</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6.0712134822420163</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72.682347714196766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25.611907744109047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1.7057445416940991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83.769135448151886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15.30670054716462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0.92416400468355731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88.446716395905398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9.7665510185496824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1.7867325855450842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92.312294966677428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5.1008067215923614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2.5868983117304887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72.647084882716186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25.201409253591194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2.151505863692813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84.952629163254144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13.748886257293783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1.2984845794522397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86.382195018587154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10.768588472595717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2.8492165088171602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90.611315502987239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6.8272623533410375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2.5614221436716997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93.172434636086933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3.6102120868692253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3.2173532770438427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77.851985559566785</c:v>
                </c:pt>
                <c:pt idx="1">
                  <c:v>83.178221415607993</c:v>
                </c:pt>
                <c:pt idx="2">
                  <c:v>86.59007220216607</c:v>
                </c:pt>
                <c:pt idx="3">
                  <c:v>91.448275862068968</c:v>
                </c:pt>
                <c:pt idx="4">
                  <c:v>93.03429602888086</c:v>
                </c:pt>
              </c:numCache>
            </c:numRef>
          </c:val>
          <c:extLst>
            <c:ext xmlns:c16="http://schemas.microsoft.com/office/drawing/2014/chart" uri="{C3380CC4-5D6E-409C-BE32-E72D297353CC}">
              <c16:uniqueId val="{00000000-D3F2-4157-8094-A25246CEB454}"/>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4.0974729241877252</c:v>
                </c:pt>
                <c:pt idx="1">
                  <c:v>2.4842105263157896</c:v>
                </c:pt>
                <c:pt idx="2">
                  <c:v>1.6770758122743683</c:v>
                </c:pt>
                <c:pt idx="3">
                  <c:v>1.1107078039927405</c:v>
                </c:pt>
                <c:pt idx="4">
                  <c:v>0.46750902527075811</c:v>
                </c:pt>
              </c:numCache>
            </c:numRef>
          </c:val>
          <c:extLst>
            <c:ext xmlns:c16="http://schemas.microsoft.com/office/drawing/2014/chart" uri="{C3380CC4-5D6E-409C-BE32-E72D297353CC}">
              <c16:uniqueId val="{00000001-D3F2-4157-8094-A25246CEB454}"/>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3.7129734581692588</c:v>
                </c:pt>
                <c:pt idx="1">
                  <c:v>3.9927404718693253</c:v>
                </c:pt>
                <c:pt idx="2">
                  <c:v>6.4505204737198483</c:v>
                </c:pt>
                <c:pt idx="3">
                  <c:v>5.4263643192862787</c:v>
                </c:pt>
                <c:pt idx="4">
                  <c:v>4.6800131276665695</c:v>
                </c:pt>
              </c:numCache>
            </c:numRef>
          </c:val>
          <c:extLst>
            <c:ext xmlns:c16="http://schemas.microsoft.com/office/drawing/2014/chart" uri="{C3380CC4-5D6E-409C-BE32-E72D297353CC}">
              <c16:uniqueId val="{00000002-D3F2-4157-8094-A25246CEB454}"/>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14.337568058076226</c:v>
                </c:pt>
                <c:pt idx="1">
                  <c:v>10.344827586206897</c:v>
                </c:pt>
                <c:pt idx="2">
                  <c:v>5.2823315118397085</c:v>
                </c:pt>
                <c:pt idx="3">
                  <c:v>2.0146520146520146</c:v>
                </c:pt>
                <c:pt idx="4">
                  <c:v>1.8181818181818181</c:v>
                </c:pt>
              </c:numCache>
            </c:numRef>
          </c:val>
          <c:extLst>
            <c:ext xmlns:c16="http://schemas.microsoft.com/office/drawing/2014/chart" uri="{C3380CC4-5D6E-409C-BE32-E72D297353CC}">
              <c16:uniqueId val="{00000003-D3F2-4157-8094-A25246CEB454}"/>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81.92</c:v>
                </c:pt>
                <c:pt idx="1">
                  <c:v>87.310564102564101</c:v>
                </c:pt>
                <c:pt idx="2">
                  <c:v>83.990143737166321</c:v>
                </c:pt>
                <c:pt idx="3">
                  <c:v>95.616155419222906</c:v>
                </c:pt>
                <c:pt idx="4">
                  <c:v>98.358333333333334</c:v>
                </c:pt>
              </c:numCache>
            </c:numRef>
          </c:val>
          <c:extLst>
            <c:ext xmlns:c16="http://schemas.microsoft.com/office/drawing/2014/chart" uri="{C3380CC4-5D6E-409C-BE32-E72D297353CC}">
              <c16:uniqueId val="{00000000-A1F2-4040-A6D5-4D64EF8F7BBD}"/>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3.4133333333333336</c:v>
                </c:pt>
                <c:pt idx="1">
                  <c:v>1.5099487179487179</c:v>
                </c:pt>
                <c:pt idx="2">
                  <c:v>1.0201232032854211</c:v>
                </c:pt>
                <c:pt idx="3">
                  <c:v>0.19161554192229041</c:v>
                </c:pt>
                <c:pt idx="4">
                  <c:v>9.8456790123456803E-2</c:v>
                </c:pt>
              </c:numCache>
            </c:numRef>
          </c:val>
          <c:extLst>
            <c:ext xmlns:c16="http://schemas.microsoft.com/office/drawing/2014/chart" uri="{C3380CC4-5D6E-409C-BE32-E72D297353CC}">
              <c16:uniqueId val="{00000001-A1F2-4040-A6D5-4D64EF8F7BBD}"/>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2.9382716049382793</c:v>
                </c:pt>
                <c:pt idx="1">
                  <c:v>5.6009747827929743</c:v>
                </c:pt>
                <c:pt idx="2">
                  <c:v>13.263611080261725</c:v>
                </c:pt>
                <c:pt idx="3">
                  <c:v>3.4668404378185329</c:v>
                </c:pt>
                <c:pt idx="4">
                  <c:v>1.5432098765432158</c:v>
                </c:pt>
              </c:numCache>
            </c:numRef>
          </c:val>
          <c:extLst>
            <c:ext xmlns:c16="http://schemas.microsoft.com/office/drawing/2014/chart" uri="{C3380CC4-5D6E-409C-BE32-E72D297353CC}">
              <c16:uniqueId val="{00000002-A1F2-4040-A6D5-4D64EF8F7BBD}"/>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11.728395061728394</c:v>
                </c:pt>
                <c:pt idx="1">
                  <c:v>5.5785123966942152</c:v>
                </c:pt>
                <c:pt idx="2">
                  <c:v>1.7261219792865361</c:v>
                </c:pt>
                <c:pt idx="3">
                  <c:v>0.72538860103626945</c:v>
                </c:pt>
                <c:pt idx="4">
                  <c:v>0</c:v>
                </c:pt>
              </c:numCache>
            </c:numRef>
          </c:val>
          <c:extLst>
            <c:ext xmlns:c16="http://schemas.microsoft.com/office/drawing/2014/chart" uri="{C3380CC4-5D6E-409C-BE32-E72D297353CC}">
              <c16:uniqueId val="{00000003-A1F2-4040-A6D5-4D64EF8F7BBD}"/>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553-4D3A-BCDD-1CCD3CE1D489}"/>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553-4D3A-BCDD-1CCD3CE1D489}"/>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553-4D3A-BCDD-1CCD3CE1D489}"/>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621-4CBA-A808-95C17BBC042E}"/>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621-4CBA-A808-95C17BBC042E}"/>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621-4CBA-A808-95C17BBC042E}"/>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97.710972568578569</c:v>
                </c:pt>
                <c:pt idx="1">
                  <c:v>97.575186104218361</c:v>
                </c:pt>
                <c:pt idx="2">
                  <c:v>98.014888337468989</c:v>
                </c:pt>
                <c:pt idx="3">
                  <c:v>98.22784810126582</c:v>
                </c:pt>
                <c:pt idx="4">
                  <c:v>99.264705882352942</c:v>
                </c:pt>
              </c:numCache>
            </c:numRef>
          </c:val>
          <c:extLst>
            <c:ext xmlns:c16="http://schemas.microsoft.com/office/drawing/2014/chart" uri="{C3380CC4-5D6E-409C-BE32-E72D297353CC}">
              <c16:uniqueId val="{00000000-D561-43C4-BC15-EF288A67E803}"/>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0.29401496259351623</c:v>
                </c:pt>
                <c:pt idx="1">
                  <c:v>0.68784119106699748</c:v>
                </c:pt>
                <c:pt idx="2">
                  <c:v>0</c:v>
                </c:pt>
                <c:pt idx="3">
                  <c:v>0</c:v>
                </c:pt>
                <c:pt idx="4">
                  <c:v>0</c:v>
                </c:pt>
              </c:numCache>
            </c:numRef>
          </c:val>
          <c:extLst>
            <c:ext xmlns:c16="http://schemas.microsoft.com/office/drawing/2014/chart" uri="{C3380CC4-5D6E-409C-BE32-E72D297353CC}">
              <c16:uniqueId val="{00000001-D561-43C4-BC15-EF288A67E803}"/>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1.2431327695797876</c:v>
                </c:pt>
                <c:pt idx="1">
                  <c:v>1.4857164233076077</c:v>
                </c:pt>
                <c:pt idx="2">
                  <c:v>1.9851116625310112</c:v>
                </c:pt>
                <c:pt idx="3">
                  <c:v>1.7721518987341796</c:v>
                </c:pt>
                <c:pt idx="4">
                  <c:v>0.73529411764705799</c:v>
                </c:pt>
              </c:numCache>
            </c:numRef>
          </c:val>
          <c:extLst>
            <c:ext xmlns:c16="http://schemas.microsoft.com/office/drawing/2014/chart" uri="{C3380CC4-5D6E-409C-BE32-E72D297353CC}">
              <c16:uniqueId val="{00000002-D561-43C4-BC15-EF288A67E803}"/>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0.75187969924812026</c:v>
                </c:pt>
                <c:pt idx="1">
                  <c:v>0.25125628140703515</c:v>
                </c:pt>
                <c:pt idx="2">
                  <c:v>0</c:v>
                </c:pt>
                <c:pt idx="3">
                  <c:v>0</c:v>
                </c:pt>
                <c:pt idx="4">
                  <c:v>0</c:v>
                </c:pt>
              </c:numCache>
            </c:numRef>
          </c:val>
          <c:extLst>
            <c:ext xmlns:c16="http://schemas.microsoft.com/office/drawing/2014/chart" uri="{C3380CC4-5D6E-409C-BE32-E72D297353CC}">
              <c16:uniqueId val="{00000003-D561-43C4-BC15-EF288A67E803}"/>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64.022250005014271</c:v>
                </c:pt>
                <c:pt idx="1">
                  <c:v>81.46018554310011</c:v>
                </c:pt>
                <c:pt idx="2">
                  <c:v>89.636104060913709</c:v>
                </c:pt>
                <c:pt idx="3">
                  <c:v>95.220170454545439</c:v>
                </c:pt>
                <c:pt idx="4">
                  <c:v>96.997271369130672</c:v>
                </c:pt>
              </c:numCache>
            </c:numRef>
          </c:val>
          <c:extLst>
            <c:ext xmlns:c16="http://schemas.microsoft.com/office/drawing/2014/chart" uri="{C3380CC4-5D6E-409C-BE32-E72D297353CC}">
              <c16:uniqueId val="{00000000-42EE-45F0-AD5D-151710C01778}"/>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7.0500691969807399</c:v>
                </c:pt>
                <c:pt idx="1">
                  <c:v>10.625241592578275</c:v>
                </c:pt>
                <c:pt idx="2">
                  <c:v>8.7388959390862961</c:v>
                </c:pt>
                <c:pt idx="3">
                  <c:v>4.128787878787878</c:v>
                </c:pt>
                <c:pt idx="4">
                  <c:v>2.7570283851690891</c:v>
                </c:pt>
              </c:numCache>
            </c:numRef>
          </c:val>
          <c:extLst>
            <c:ext xmlns:c16="http://schemas.microsoft.com/office/drawing/2014/chart" uri="{C3380CC4-5D6E-409C-BE32-E72D297353CC}">
              <c16:uniqueId val="{00000001-42EE-45F0-AD5D-151710C01778}"/>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24.18952618453865</c:v>
                </c:pt>
                <c:pt idx="1">
                  <c:v>7.4120603015075375</c:v>
                </c:pt>
                <c:pt idx="2">
                  <c:v>1.625</c:v>
                </c:pt>
                <c:pt idx="3">
                  <c:v>0.65104166666668561</c:v>
                </c:pt>
                <c:pt idx="4">
                  <c:v>0.24570024570023463</c:v>
                </c:pt>
              </c:numCache>
            </c:numRef>
          </c:val>
          <c:extLst>
            <c:ext xmlns:c16="http://schemas.microsoft.com/office/drawing/2014/chart" uri="{C3380CC4-5D6E-409C-BE32-E72D297353CC}">
              <c16:uniqueId val="{00000002-42EE-45F0-AD5D-151710C01778}"/>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4.7381546134663344</c:v>
                </c:pt>
                <c:pt idx="1">
                  <c:v>0.50251256281407031</c:v>
                </c:pt>
                <c:pt idx="2">
                  <c:v>0</c:v>
                </c:pt>
                <c:pt idx="3">
                  <c:v>0</c:v>
                </c:pt>
                <c:pt idx="4">
                  <c:v>0</c:v>
                </c:pt>
              </c:numCache>
            </c:numRef>
          </c:val>
          <c:extLst>
            <c:ext xmlns:c16="http://schemas.microsoft.com/office/drawing/2014/chart" uri="{C3380CC4-5D6E-409C-BE32-E72D297353CC}">
              <c16:uniqueId val="{00000003-42EE-45F0-AD5D-151710C01778}"/>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198-44C6-8705-62ECCDE31530}"/>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198-44C6-8705-62ECCDE31530}"/>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198-44C6-8705-62ECCDE31530}"/>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37.189329743628846</c:v>
                </c:pt>
                <c:pt idx="1">
                  <c:v>45.817573413223315</c:v>
                </c:pt>
                <c:pt idx="2">
                  <c:v>60.937336541479247</c:v>
                </c:pt>
                <c:pt idx="3">
                  <c:v>79.500404091315957</c:v>
                </c:pt>
                <c:pt idx="4">
                  <c:v>94.498945147679308</c:v>
                </c:pt>
              </c:numCache>
            </c:numRef>
          </c:val>
          <c:extLst>
            <c:ext xmlns:c16="http://schemas.microsoft.com/office/drawing/2014/chart" uri="{C3380CC4-5D6E-409C-BE32-E72D297353CC}">
              <c16:uniqueId val="{00000000-EBAB-4935-89AF-47F763EBCC4C}"/>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2.5437298046257761</c:v>
                </c:pt>
                <c:pt idx="1">
                  <c:v>3.7180303019469609</c:v>
                </c:pt>
                <c:pt idx="2">
                  <c:v>6.0937336541479246</c:v>
                </c:pt>
                <c:pt idx="3">
                  <c:v>8.6071450296768166</c:v>
                </c:pt>
                <c:pt idx="4">
                  <c:v>3.7302215189873418</c:v>
                </c:pt>
              </c:numCache>
            </c:numRef>
          </c:val>
          <c:extLst>
            <c:ext xmlns:c16="http://schemas.microsoft.com/office/drawing/2014/chart" uri="{C3380CC4-5D6E-409C-BE32-E72D297353CC}">
              <c16:uniqueId val="{00000001-EBAB-4935-89AF-47F763EBCC4C}"/>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37.577002053388085</c:v>
                </c:pt>
                <c:pt idx="1">
                  <c:v>36.222910216718269</c:v>
                </c:pt>
                <c:pt idx="2">
                  <c:v>27.675489067894119</c:v>
                </c:pt>
                <c:pt idx="3">
                  <c:v>10.548086866597714</c:v>
                </c:pt>
                <c:pt idx="4">
                  <c:v>1.6666666666666856</c:v>
                </c:pt>
              </c:numCache>
            </c:numRef>
          </c:val>
          <c:extLst>
            <c:ext xmlns:c16="http://schemas.microsoft.com/office/drawing/2014/chart" uri="{C3380CC4-5D6E-409C-BE32-E72D297353CC}">
              <c16:uniqueId val="{00000002-EBAB-4935-89AF-47F763EBCC4C}"/>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22.689938398357292</c:v>
                </c:pt>
                <c:pt idx="1">
                  <c:v>14.241486068111456</c:v>
                </c:pt>
                <c:pt idx="2">
                  <c:v>5.2934407364787113</c:v>
                </c:pt>
                <c:pt idx="3">
                  <c:v>1.344364012409514</c:v>
                </c:pt>
                <c:pt idx="4">
                  <c:v>0.10416666666666667</c:v>
                </c:pt>
              </c:numCache>
            </c:numRef>
          </c:val>
          <c:extLst>
            <c:ext xmlns:c16="http://schemas.microsoft.com/office/drawing/2014/chart" uri="{C3380CC4-5D6E-409C-BE32-E72D297353CC}">
              <c16:uniqueId val="{00000003-EBAB-4935-89AF-47F763EBCC4C}"/>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34.087016101404593</c:v>
                </c:pt>
                <c:pt idx="1">
                  <c:v>38.905808009472985</c:v>
                </c:pt>
                <c:pt idx="2">
                  <c:v>42.435741150935819</c:v>
                </c:pt>
                <c:pt idx="3">
                  <c:v>51.577687404459056</c:v>
                </c:pt>
                <c:pt idx="4">
                  <c:v>70.981018230083706</c:v>
                </c:pt>
              </c:numCache>
            </c:numRef>
          </c:val>
          <c:extLst>
            <c:ext xmlns:c16="http://schemas.microsoft.com/office/drawing/2014/chart" uri="{C3380CC4-5D6E-409C-BE32-E72D297353CC}">
              <c16:uniqueId val="{00000000-9957-428D-A3F9-1728FAB5F98E}"/>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1.6272696128811237</c:v>
                </c:pt>
                <c:pt idx="1">
                  <c:v>2.5642464369879923</c:v>
                </c:pt>
                <c:pt idx="2">
                  <c:v>3.4584194330057825</c:v>
                </c:pt>
                <c:pt idx="3">
                  <c:v>5.3820195552479015</c:v>
                </c:pt>
                <c:pt idx="4">
                  <c:v>5.879235853400874</c:v>
                </c:pt>
              </c:numCache>
            </c:numRef>
          </c:val>
          <c:extLst>
            <c:ext xmlns:c16="http://schemas.microsoft.com/office/drawing/2014/chart" uri="{C3380CC4-5D6E-409C-BE32-E72D297353CC}">
              <c16:uniqueId val="{00000001-9957-428D-A3F9-1728FAB5F98E}"/>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35.714285714285722</c:v>
                </c:pt>
                <c:pt idx="1">
                  <c:v>40.018148820326687</c:v>
                </c:pt>
                <c:pt idx="2">
                  <c:v>39.324817518248182</c:v>
                </c:pt>
                <c:pt idx="3">
                  <c:v>35.714285714285722</c:v>
                </c:pt>
                <c:pt idx="4">
                  <c:v>20.054446460980031</c:v>
                </c:pt>
              </c:numCache>
            </c:numRef>
          </c:val>
          <c:extLst>
            <c:ext xmlns:c16="http://schemas.microsoft.com/office/drawing/2014/chart" uri="{C3380CC4-5D6E-409C-BE32-E72D297353CC}">
              <c16:uniqueId val="{00000002-9957-428D-A3F9-1728FAB5F98E}"/>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28.571428571428569</c:v>
                </c:pt>
                <c:pt idx="1">
                  <c:v>18.511796733212339</c:v>
                </c:pt>
                <c:pt idx="2">
                  <c:v>14.78102189781022</c:v>
                </c:pt>
                <c:pt idx="3">
                  <c:v>7.3260073260073266</c:v>
                </c:pt>
                <c:pt idx="4">
                  <c:v>3.0852994555353903</c:v>
                </c:pt>
              </c:numCache>
            </c:numRef>
          </c:val>
          <c:extLst>
            <c:ext xmlns:c16="http://schemas.microsoft.com/office/drawing/2014/chart" uri="{C3380CC4-5D6E-409C-BE32-E72D297353CC}">
              <c16:uniqueId val="{00000003-9957-428D-A3F9-1728FAB5F98E}"/>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ENCOVI11!$B$18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ENCOVI11!$M$15:$Q$15</c:f>
              <c:strCache>
                <c:ptCount val="5"/>
                <c:pt idx="0">
                  <c:v>Poorest</c:v>
                </c:pt>
                <c:pt idx="1">
                  <c:v>Poor</c:v>
                </c:pt>
                <c:pt idx="2">
                  <c:v>Middle</c:v>
                </c:pt>
                <c:pt idx="3">
                  <c:v>Rich</c:v>
                </c:pt>
                <c:pt idx="4">
                  <c:v>Richest</c:v>
                </c:pt>
              </c:strCache>
            </c:strRef>
          </c:cat>
          <c:val>
            <c:numRef>
              <c:f>ENCOVI11!$M$18:$Q$18</c:f>
              <c:numCache>
                <c:formatCode>###0.0</c:formatCode>
                <c:ptCount val="5"/>
                <c:pt idx="0">
                  <c:v>60.6</c:v>
                </c:pt>
                <c:pt idx="1">
                  <c:v>77.2</c:v>
                </c:pt>
                <c:pt idx="2">
                  <c:v>82.2</c:v>
                </c:pt>
                <c:pt idx="3">
                  <c:v>87.2</c:v>
                </c:pt>
                <c:pt idx="4">
                  <c:v>91.5</c:v>
                </c:pt>
              </c:numCache>
            </c:numRef>
          </c:val>
          <c:extLst>
            <c:ext xmlns:c16="http://schemas.microsoft.com/office/drawing/2014/chart" uri="{C3380CC4-5D6E-409C-BE32-E72D297353CC}">
              <c16:uniqueId val="{00000000-E2B6-447D-8A18-00034786347F}"/>
            </c:ext>
          </c:extLst>
        </c:ser>
        <c:ser>
          <c:idx val="1"/>
          <c:order val="1"/>
          <c:tx>
            <c:strRef>
              <c:f>ENCOVI11!$B$19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ENCOVI11!$M$15:$Q$15</c:f>
              <c:strCache>
                <c:ptCount val="5"/>
                <c:pt idx="0">
                  <c:v>Poorest</c:v>
                </c:pt>
                <c:pt idx="1">
                  <c:v>Poor</c:v>
                </c:pt>
                <c:pt idx="2">
                  <c:v>Middle</c:v>
                </c:pt>
                <c:pt idx="3">
                  <c:v>Rich</c:v>
                </c:pt>
                <c:pt idx="4">
                  <c:v>Richest</c:v>
                </c:pt>
              </c:strCache>
            </c:strRef>
          </c:cat>
          <c:val>
            <c:numRef>
              <c:f>ENCOVI11!$M$19:$Q$19</c:f>
              <c:numCache>
                <c:formatCode>###0.0</c:formatCode>
                <c:ptCount val="5"/>
                <c:pt idx="0">
                  <c:v>3.2</c:v>
                </c:pt>
                <c:pt idx="1">
                  <c:v>2.2999999999999998</c:v>
                </c:pt>
                <c:pt idx="2">
                  <c:v>1.6</c:v>
                </c:pt>
                <c:pt idx="3">
                  <c:v>1.1000000000000001</c:v>
                </c:pt>
                <c:pt idx="4">
                  <c:v>0.5</c:v>
                </c:pt>
              </c:numCache>
            </c:numRef>
          </c:val>
          <c:extLst>
            <c:ext xmlns:c16="http://schemas.microsoft.com/office/drawing/2014/chart" uri="{C3380CC4-5D6E-409C-BE32-E72D297353CC}">
              <c16:uniqueId val="{00000001-E2B6-447D-8A18-00034786347F}"/>
            </c:ext>
          </c:extLst>
        </c:ser>
        <c:ser>
          <c:idx val="2"/>
          <c:order val="2"/>
          <c:tx>
            <c:strRef>
              <c:f>ENCOVI11!$B$20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ENCOVI11!$M$15:$Q$15</c:f>
              <c:strCache>
                <c:ptCount val="5"/>
                <c:pt idx="0">
                  <c:v>Poorest</c:v>
                </c:pt>
                <c:pt idx="1">
                  <c:v>Poor</c:v>
                </c:pt>
                <c:pt idx="2">
                  <c:v>Middle</c:v>
                </c:pt>
                <c:pt idx="3">
                  <c:v>Rich</c:v>
                </c:pt>
                <c:pt idx="4">
                  <c:v>Richest</c:v>
                </c:pt>
              </c:strCache>
            </c:strRef>
          </c:cat>
          <c:val>
            <c:numRef>
              <c:f>ENCOVI11!$M$20:$Q$20</c:f>
              <c:numCache>
                <c:formatCode>###0.0</c:formatCode>
                <c:ptCount val="5"/>
                <c:pt idx="0">
                  <c:v>7.2</c:v>
                </c:pt>
                <c:pt idx="1">
                  <c:v>5.2</c:v>
                </c:pt>
                <c:pt idx="2">
                  <c:v>4.0999999999999996</c:v>
                </c:pt>
                <c:pt idx="3">
                  <c:v>3.1</c:v>
                </c:pt>
                <c:pt idx="4">
                  <c:v>2.2999999999999998</c:v>
                </c:pt>
              </c:numCache>
            </c:numRef>
          </c:val>
          <c:extLst>
            <c:ext xmlns:c16="http://schemas.microsoft.com/office/drawing/2014/chart" uri="{C3380CC4-5D6E-409C-BE32-E72D297353CC}">
              <c16:uniqueId val="{00000002-E2B6-447D-8A18-00034786347F}"/>
            </c:ext>
          </c:extLst>
        </c:ser>
        <c:ser>
          <c:idx val="3"/>
          <c:order val="3"/>
          <c:tx>
            <c:strRef>
              <c:f>ENCOVI11!$B$21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ENCOVI11!$M$15:$Q$15</c:f>
              <c:strCache>
                <c:ptCount val="5"/>
                <c:pt idx="0">
                  <c:v>Poorest</c:v>
                </c:pt>
                <c:pt idx="1">
                  <c:v>Poor</c:v>
                </c:pt>
                <c:pt idx="2">
                  <c:v>Middle</c:v>
                </c:pt>
                <c:pt idx="3">
                  <c:v>Rich</c:v>
                </c:pt>
                <c:pt idx="4">
                  <c:v>Richest</c:v>
                </c:pt>
              </c:strCache>
            </c:strRef>
          </c:cat>
          <c:val>
            <c:numRef>
              <c:f>ENCOVI11!$M$21:$Q$21</c:f>
              <c:numCache>
                <c:formatCode>###0.0</c:formatCode>
                <c:ptCount val="5"/>
                <c:pt idx="0">
                  <c:v>28.9</c:v>
                </c:pt>
                <c:pt idx="1">
                  <c:v>15.2</c:v>
                </c:pt>
                <c:pt idx="2">
                  <c:v>12.1</c:v>
                </c:pt>
                <c:pt idx="3">
                  <c:v>8.6</c:v>
                </c:pt>
                <c:pt idx="4">
                  <c:v>5.8</c:v>
                </c:pt>
              </c:numCache>
            </c:numRef>
          </c:val>
          <c:extLst>
            <c:ext xmlns:c16="http://schemas.microsoft.com/office/drawing/2014/chart" uri="{C3380CC4-5D6E-409C-BE32-E72D297353CC}">
              <c16:uniqueId val="{00000003-E2B6-447D-8A18-00034786347F}"/>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ENCOVI11!$B$18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ENCOVI11!$R$15:$Y$15</c:f>
              <c:strCache>
                <c:ptCount val="8"/>
                <c:pt idx="0">
                  <c:v>Central</c:v>
                </c:pt>
                <c:pt idx="1">
                  <c:v>Metropolitana</c:v>
                </c:pt>
                <c:pt idx="2">
                  <c:v>Nor-Oriente</c:v>
                </c:pt>
                <c:pt idx="3">
                  <c:v>Nor-Occidente</c:v>
                </c:pt>
                <c:pt idx="4">
                  <c:v>Norte</c:v>
                </c:pt>
                <c:pt idx="5">
                  <c:v>Peten</c:v>
                </c:pt>
                <c:pt idx="6">
                  <c:v>Sur-Occidente</c:v>
                </c:pt>
                <c:pt idx="7">
                  <c:v>Sur-Oriente</c:v>
                </c:pt>
              </c:strCache>
            </c:strRef>
          </c:cat>
          <c:val>
            <c:numRef>
              <c:f>ENCOVI11!$R$18:$Y$18</c:f>
              <c:numCache>
                <c:formatCode>###0.0</c:formatCode>
                <c:ptCount val="8"/>
                <c:pt idx="0">
                  <c:v>93</c:v>
                </c:pt>
                <c:pt idx="1">
                  <c:v>95.7</c:v>
                </c:pt>
                <c:pt idx="2">
                  <c:v>84.5</c:v>
                </c:pt>
                <c:pt idx="3">
                  <c:v>77.7</c:v>
                </c:pt>
                <c:pt idx="4">
                  <c:v>72.3</c:v>
                </c:pt>
                <c:pt idx="5">
                  <c:v>77.2</c:v>
                </c:pt>
                <c:pt idx="6">
                  <c:v>88.5</c:v>
                </c:pt>
                <c:pt idx="7">
                  <c:v>81.2</c:v>
                </c:pt>
              </c:numCache>
            </c:numRef>
          </c:val>
          <c:extLst>
            <c:ext xmlns:c16="http://schemas.microsoft.com/office/drawing/2014/chart" uri="{C3380CC4-5D6E-409C-BE32-E72D297353CC}">
              <c16:uniqueId val="{00000000-FBFE-4E1D-9260-AC815BBA7D16}"/>
            </c:ext>
          </c:extLst>
        </c:ser>
        <c:ser>
          <c:idx val="1"/>
          <c:order val="1"/>
          <c:tx>
            <c:strRef>
              <c:f>ENCOVI11!$B$19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ENCOVI11!$R$15:$Y$15</c:f>
              <c:strCache>
                <c:ptCount val="8"/>
                <c:pt idx="0">
                  <c:v>Central</c:v>
                </c:pt>
                <c:pt idx="1">
                  <c:v>Metropolitana</c:v>
                </c:pt>
                <c:pt idx="2">
                  <c:v>Nor-Oriente</c:v>
                </c:pt>
                <c:pt idx="3">
                  <c:v>Nor-Occidente</c:v>
                </c:pt>
                <c:pt idx="4">
                  <c:v>Norte</c:v>
                </c:pt>
                <c:pt idx="5">
                  <c:v>Peten</c:v>
                </c:pt>
                <c:pt idx="6">
                  <c:v>Sur-Occidente</c:v>
                </c:pt>
                <c:pt idx="7">
                  <c:v>Sur-Oriente</c:v>
                </c:pt>
              </c:strCache>
            </c:strRef>
          </c:cat>
          <c:val>
            <c:numRef>
              <c:f>ENCOVI11!$R$19:$Y$19</c:f>
              <c:numCache>
                <c:formatCode>###0.0</c:formatCode>
                <c:ptCount val="8"/>
                <c:pt idx="0">
                  <c:v>0.5</c:v>
                </c:pt>
                <c:pt idx="1">
                  <c:v>0.6</c:v>
                </c:pt>
                <c:pt idx="2">
                  <c:v>1.5</c:v>
                </c:pt>
                <c:pt idx="3">
                  <c:v>2.8</c:v>
                </c:pt>
                <c:pt idx="4">
                  <c:v>0.6</c:v>
                </c:pt>
                <c:pt idx="5">
                  <c:v>0.4</c:v>
                </c:pt>
                <c:pt idx="6">
                  <c:v>0.7</c:v>
                </c:pt>
                <c:pt idx="7">
                  <c:v>1.7</c:v>
                </c:pt>
              </c:numCache>
            </c:numRef>
          </c:val>
          <c:extLst>
            <c:ext xmlns:c16="http://schemas.microsoft.com/office/drawing/2014/chart" uri="{C3380CC4-5D6E-409C-BE32-E72D297353CC}">
              <c16:uniqueId val="{00000001-FBFE-4E1D-9260-AC815BBA7D16}"/>
            </c:ext>
          </c:extLst>
        </c:ser>
        <c:ser>
          <c:idx val="2"/>
          <c:order val="2"/>
          <c:tx>
            <c:strRef>
              <c:f>ENCOVI11!$B$20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ENCOVI11!$R$15:$Y$15</c:f>
              <c:strCache>
                <c:ptCount val="8"/>
                <c:pt idx="0">
                  <c:v>Central</c:v>
                </c:pt>
                <c:pt idx="1">
                  <c:v>Metropolitana</c:v>
                </c:pt>
                <c:pt idx="2">
                  <c:v>Nor-Oriente</c:v>
                </c:pt>
                <c:pt idx="3">
                  <c:v>Nor-Occidente</c:v>
                </c:pt>
                <c:pt idx="4">
                  <c:v>Norte</c:v>
                </c:pt>
                <c:pt idx="5">
                  <c:v>Peten</c:v>
                </c:pt>
                <c:pt idx="6">
                  <c:v>Sur-Occidente</c:v>
                </c:pt>
                <c:pt idx="7">
                  <c:v>Sur-Oriente</c:v>
                </c:pt>
              </c:strCache>
            </c:strRef>
          </c:cat>
          <c:val>
            <c:numRef>
              <c:f>ENCOVI11!$R$20:$Y$20</c:f>
              <c:numCache>
                <c:formatCode>###0.0</c:formatCode>
                <c:ptCount val="8"/>
                <c:pt idx="0">
                  <c:v>5.2</c:v>
                </c:pt>
                <c:pt idx="1">
                  <c:v>3</c:v>
                </c:pt>
                <c:pt idx="2">
                  <c:v>4</c:v>
                </c:pt>
                <c:pt idx="3">
                  <c:v>4</c:v>
                </c:pt>
                <c:pt idx="4">
                  <c:v>6.2</c:v>
                </c:pt>
                <c:pt idx="5">
                  <c:v>5.7</c:v>
                </c:pt>
                <c:pt idx="6">
                  <c:v>3.7</c:v>
                </c:pt>
                <c:pt idx="7">
                  <c:v>4.4000000000000004</c:v>
                </c:pt>
              </c:numCache>
            </c:numRef>
          </c:val>
          <c:extLst>
            <c:ext xmlns:c16="http://schemas.microsoft.com/office/drawing/2014/chart" uri="{C3380CC4-5D6E-409C-BE32-E72D297353CC}">
              <c16:uniqueId val="{00000002-FBFE-4E1D-9260-AC815BBA7D16}"/>
            </c:ext>
          </c:extLst>
        </c:ser>
        <c:ser>
          <c:idx val="3"/>
          <c:order val="3"/>
          <c:tx>
            <c:strRef>
              <c:f>ENCOVI11!$B$21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ENCOVI11!$R$15:$Y$15</c:f>
              <c:strCache>
                <c:ptCount val="8"/>
                <c:pt idx="0">
                  <c:v>Central</c:v>
                </c:pt>
                <c:pt idx="1">
                  <c:v>Metropolitana</c:v>
                </c:pt>
                <c:pt idx="2">
                  <c:v>Nor-Oriente</c:v>
                </c:pt>
                <c:pt idx="3">
                  <c:v>Nor-Occidente</c:v>
                </c:pt>
                <c:pt idx="4">
                  <c:v>Norte</c:v>
                </c:pt>
                <c:pt idx="5">
                  <c:v>Peten</c:v>
                </c:pt>
                <c:pt idx="6">
                  <c:v>Sur-Occidente</c:v>
                </c:pt>
                <c:pt idx="7">
                  <c:v>Sur-Oriente</c:v>
                </c:pt>
              </c:strCache>
            </c:strRef>
          </c:cat>
          <c:val>
            <c:numRef>
              <c:f>ENCOVI11!$R$21:$Y$21</c:f>
              <c:numCache>
                <c:formatCode>###0.0</c:formatCode>
                <c:ptCount val="8"/>
                <c:pt idx="0">
                  <c:v>1.3</c:v>
                </c:pt>
                <c:pt idx="1">
                  <c:v>0.6</c:v>
                </c:pt>
                <c:pt idx="2">
                  <c:v>9.9</c:v>
                </c:pt>
                <c:pt idx="3">
                  <c:v>15.5</c:v>
                </c:pt>
                <c:pt idx="4">
                  <c:v>20.9</c:v>
                </c:pt>
                <c:pt idx="5">
                  <c:v>16.8</c:v>
                </c:pt>
                <c:pt idx="6">
                  <c:v>7</c:v>
                </c:pt>
                <c:pt idx="7">
                  <c:v>12.7</c:v>
                </c:pt>
              </c:numCache>
            </c:numRef>
          </c:val>
          <c:extLst>
            <c:ext xmlns:c16="http://schemas.microsoft.com/office/drawing/2014/chart" uri="{C3380CC4-5D6E-409C-BE32-E72D297353CC}">
              <c16:uniqueId val="{00000003-FBFE-4E1D-9260-AC815BBA7D16}"/>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ENCOVI11!$B$18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ENCOVI11!$C$15:$G$15</c:f>
              <c:strCache>
                <c:ptCount val="5"/>
                <c:pt idx="0">
                  <c:v>Poorest</c:v>
                </c:pt>
                <c:pt idx="1">
                  <c:v>Poor</c:v>
                </c:pt>
                <c:pt idx="2">
                  <c:v>Middle</c:v>
                </c:pt>
                <c:pt idx="3">
                  <c:v>Rich</c:v>
                </c:pt>
                <c:pt idx="4">
                  <c:v>Richest</c:v>
                </c:pt>
              </c:strCache>
            </c:strRef>
          </c:cat>
          <c:val>
            <c:numRef>
              <c:f>ENCOVI11!$C$18:$G$18</c:f>
              <c:numCache>
                <c:formatCode>###0.0</c:formatCode>
                <c:ptCount val="5"/>
                <c:pt idx="0">
                  <c:v>66</c:v>
                </c:pt>
                <c:pt idx="1">
                  <c:v>82.5</c:v>
                </c:pt>
                <c:pt idx="2">
                  <c:v>88.5</c:v>
                </c:pt>
                <c:pt idx="3">
                  <c:v>92.1</c:v>
                </c:pt>
                <c:pt idx="4">
                  <c:v>97.8</c:v>
                </c:pt>
              </c:numCache>
            </c:numRef>
          </c:val>
          <c:extLst>
            <c:ext xmlns:c16="http://schemas.microsoft.com/office/drawing/2014/chart" uri="{C3380CC4-5D6E-409C-BE32-E72D297353CC}">
              <c16:uniqueId val="{00000000-C626-4FC5-94EF-DEA90A4A636D}"/>
            </c:ext>
          </c:extLst>
        </c:ser>
        <c:ser>
          <c:idx val="1"/>
          <c:order val="1"/>
          <c:tx>
            <c:strRef>
              <c:f>ENCOVI11!$B$19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ENCOVI11!$C$15:$G$15</c:f>
              <c:strCache>
                <c:ptCount val="5"/>
                <c:pt idx="0">
                  <c:v>Poorest</c:v>
                </c:pt>
                <c:pt idx="1">
                  <c:v>Poor</c:v>
                </c:pt>
                <c:pt idx="2">
                  <c:v>Middle</c:v>
                </c:pt>
                <c:pt idx="3">
                  <c:v>Rich</c:v>
                </c:pt>
                <c:pt idx="4">
                  <c:v>Richest</c:v>
                </c:pt>
              </c:strCache>
            </c:strRef>
          </c:cat>
          <c:val>
            <c:numRef>
              <c:f>ENCOVI11!$C$19:$G$19</c:f>
              <c:numCache>
                <c:formatCode>###0.0</c:formatCode>
                <c:ptCount val="5"/>
                <c:pt idx="0">
                  <c:v>2.8</c:v>
                </c:pt>
                <c:pt idx="1">
                  <c:v>1.4</c:v>
                </c:pt>
                <c:pt idx="2">
                  <c:v>1.1000000000000001</c:v>
                </c:pt>
                <c:pt idx="3">
                  <c:v>0.2</c:v>
                </c:pt>
                <c:pt idx="4">
                  <c:v>0.1</c:v>
                </c:pt>
              </c:numCache>
            </c:numRef>
          </c:val>
          <c:extLst>
            <c:ext xmlns:c16="http://schemas.microsoft.com/office/drawing/2014/chart" uri="{C3380CC4-5D6E-409C-BE32-E72D297353CC}">
              <c16:uniqueId val="{00000001-C626-4FC5-94EF-DEA90A4A636D}"/>
            </c:ext>
          </c:extLst>
        </c:ser>
        <c:ser>
          <c:idx val="2"/>
          <c:order val="2"/>
          <c:tx>
            <c:strRef>
              <c:f>ENCOVI11!$B$20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ENCOVI11!$C$15:$G$15</c:f>
              <c:strCache>
                <c:ptCount val="5"/>
                <c:pt idx="0">
                  <c:v>Poorest</c:v>
                </c:pt>
                <c:pt idx="1">
                  <c:v>Poor</c:v>
                </c:pt>
                <c:pt idx="2">
                  <c:v>Middle</c:v>
                </c:pt>
                <c:pt idx="3">
                  <c:v>Rich</c:v>
                </c:pt>
                <c:pt idx="4">
                  <c:v>Richest</c:v>
                </c:pt>
              </c:strCache>
            </c:strRef>
          </c:cat>
          <c:val>
            <c:numRef>
              <c:f>ENCOVI11!$C$20:$G$20</c:f>
              <c:numCache>
                <c:formatCode>###0.0</c:formatCode>
                <c:ptCount val="5"/>
                <c:pt idx="0">
                  <c:v>8.1999999999999993</c:v>
                </c:pt>
                <c:pt idx="1">
                  <c:v>5.9</c:v>
                </c:pt>
                <c:pt idx="2">
                  <c:v>3.6</c:v>
                </c:pt>
                <c:pt idx="3">
                  <c:v>3.1</c:v>
                </c:pt>
                <c:pt idx="4">
                  <c:v>1.1000000000000001</c:v>
                </c:pt>
              </c:numCache>
            </c:numRef>
          </c:val>
          <c:extLst>
            <c:ext xmlns:c16="http://schemas.microsoft.com/office/drawing/2014/chart" uri="{C3380CC4-5D6E-409C-BE32-E72D297353CC}">
              <c16:uniqueId val="{00000002-C626-4FC5-94EF-DEA90A4A636D}"/>
            </c:ext>
          </c:extLst>
        </c:ser>
        <c:ser>
          <c:idx val="3"/>
          <c:order val="3"/>
          <c:tx>
            <c:strRef>
              <c:f>ENCOVI11!$B$21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ENCOVI11!$C$15:$G$15</c:f>
              <c:strCache>
                <c:ptCount val="5"/>
                <c:pt idx="0">
                  <c:v>Poorest</c:v>
                </c:pt>
                <c:pt idx="1">
                  <c:v>Poor</c:v>
                </c:pt>
                <c:pt idx="2">
                  <c:v>Middle</c:v>
                </c:pt>
                <c:pt idx="3">
                  <c:v>Rich</c:v>
                </c:pt>
                <c:pt idx="4">
                  <c:v>Richest</c:v>
                </c:pt>
              </c:strCache>
            </c:strRef>
          </c:cat>
          <c:val>
            <c:numRef>
              <c:f>ENCOVI11!$C$21:$G$21</c:f>
              <c:numCache>
                <c:formatCode>###0.0</c:formatCode>
                <c:ptCount val="5"/>
                <c:pt idx="0">
                  <c:v>23.1</c:v>
                </c:pt>
                <c:pt idx="1">
                  <c:v>10.199999999999999</c:v>
                </c:pt>
                <c:pt idx="2">
                  <c:v>6.8</c:v>
                </c:pt>
                <c:pt idx="3">
                  <c:v>4.5999999999999996</c:v>
                </c:pt>
                <c:pt idx="4">
                  <c:v>1</c:v>
                </c:pt>
              </c:numCache>
            </c:numRef>
          </c:val>
          <c:extLst>
            <c:ext xmlns:c16="http://schemas.microsoft.com/office/drawing/2014/chart" uri="{C3380CC4-5D6E-409C-BE32-E72D297353CC}">
              <c16:uniqueId val="{00000003-C626-4FC5-94EF-DEA90A4A636D}"/>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ENCOVI11!$B$124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ENCOVI11!$R$121:$Y$121</c:f>
              <c:strCache>
                <c:ptCount val="8"/>
                <c:pt idx="0">
                  <c:v>Central</c:v>
                </c:pt>
                <c:pt idx="1">
                  <c:v>Metropolitana</c:v>
                </c:pt>
                <c:pt idx="2">
                  <c:v>Nor-Oriente</c:v>
                </c:pt>
                <c:pt idx="3">
                  <c:v>Nor-Occidente</c:v>
                </c:pt>
                <c:pt idx="4">
                  <c:v>Norte</c:v>
                </c:pt>
                <c:pt idx="5">
                  <c:v>Peten</c:v>
                </c:pt>
                <c:pt idx="6">
                  <c:v>Sur-Occidente</c:v>
                </c:pt>
                <c:pt idx="7">
                  <c:v>Sur-Oriente</c:v>
                </c:pt>
              </c:strCache>
            </c:strRef>
          </c:cat>
          <c:val>
            <c:numRef>
              <c:f>ENCOVI11!$R$124:$Y$124</c:f>
              <c:numCache>
                <c:formatCode>###0.0</c:formatCode>
                <c:ptCount val="8"/>
                <c:pt idx="0">
                  <c:v>70.216149439962862</c:v>
                </c:pt>
                <c:pt idx="1">
                  <c:v>76.787940997566906</c:v>
                </c:pt>
                <c:pt idx="2">
                  <c:v>60.352628502741553</c:v>
                </c:pt>
                <c:pt idx="3">
                  <c:v>52.335883734666687</c:v>
                </c:pt>
                <c:pt idx="4">
                  <c:v>53.499457592763257</c:v>
                </c:pt>
                <c:pt idx="5">
                  <c:v>46.844128591813323</c:v>
                </c:pt>
                <c:pt idx="6">
                  <c:v>56.631309571114635</c:v>
                </c:pt>
                <c:pt idx="7">
                  <c:v>54.404492821473156</c:v>
                </c:pt>
              </c:numCache>
            </c:numRef>
          </c:val>
          <c:extLst>
            <c:ext xmlns:c16="http://schemas.microsoft.com/office/drawing/2014/chart" uri="{C3380CC4-5D6E-409C-BE32-E72D297353CC}">
              <c16:uniqueId val="{00000000-4735-4246-9C5E-5C021E1F9744}"/>
            </c:ext>
          </c:extLst>
        </c:ser>
        <c:ser>
          <c:idx val="1"/>
          <c:order val="1"/>
          <c:tx>
            <c:strRef>
              <c:f>ENCOVI11!$B$125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ENCOVI11!$R$121:$Y$121</c:f>
              <c:strCache>
                <c:ptCount val="8"/>
                <c:pt idx="0">
                  <c:v>Central</c:v>
                </c:pt>
                <c:pt idx="1">
                  <c:v>Metropolitana</c:v>
                </c:pt>
                <c:pt idx="2">
                  <c:v>Nor-Oriente</c:v>
                </c:pt>
                <c:pt idx="3">
                  <c:v>Nor-Occidente</c:v>
                </c:pt>
                <c:pt idx="4">
                  <c:v>Norte</c:v>
                </c:pt>
                <c:pt idx="5">
                  <c:v>Peten</c:v>
                </c:pt>
                <c:pt idx="6">
                  <c:v>Sur-Occidente</c:v>
                </c:pt>
                <c:pt idx="7">
                  <c:v>Sur-Oriente</c:v>
                </c:pt>
              </c:strCache>
            </c:strRef>
          </c:cat>
          <c:val>
            <c:numRef>
              <c:f>ENCOVI11!$R$125:$Y$125</c:f>
              <c:numCache>
                <c:formatCode>###0.0</c:formatCode>
                <c:ptCount val="8"/>
                <c:pt idx="0">
                  <c:v>14.078625552486564</c:v>
                </c:pt>
                <c:pt idx="1">
                  <c:v>14.822635925510012</c:v>
                </c:pt>
                <c:pt idx="2">
                  <c:v>7.7049677358714277</c:v>
                </c:pt>
                <c:pt idx="3">
                  <c:v>3.9251912801000013</c:v>
                </c:pt>
                <c:pt idx="4">
                  <c:v>3.9576014771990398</c:v>
                </c:pt>
                <c:pt idx="5">
                  <c:v>5.3888811169245407</c:v>
                </c:pt>
                <c:pt idx="6">
                  <c:v>8.5320603115235301</c:v>
                </c:pt>
                <c:pt idx="7">
                  <c:v>6.355494694132334</c:v>
                </c:pt>
              </c:numCache>
            </c:numRef>
          </c:val>
          <c:extLst>
            <c:ext xmlns:c16="http://schemas.microsoft.com/office/drawing/2014/chart" uri="{C3380CC4-5D6E-409C-BE32-E72D297353CC}">
              <c16:uniqueId val="{00000001-4735-4246-9C5E-5C021E1F9744}"/>
            </c:ext>
          </c:extLst>
        </c:ser>
        <c:ser>
          <c:idx val="2"/>
          <c:order val="2"/>
          <c:tx>
            <c:strRef>
              <c:f>ENCOVI11!$B$126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ENCOVI11!$R$121:$Y$121</c:f>
              <c:strCache>
                <c:ptCount val="8"/>
                <c:pt idx="0">
                  <c:v>Central</c:v>
                </c:pt>
                <c:pt idx="1">
                  <c:v>Metropolitana</c:v>
                </c:pt>
                <c:pt idx="2">
                  <c:v>Nor-Oriente</c:v>
                </c:pt>
                <c:pt idx="3">
                  <c:v>Nor-Occidente</c:v>
                </c:pt>
                <c:pt idx="4">
                  <c:v>Norte</c:v>
                </c:pt>
                <c:pt idx="5">
                  <c:v>Peten</c:v>
                </c:pt>
                <c:pt idx="6">
                  <c:v>Sur-Occidente</c:v>
                </c:pt>
                <c:pt idx="7">
                  <c:v>Sur-Oriente</c:v>
                </c:pt>
              </c:strCache>
            </c:strRef>
          </c:cat>
          <c:val>
            <c:numRef>
              <c:f>ENCOVI11!$R$126:$Y$126</c:f>
              <c:numCache>
                <c:formatCode>###0.0</c:formatCode>
                <c:ptCount val="8"/>
                <c:pt idx="0">
                  <c:v>11.607772072888338</c:v>
                </c:pt>
                <c:pt idx="1">
                  <c:v>7.1875</c:v>
                </c:pt>
                <c:pt idx="2">
                  <c:v>16.691154863355877</c:v>
                </c:pt>
                <c:pt idx="3">
                  <c:v>31.66962000393778</c:v>
                </c:pt>
                <c:pt idx="4">
                  <c:v>34.645999162128192</c:v>
                </c:pt>
                <c:pt idx="5">
                  <c:v>31.990291262135912</c:v>
                </c:pt>
                <c:pt idx="6">
                  <c:v>28.153066284643785</c:v>
                </c:pt>
                <c:pt idx="7">
                  <c:v>17.938514357053691</c:v>
                </c:pt>
              </c:numCache>
            </c:numRef>
          </c:val>
          <c:extLst>
            <c:ext xmlns:c16="http://schemas.microsoft.com/office/drawing/2014/chart" uri="{C3380CC4-5D6E-409C-BE32-E72D297353CC}">
              <c16:uniqueId val="{00000002-4735-4246-9C5E-5C021E1F9744}"/>
            </c:ext>
          </c:extLst>
        </c:ser>
        <c:ser>
          <c:idx val="3"/>
          <c:order val="3"/>
          <c:tx>
            <c:strRef>
              <c:f>ENCOVI11!$B$127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ENCOVI11!$R$121:$Y$121</c:f>
              <c:strCache>
                <c:ptCount val="8"/>
                <c:pt idx="0">
                  <c:v>Central</c:v>
                </c:pt>
                <c:pt idx="1">
                  <c:v>Metropolitana</c:v>
                </c:pt>
                <c:pt idx="2">
                  <c:v>Nor-Oriente</c:v>
                </c:pt>
                <c:pt idx="3">
                  <c:v>Nor-Occidente</c:v>
                </c:pt>
                <c:pt idx="4">
                  <c:v>Norte</c:v>
                </c:pt>
                <c:pt idx="5">
                  <c:v>Peten</c:v>
                </c:pt>
                <c:pt idx="6">
                  <c:v>Sur-Occidente</c:v>
                </c:pt>
                <c:pt idx="7">
                  <c:v>Sur-Oriente</c:v>
                </c:pt>
              </c:strCache>
            </c:strRef>
          </c:cat>
          <c:val>
            <c:numRef>
              <c:f>ENCOVI11!$R$127:$Y$127</c:f>
              <c:numCache>
                <c:formatCode>###0.0</c:formatCode>
                <c:ptCount val="8"/>
                <c:pt idx="0">
                  <c:v>4.097452934662237</c:v>
                </c:pt>
                <c:pt idx="1">
                  <c:v>1.2019230769230771</c:v>
                </c:pt>
                <c:pt idx="2">
                  <c:v>15.25124889803115</c:v>
                </c:pt>
                <c:pt idx="3">
                  <c:v>12.069304981295531</c:v>
                </c:pt>
                <c:pt idx="4">
                  <c:v>7.8969417679095102</c:v>
                </c:pt>
                <c:pt idx="5">
                  <c:v>15.776699029126215</c:v>
                </c:pt>
                <c:pt idx="6">
                  <c:v>6.6835638327180567</c:v>
                </c:pt>
                <c:pt idx="7">
                  <c:v>21.301498127340825</c:v>
                </c:pt>
              </c:numCache>
            </c:numRef>
          </c:val>
          <c:extLst>
            <c:ext xmlns:c16="http://schemas.microsoft.com/office/drawing/2014/chart" uri="{C3380CC4-5D6E-409C-BE32-E72D297353CC}">
              <c16:uniqueId val="{00000003-4735-4246-9C5E-5C021E1F9744}"/>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ENCOVI11!$B$222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ENCOVI11!$M$221:$Q$221</c:f>
              <c:strCache>
                <c:ptCount val="5"/>
                <c:pt idx="0">
                  <c:v>Poorest</c:v>
                </c:pt>
                <c:pt idx="1">
                  <c:v>Poor</c:v>
                </c:pt>
                <c:pt idx="2">
                  <c:v>Middle</c:v>
                </c:pt>
                <c:pt idx="3">
                  <c:v>Rich</c:v>
                </c:pt>
                <c:pt idx="4">
                  <c:v>Richest</c:v>
                </c:pt>
              </c:strCache>
            </c:strRef>
          </c:cat>
          <c:val>
            <c:numRef>
              <c:f>ENCOVI11!$M$222:$Q$222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945-4851-86A3-CAE156DD7452}"/>
            </c:ext>
          </c:extLst>
        </c:ser>
        <c:ser>
          <c:idx val="1"/>
          <c:order val="1"/>
          <c:tx>
            <c:strRef>
              <c:f>ENCOVI11!$B$223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ENCOVI11!$M$221:$Q$221</c:f>
              <c:strCache>
                <c:ptCount val="5"/>
                <c:pt idx="0">
                  <c:v>Poorest</c:v>
                </c:pt>
                <c:pt idx="1">
                  <c:v>Poor</c:v>
                </c:pt>
                <c:pt idx="2">
                  <c:v>Middle</c:v>
                </c:pt>
                <c:pt idx="3">
                  <c:v>Rich</c:v>
                </c:pt>
                <c:pt idx="4">
                  <c:v>Richest</c:v>
                </c:pt>
              </c:strCache>
            </c:strRef>
          </c:cat>
          <c:val>
            <c:numRef>
              <c:f>ENCOVI11!$M$223:$Q$223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945-4851-86A3-CAE156DD7452}"/>
            </c:ext>
          </c:extLst>
        </c:ser>
        <c:ser>
          <c:idx val="2"/>
          <c:order val="2"/>
          <c:tx>
            <c:strRef>
              <c:f>ENCOVI11!$B$224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ENCOVI11!$M$221:$Q$221</c:f>
              <c:strCache>
                <c:ptCount val="5"/>
                <c:pt idx="0">
                  <c:v>Poorest</c:v>
                </c:pt>
                <c:pt idx="1">
                  <c:v>Poor</c:v>
                </c:pt>
                <c:pt idx="2">
                  <c:v>Middle</c:v>
                </c:pt>
                <c:pt idx="3">
                  <c:v>Rich</c:v>
                </c:pt>
                <c:pt idx="4">
                  <c:v>Richest</c:v>
                </c:pt>
              </c:strCache>
            </c:strRef>
          </c:cat>
          <c:val>
            <c:numRef>
              <c:f>ENCOVI11!$M$224:$Q$224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945-4851-86A3-CAE156DD7452}"/>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ENCOVI11!$B$222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ENCOVI11!$R$221:$Y$221</c:f>
              <c:strCache>
                <c:ptCount val="8"/>
                <c:pt idx="0">
                  <c:v>Central</c:v>
                </c:pt>
                <c:pt idx="1">
                  <c:v>Metropolitana</c:v>
                </c:pt>
                <c:pt idx="2">
                  <c:v>Nor-Oriente</c:v>
                </c:pt>
                <c:pt idx="3">
                  <c:v>Nor-Occidente</c:v>
                </c:pt>
                <c:pt idx="4">
                  <c:v>Norte</c:v>
                </c:pt>
                <c:pt idx="5">
                  <c:v>Peten</c:v>
                </c:pt>
                <c:pt idx="6">
                  <c:v>Sur-Occidente</c:v>
                </c:pt>
                <c:pt idx="7">
                  <c:v>Sur-Oriente</c:v>
                </c:pt>
              </c:strCache>
            </c:strRef>
          </c:cat>
          <c:val>
            <c:numRef>
              <c:f>ENCOVI11!$R$222:$Y$222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D1EB-405C-9341-C277DE44922B}"/>
            </c:ext>
          </c:extLst>
        </c:ser>
        <c:ser>
          <c:idx val="1"/>
          <c:order val="1"/>
          <c:tx>
            <c:strRef>
              <c:f>ENCOVI11!$B$223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ENCOVI11!$R$221:$Y$221</c:f>
              <c:strCache>
                <c:ptCount val="8"/>
                <c:pt idx="0">
                  <c:v>Central</c:v>
                </c:pt>
                <c:pt idx="1">
                  <c:v>Metropolitana</c:v>
                </c:pt>
                <c:pt idx="2">
                  <c:v>Nor-Oriente</c:v>
                </c:pt>
                <c:pt idx="3">
                  <c:v>Nor-Occidente</c:v>
                </c:pt>
                <c:pt idx="4">
                  <c:v>Norte</c:v>
                </c:pt>
                <c:pt idx="5">
                  <c:v>Peten</c:v>
                </c:pt>
                <c:pt idx="6">
                  <c:v>Sur-Occidente</c:v>
                </c:pt>
                <c:pt idx="7">
                  <c:v>Sur-Oriente</c:v>
                </c:pt>
              </c:strCache>
            </c:strRef>
          </c:cat>
          <c:val>
            <c:numRef>
              <c:f>ENCOVI11!$R$223:$Y$223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D1EB-405C-9341-C277DE44922B}"/>
            </c:ext>
          </c:extLst>
        </c:ser>
        <c:ser>
          <c:idx val="2"/>
          <c:order val="2"/>
          <c:tx>
            <c:strRef>
              <c:f>ENCOVI11!$B$224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ENCOVI11!$R$221:$Y$221</c:f>
              <c:strCache>
                <c:ptCount val="8"/>
                <c:pt idx="0">
                  <c:v>Central</c:v>
                </c:pt>
                <c:pt idx="1">
                  <c:v>Metropolitana</c:v>
                </c:pt>
                <c:pt idx="2">
                  <c:v>Nor-Oriente</c:v>
                </c:pt>
                <c:pt idx="3">
                  <c:v>Nor-Occidente</c:v>
                </c:pt>
                <c:pt idx="4">
                  <c:v>Norte</c:v>
                </c:pt>
                <c:pt idx="5">
                  <c:v>Peten</c:v>
                </c:pt>
                <c:pt idx="6">
                  <c:v>Sur-Occidente</c:v>
                </c:pt>
                <c:pt idx="7">
                  <c:v>Sur-Oriente</c:v>
                </c:pt>
              </c:strCache>
            </c:strRef>
          </c:cat>
          <c:val>
            <c:numRef>
              <c:f>ENCOVI11!$R$224:$Y$224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1EB-405C-9341-C277DE44922B}"/>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ENCOVI11!$B$222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ENCOVI11!$C$221:$G$221</c:f>
              <c:strCache>
                <c:ptCount val="5"/>
                <c:pt idx="0">
                  <c:v>Poorest</c:v>
                </c:pt>
                <c:pt idx="1">
                  <c:v>Poor</c:v>
                </c:pt>
                <c:pt idx="2">
                  <c:v>Middle</c:v>
                </c:pt>
                <c:pt idx="3">
                  <c:v>Rich</c:v>
                </c:pt>
                <c:pt idx="4">
                  <c:v>Richest</c:v>
                </c:pt>
              </c:strCache>
            </c:strRef>
          </c:cat>
          <c:val>
            <c:numRef>
              <c:f>ENCOVI11!$C$222:$G$222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214-4939-A4E1-2BAA13325C32}"/>
            </c:ext>
          </c:extLst>
        </c:ser>
        <c:ser>
          <c:idx val="1"/>
          <c:order val="1"/>
          <c:tx>
            <c:strRef>
              <c:f>ENCOVI11!$B$223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ENCOVI11!$C$221:$G$221</c:f>
              <c:strCache>
                <c:ptCount val="5"/>
                <c:pt idx="0">
                  <c:v>Poorest</c:v>
                </c:pt>
                <c:pt idx="1">
                  <c:v>Poor</c:v>
                </c:pt>
                <c:pt idx="2">
                  <c:v>Middle</c:v>
                </c:pt>
                <c:pt idx="3">
                  <c:v>Rich</c:v>
                </c:pt>
                <c:pt idx="4">
                  <c:v>Richest</c:v>
                </c:pt>
              </c:strCache>
            </c:strRef>
          </c:cat>
          <c:val>
            <c:numRef>
              <c:f>ENCOVI11!$C$223:$G$223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214-4939-A4E1-2BAA13325C32}"/>
            </c:ext>
          </c:extLst>
        </c:ser>
        <c:ser>
          <c:idx val="2"/>
          <c:order val="2"/>
          <c:tx>
            <c:strRef>
              <c:f>ENCOVI11!$B$224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ENCOVI11!$C$221:$G$221</c:f>
              <c:strCache>
                <c:ptCount val="5"/>
                <c:pt idx="0">
                  <c:v>Poorest</c:v>
                </c:pt>
                <c:pt idx="1">
                  <c:v>Poor</c:v>
                </c:pt>
                <c:pt idx="2">
                  <c:v>Middle</c:v>
                </c:pt>
                <c:pt idx="3">
                  <c:v>Rich</c:v>
                </c:pt>
                <c:pt idx="4">
                  <c:v>Richest</c:v>
                </c:pt>
              </c:strCache>
            </c:strRef>
          </c:cat>
          <c:val>
            <c:numRef>
              <c:f>ENCOVI11!$C$224:$G$224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214-4939-A4E1-2BAA13325C32}"/>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ENCOVI11!$B$18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ENCOVI11!$H$15:$L$15</c:f>
              <c:strCache>
                <c:ptCount val="5"/>
                <c:pt idx="0">
                  <c:v>Poorest</c:v>
                </c:pt>
                <c:pt idx="1">
                  <c:v>Poor</c:v>
                </c:pt>
                <c:pt idx="2">
                  <c:v>Middle</c:v>
                </c:pt>
                <c:pt idx="3">
                  <c:v>Rich</c:v>
                </c:pt>
                <c:pt idx="4">
                  <c:v>Richest</c:v>
                </c:pt>
              </c:strCache>
            </c:strRef>
          </c:cat>
          <c:val>
            <c:numRef>
              <c:f>ENCOVI11!$H$18:$L$18</c:f>
              <c:numCache>
                <c:formatCode>###0.0</c:formatCode>
                <c:ptCount val="5"/>
                <c:pt idx="0">
                  <c:v>85.1</c:v>
                </c:pt>
                <c:pt idx="1">
                  <c:v>93</c:v>
                </c:pt>
                <c:pt idx="2">
                  <c:v>95.1</c:v>
                </c:pt>
                <c:pt idx="3">
                  <c:v>98</c:v>
                </c:pt>
                <c:pt idx="4">
                  <c:v>99.7</c:v>
                </c:pt>
              </c:numCache>
            </c:numRef>
          </c:val>
          <c:extLst>
            <c:ext xmlns:c16="http://schemas.microsoft.com/office/drawing/2014/chart" uri="{C3380CC4-5D6E-409C-BE32-E72D297353CC}">
              <c16:uniqueId val="{00000000-C5EE-46AC-A95B-6F07F3709D8B}"/>
            </c:ext>
          </c:extLst>
        </c:ser>
        <c:ser>
          <c:idx val="1"/>
          <c:order val="1"/>
          <c:tx>
            <c:strRef>
              <c:f>ENCOVI11!$B$19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ENCOVI11!$H$15:$L$15</c:f>
              <c:strCache>
                <c:ptCount val="5"/>
                <c:pt idx="0">
                  <c:v>Poorest</c:v>
                </c:pt>
                <c:pt idx="1">
                  <c:v>Poor</c:v>
                </c:pt>
                <c:pt idx="2">
                  <c:v>Middle</c:v>
                </c:pt>
                <c:pt idx="3">
                  <c:v>Rich</c:v>
                </c:pt>
                <c:pt idx="4">
                  <c:v>Richest</c:v>
                </c:pt>
              </c:strCache>
            </c:strRef>
          </c:cat>
          <c:val>
            <c:numRef>
              <c:f>ENCOVI11!$H$19:$L$19</c:f>
              <c:numCache>
                <c:formatCode>###0.0</c:formatCode>
                <c:ptCount val="5"/>
                <c:pt idx="0">
                  <c:v>0.3</c:v>
                </c:pt>
                <c:pt idx="1">
                  <c:v>0.6</c:v>
                </c:pt>
                <c:pt idx="2">
                  <c:v>0</c:v>
                </c:pt>
                <c:pt idx="3">
                  <c:v>0</c:v>
                </c:pt>
                <c:pt idx="4">
                  <c:v>0</c:v>
                </c:pt>
              </c:numCache>
            </c:numRef>
          </c:val>
          <c:extLst>
            <c:ext xmlns:c16="http://schemas.microsoft.com/office/drawing/2014/chart" uri="{C3380CC4-5D6E-409C-BE32-E72D297353CC}">
              <c16:uniqueId val="{00000001-C5EE-46AC-A95B-6F07F3709D8B}"/>
            </c:ext>
          </c:extLst>
        </c:ser>
        <c:ser>
          <c:idx val="2"/>
          <c:order val="2"/>
          <c:tx>
            <c:strRef>
              <c:f>ENCOVI11!$B$20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ENCOVI11!$H$15:$L$15</c:f>
              <c:strCache>
                <c:ptCount val="5"/>
                <c:pt idx="0">
                  <c:v>Poorest</c:v>
                </c:pt>
                <c:pt idx="1">
                  <c:v>Poor</c:v>
                </c:pt>
                <c:pt idx="2">
                  <c:v>Middle</c:v>
                </c:pt>
                <c:pt idx="3">
                  <c:v>Rich</c:v>
                </c:pt>
                <c:pt idx="4">
                  <c:v>Richest</c:v>
                </c:pt>
              </c:strCache>
            </c:strRef>
          </c:cat>
          <c:val>
            <c:numRef>
              <c:f>ENCOVI11!$H$20:$L$20</c:f>
              <c:numCache>
                <c:formatCode>###0.0</c:formatCode>
                <c:ptCount val="5"/>
                <c:pt idx="0">
                  <c:v>12</c:v>
                </c:pt>
                <c:pt idx="1">
                  <c:v>4.4000000000000004</c:v>
                </c:pt>
                <c:pt idx="2">
                  <c:v>2.9</c:v>
                </c:pt>
                <c:pt idx="3">
                  <c:v>1.4</c:v>
                </c:pt>
                <c:pt idx="4">
                  <c:v>0.3</c:v>
                </c:pt>
              </c:numCache>
            </c:numRef>
          </c:val>
          <c:extLst>
            <c:ext xmlns:c16="http://schemas.microsoft.com/office/drawing/2014/chart" uri="{C3380CC4-5D6E-409C-BE32-E72D297353CC}">
              <c16:uniqueId val="{00000002-C5EE-46AC-A95B-6F07F3709D8B}"/>
            </c:ext>
          </c:extLst>
        </c:ser>
        <c:ser>
          <c:idx val="3"/>
          <c:order val="3"/>
          <c:tx>
            <c:strRef>
              <c:f>ENCOVI11!$B$21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ENCOVI11!$H$15:$L$15</c:f>
              <c:strCache>
                <c:ptCount val="5"/>
                <c:pt idx="0">
                  <c:v>Poorest</c:v>
                </c:pt>
                <c:pt idx="1">
                  <c:v>Poor</c:v>
                </c:pt>
                <c:pt idx="2">
                  <c:v>Middle</c:v>
                </c:pt>
                <c:pt idx="3">
                  <c:v>Rich</c:v>
                </c:pt>
                <c:pt idx="4">
                  <c:v>Richest</c:v>
                </c:pt>
              </c:strCache>
            </c:strRef>
          </c:cat>
          <c:val>
            <c:numRef>
              <c:f>ENCOVI11!$H$21:$L$21</c:f>
              <c:numCache>
                <c:formatCode>###0.0</c:formatCode>
                <c:ptCount val="5"/>
                <c:pt idx="0">
                  <c:v>2.5</c:v>
                </c:pt>
                <c:pt idx="1">
                  <c:v>2</c:v>
                </c:pt>
                <c:pt idx="2">
                  <c:v>2</c:v>
                </c:pt>
                <c:pt idx="3">
                  <c:v>0.6</c:v>
                </c:pt>
                <c:pt idx="4">
                  <c:v>0</c:v>
                </c:pt>
              </c:numCache>
            </c:numRef>
          </c:val>
          <c:extLst>
            <c:ext xmlns:c16="http://schemas.microsoft.com/office/drawing/2014/chart" uri="{C3380CC4-5D6E-409C-BE32-E72D297353CC}">
              <c16:uniqueId val="{00000003-C5EE-46AC-A95B-6F07F3709D8B}"/>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ENCOVI11!$B$124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ENCOVI11!$H$121:$L$121</c:f>
              <c:strCache>
                <c:ptCount val="5"/>
                <c:pt idx="0">
                  <c:v>Poorest</c:v>
                </c:pt>
                <c:pt idx="1">
                  <c:v>Poor</c:v>
                </c:pt>
                <c:pt idx="2">
                  <c:v>Middle</c:v>
                </c:pt>
                <c:pt idx="3">
                  <c:v>Rich</c:v>
                </c:pt>
                <c:pt idx="4">
                  <c:v>Richest</c:v>
                </c:pt>
              </c:strCache>
            </c:strRef>
          </c:cat>
          <c:val>
            <c:numRef>
              <c:f>ENCOVI11!$H$124:$L$124</c:f>
              <c:numCache>
                <c:formatCode>###0.0</c:formatCode>
                <c:ptCount val="5"/>
                <c:pt idx="0">
                  <c:v>54.095198234849107</c:v>
                </c:pt>
                <c:pt idx="1">
                  <c:v>67.953972009622362</c:v>
                </c:pt>
                <c:pt idx="2">
                  <c:v>78.335365987327137</c:v>
                </c:pt>
                <c:pt idx="3">
                  <c:v>85.882683433414428</c:v>
                </c:pt>
                <c:pt idx="4">
                  <c:v>95.345603312916751</c:v>
                </c:pt>
              </c:numCache>
            </c:numRef>
          </c:val>
          <c:extLst>
            <c:ext xmlns:c16="http://schemas.microsoft.com/office/drawing/2014/chart" uri="{C3380CC4-5D6E-409C-BE32-E72D297353CC}">
              <c16:uniqueId val="{00000000-B70B-45BA-8B05-D2C83770794E}"/>
            </c:ext>
          </c:extLst>
        </c:ser>
        <c:ser>
          <c:idx val="1"/>
          <c:order val="1"/>
          <c:tx>
            <c:strRef>
              <c:f>ENCOVI11!$B$125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ENCOVI11!$H$121:$L$121</c:f>
              <c:strCache>
                <c:ptCount val="5"/>
                <c:pt idx="0">
                  <c:v>Poorest</c:v>
                </c:pt>
                <c:pt idx="1">
                  <c:v>Poor</c:v>
                </c:pt>
                <c:pt idx="2">
                  <c:v>Middle</c:v>
                </c:pt>
                <c:pt idx="3">
                  <c:v>Rich</c:v>
                </c:pt>
                <c:pt idx="4">
                  <c:v>Richest</c:v>
                </c:pt>
              </c:strCache>
            </c:strRef>
          </c:cat>
          <c:val>
            <c:numRef>
              <c:f>ENCOVI11!$H$125:$L$125</c:f>
              <c:numCache>
                <c:formatCode>###0.0</c:formatCode>
                <c:ptCount val="5"/>
                <c:pt idx="0">
                  <c:v>15.593446453795583</c:v>
                </c:pt>
                <c:pt idx="1">
                  <c:v>15.890774993019384</c:v>
                </c:pt>
                <c:pt idx="2">
                  <c:v>13.248992005013106</c:v>
                </c:pt>
                <c:pt idx="3">
                  <c:v>10.257881262908965</c:v>
                </c:pt>
                <c:pt idx="4">
                  <c:v>3.9954348054936544</c:v>
                </c:pt>
              </c:numCache>
            </c:numRef>
          </c:val>
          <c:extLst>
            <c:ext xmlns:c16="http://schemas.microsoft.com/office/drawing/2014/chart" uri="{C3380CC4-5D6E-409C-BE32-E72D297353CC}">
              <c16:uniqueId val="{00000001-B70B-45BA-8B05-D2C83770794E}"/>
            </c:ext>
          </c:extLst>
        </c:ser>
        <c:ser>
          <c:idx val="2"/>
          <c:order val="2"/>
          <c:tx>
            <c:strRef>
              <c:f>ENCOVI11!$B$126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ENCOVI11!$H$121:$L$121</c:f>
              <c:strCache>
                <c:ptCount val="5"/>
                <c:pt idx="0">
                  <c:v>Poorest</c:v>
                </c:pt>
                <c:pt idx="1">
                  <c:v>Poor</c:v>
                </c:pt>
                <c:pt idx="2">
                  <c:v>Middle</c:v>
                </c:pt>
                <c:pt idx="3">
                  <c:v>Rich</c:v>
                </c:pt>
                <c:pt idx="4">
                  <c:v>Richest</c:v>
                </c:pt>
              </c:strCache>
            </c:strRef>
          </c:cat>
          <c:val>
            <c:numRef>
              <c:f>ENCOVI11!$H$126:$L$126</c:f>
              <c:numCache>
                <c:formatCode>###0.0</c:formatCode>
                <c:ptCount val="5"/>
                <c:pt idx="0">
                  <c:v>20.177045177045187</c:v>
                </c:pt>
                <c:pt idx="1">
                  <c:v>14.041861410282451</c:v>
                </c:pt>
                <c:pt idx="2">
                  <c:v>7.4077806893771481</c:v>
                </c:pt>
                <c:pt idx="3">
                  <c:v>3.2906764168189966</c:v>
                </c:pt>
                <c:pt idx="4">
                  <c:v>0.59813463098132047</c:v>
                </c:pt>
              </c:numCache>
            </c:numRef>
          </c:val>
          <c:extLst>
            <c:ext xmlns:c16="http://schemas.microsoft.com/office/drawing/2014/chart" uri="{C3380CC4-5D6E-409C-BE32-E72D297353CC}">
              <c16:uniqueId val="{00000002-B70B-45BA-8B05-D2C83770794E}"/>
            </c:ext>
          </c:extLst>
        </c:ser>
        <c:ser>
          <c:idx val="3"/>
          <c:order val="3"/>
          <c:tx>
            <c:strRef>
              <c:f>ENCOVI11!$B$127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ENCOVI11!$H$121:$L$121</c:f>
              <c:strCache>
                <c:ptCount val="5"/>
                <c:pt idx="0">
                  <c:v>Poorest</c:v>
                </c:pt>
                <c:pt idx="1">
                  <c:v>Poor</c:v>
                </c:pt>
                <c:pt idx="2">
                  <c:v>Middle</c:v>
                </c:pt>
                <c:pt idx="3">
                  <c:v>Rich</c:v>
                </c:pt>
                <c:pt idx="4">
                  <c:v>Richest</c:v>
                </c:pt>
              </c:strCache>
            </c:strRef>
          </c:cat>
          <c:val>
            <c:numRef>
              <c:f>ENCOVI11!$H$127:$L$127</c:f>
              <c:numCache>
                <c:formatCode>###0.0</c:formatCode>
                <c:ptCount val="5"/>
                <c:pt idx="0">
                  <c:v>10.134310134310134</c:v>
                </c:pt>
                <c:pt idx="1">
                  <c:v>2.1133915870757978</c:v>
                </c:pt>
                <c:pt idx="2">
                  <c:v>1.0078613182826042</c:v>
                </c:pt>
                <c:pt idx="3">
                  <c:v>0.56875888685760712</c:v>
                </c:pt>
                <c:pt idx="4">
                  <c:v>6.0827250608272508E-2</c:v>
                </c:pt>
              </c:numCache>
            </c:numRef>
          </c:val>
          <c:extLst>
            <c:ext xmlns:c16="http://schemas.microsoft.com/office/drawing/2014/chart" uri="{C3380CC4-5D6E-409C-BE32-E72D297353CC}">
              <c16:uniqueId val="{00000003-B70B-45BA-8B05-D2C83770794E}"/>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ENCOVI11!$B$222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ENCOVI11!$H$221:$L$221</c:f>
              <c:strCache>
                <c:ptCount val="5"/>
                <c:pt idx="0">
                  <c:v>Poorest</c:v>
                </c:pt>
                <c:pt idx="1">
                  <c:v>Poor</c:v>
                </c:pt>
                <c:pt idx="2">
                  <c:v>Middle</c:v>
                </c:pt>
                <c:pt idx="3">
                  <c:v>Rich</c:v>
                </c:pt>
                <c:pt idx="4">
                  <c:v>Richest</c:v>
                </c:pt>
              </c:strCache>
            </c:strRef>
          </c:cat>
          <c:val>
            <c:numRef>
              <c:f>ENCOVI11!$H$222:$L$222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F91-42B5-8FC4-069CAF9B164A}"/>
            </c:ext>
          </c:extLst>
        </c:ser>
        <c:ser>
          <c:idx val="1"/>
          <c:order val="1"/>
          <c:tx>
            <c:strRef>
              <c:f>ENCOVI11!$B$223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ENCOVI11!$H$221:$L$221</c:f>
              <c:strCache>
                <c:ptCount val="5"/>
                <c:pt idx="0">
                  <c:v>Poorest</c:v>
                </c:pt>
                <c:pt idx="1">
                  <c:v>Poor</c:v>
                </c:pt>
                <c:pt idx="2">
                  <c:v>Middle</c:v>
                </c:pt>
                <c:pt idx="3">
                  <c:v>Rich</c:v>
                </c:pt>
                <c:pt idx="4">
                  <c:v>Richest</c:v>
                </c:pt>
              </c:strCache>
            </c:strRef>
          </c:cat>
          <c:val>
            <c:numRef>
              <c:f>ENCOVI11!$H$223:$L$223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F91-42B5-8FC4-069CAF9B164A}"/>
            </c:ext>
          </c:extLst>
        </c:ser>
        <c:ser>
          <c:idx val="2"/>
          <c:order val="2"/>
          <c:tx>
            <c:strRef>
              <c:f>ENCOVI11!$B$224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ENCOVI11!$H$221:$L$221</c:f>
              <c:strCache>
                <c:ptCount val="5"/>
                <c:pt idx="0">
                  <c:v>Poorest</c:v>
                </c:pt>
                <c:pt idx="1">
                  <c:v>Poor</c:v>
                </c:pt>
                <c:pt idx="2">
                  <c:v>Middle</c:v>
                </c:pt>
                <c:pt idx="3">
                  <c:v>Rich</c:v>
                </c:pt>
                <c:pt idx="4">
                  <c:v>Richest</c:v>
                </c:pt>
              </c:strCache>
            </c:strRef>
          </c:cat>
          <c:val>
            <c:numRef>
              <c:f>ENCOVI11!$H$224:$L$224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F91-42B5-8FC4-069CAF9B164A}"/>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ENCOVI11!$B$124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ENCOVI11!$C$121:$G$121</c:f>
              <c:strCache>
                <c:ptCount val="5"/>
                <c:pt idx="0">
                  <c:v>Poorest</c:v>
                </c:pt>
                <c:pt idx="1">
                  <c:v>Poor</c:v>
                </c:pt>
                <c:pt idx="2">
                  <c:v>Middle</c:v>
                </c:pt>
                <c:pt idx="3">
                  <c:v>Rich</c:v>
                </c:pt>
                <c:pt idx="4">
                  <c:v>Richest</c:v>
                </c:pt>
              </c:strCache>
            </c:strRef>
          </c:cat>
          <c:val>
            <c:numRef>
              <c:f>ENCOVI11!$C$124:$G$124</c:f>
              <c:numCache>
                <c:formatCode>###0.0</c:formatCode>
                <c:ptCount val="5"/>
                <c:pt idx="0">
                  <c:v>37.489848503358459</c:v>
                </c:pt>
                <c:pt idx="1">
                  <c:v>44.895429312561348</c:v>
                </c:pt>
                <c:pt idx="2">
                  <c:v>58.60142826941874</c:v>
                </c:pt>
                <c:pt idx="3">
                  <c:v>71.27208015984985</c:v>
                </c:pt>
                <c:pt idx="4">
                  <c:v>89.077278864140212</c:v>
                </c:pt>
              </c:numCache>
            </c:numRef>
          </c:val>
          <c:extLst>
            <c:ext xmlns:c16="http://schemas.microsoft.com/office/drawing/2014/chart" uri="{C3380CC4-5D6E-409C-BE32-E72D297353CC}">
              <c16:uniqueId val="{00000000-7C55-43DF-A559-6BE1837FD423}"/>
            </c:ext>
          </c:extLst>
        </c:ser>
        <c:ser>
          <c:idx val="1"/>
          <c:order val="1"/>
          <c:tx>
            <c:strRef>
              <c:f>ENCOVI11!$B$125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ENCOVI11!$C$121:$G$121</c:f>
              <c:strCache>
                <c:ptCount val="5"/>
                <c:pt idx="0">
                  <c:v>Poorest</c:v>
                </c:pt>
                <c:pt idx="1">
                  <c:v>Poor</c:v>
                </c:pt>
                <c:pt idx="2">
                  <c:v>Middle</c:v>
                </c:pt>
                <c:pt idx="3">
                  <c:v>Rich</c:v>
                </c:pt>
                <c:pt idx="4">
                  <c:v>Richest</c:v>
                </c:pt>
              </c:strCache>
            </c:strRef>
          </c:cat>
          <c:val>
            <c:numRef>
              <c:f>ENCOVI11!$C$125:$G$125</c:f>
              <c:numCache>
                <c:formatCode>###0.0</c:formatCode>
                <c:ptCount val="5"/>
                <c:pt idx="0">
                  <c:v>6.7684874268378685</c:v>
                </c:pt>
                <c:pt idx="1">
                  <c:v>7.3948254198527623</c:v>
                </c:pt>
                <c:pt idx="2">
                  <c:v>9.2543312781837059</c:v>
                </c:pt>
                <c:pt idx="3">
                  <c:v>9.886317833723302</c:v>
                </c:pt>
                <c:pt idx="4">
                  <c:v>7.0462991318080448</c:v>
                </c:pt>
              </c:numCache>
            </c:numRef>
          </c:val>
          <c:extLst>
            <c:ext xmlns:c16="http://schemas.microsoft.com/office/drawing/2014/chart" uri="{C3380CC4-5D6E-409C-BE32-E72D297353CC}">
              <c16:uniqueId val="{00000001-7C55-43DF-A559-6BE1837FD423}"/>
            </c:ext>
          </c:extLst>
        </c:ser>
        <c:ser>
          <c:idx val="2"/>
          <c:order val="2"/>
          <c:tx>
            <c:strRef>
              <c:f>ENCOVI11!$B$126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ENCOVI11!$C$121:$G$121</c:f>
              <c:strCache>
                <c:ptCount val="5"/>
                <c:pt idx="0">
                  <c:v>Poorest</c:v>
                </c:pt>
                <c:pt idx="1">
                  <c:v>Poor</c:v>
                </c:pt>
                <c:pt idx="2">
                  <c:v>Middle</c:v>
                </c:pt>
                <c:pt idx="3">
                  <c:v>Rich</c:v>
                </c:pt>
                <c:pt idx="4">
                  <c:v>Richest</c:v>
                </c:pt>
              </c:strCache>
            </c:strRef>
          </c:cat>
          <c:val>
            <c:numRef>
              <c:f>ENCOVI11!$C$126:$G$126</c:f>
              <c:numCache>
                <c:formatCode>###0.0</c:formatCode>
                <c:ptCount val="5"/>
                <c:pt idx="0">
                  <c:v>30.437831100031161</c:v>
                </c:pt>
                <c:pt idx="1">
                  <c:v>32.449170366908163</c:v>
                </c:pt>
                <c:pt idx="2">
                  <c:v>26.001239445348205</c:v>
                </c:pt>
                <c:pt idx="3">
                  <c:v>15.878987381456241</c:v>
                </c:pt>
                <c:pt idx="4">
                  <c:v>3.5024154589372074</c:v>
                </c:pt>
              </c:numCache>
            </c:numRef>
          </c:val>
          <c:extLst>
            <c:ext xmlns:c16="http://schemas.microsoft.com/office/drawing/2014/chart" uri="{C3380CC4-5D6E-409C-BE32-E72D297353CC}">
              <c16:uniqueId val="{00000002-7C55-43DF-A559-6BE1837FD423}"/>
            </c:ext>
          </c:extLst>
        </c:ser>
        <c:ser>
          <c:idx val="3"/>
          <c:order val="3"/>
          <c:tx>
            <c:strRef>
              <c:f>ENCOVI11!$B$127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ENCOVI11!$C$121:$G$121</c:f>
              <c:strCache>
                <c:ptCount val="5"/>
                <c:pt idx="0">
                  <c:v>Poorest</c:v>
                </c:pt>
                <c:pt idx="1">
                  <c:v>Poor</c:v>
                </c:pt>
                <c:pt idx="2">
                  <c:v>Middle</c:v>
                </c:pt>
                <c:pt idx="3">
                  <c:v>Rich</c:v>
                </c:pt>
                <c:pt idx="4">
                  <c:v>Richest</c:v>
                </c:pt>
              </c:strCache>
            </c:strRef>
          </c:cat>
          <c:val>
            <c:numRef>
              <c:f>ENCOVI11!$C$127:$G$127</c:f>
              <c:numCache>
                <c:formatCode>###0.0</c:formatCode>
                <c:ptCount val="5"/>
                <c:pt idx="0">
                  <c:v>25.303832969772515</c:v>
                </c:pt>
                <c:pt idx="1">
                  <c:v>15.260574900677728</c:v>
                </c:pt>
                <c:pt idx="2">
                  <c:v>6.143001007049345</c:v>
                </c:pt>
                <c:pt idx="3">
                  <c:v>2.9626146249706089</c:v>
                </c:pt>
                <c:pt idx="4">
                  <c:v>0.37400654511453951</c:v>
                </c:pt>
              </c:numCache>
            </c:numRef>
          </c:val>
          <c:extLst>
            <c:ext xmlns:c16="http://schemas.microsoft.com/office/drawing/2014/chart" uri="{C3380CC4-5D6E-409C-BE32-E72D297353CC}">
              <c16:uniqueId val="{00000003-7C55-43DF-A559-6BE1837FD423}"/>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ENCOVI11!$B$124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ENCOVI11!$M$121:$Q$121</c:f>
              <c:strCache>
                <c:ptCount val="5"/>
                <c:pt idx="0">
                  <c:v>Poorest</c:v>
                </c:pt>
                <c:pt idx="1">
                  <c:v>Poor</c:v>
                </c:pt>
                <c:pt idx="2">
                  <c:v>Middle</c:v>
                </c:pt>
                <c:pt idx="3">
                  <c:v>Rich</c:v>
                </c:pt>
                <c:pt idx="4">
                  <c:v>Richest</c:v>
                </c:pt>
              </c:strCache>
            </c:strRef>
          </c:cat>
          <c:val>
            <c:numRef>
              <c:f>ENCOVI11!$M$124:$Q$124</c:f>
              <c:numCache>
                <c:formatCode>###0.0</c:formatCode>
                <c:ptCount val="5"/>
                <c:pt idx="0">
                  <c:v>34.541039525662967</c:v>
                </c:pt>
                <c:pt idx="1">
                  <c:v>37.21627626466767</c:v>
                </c:pt>
                <c:pt idx="2">
                  <c:v>46.474202256789233</c:v>
                </c:pt>
                <c:pt idx="3">
                  <c:v>56.455682145146717</c:v>
                </c:pt>
                <c:pt idx="4">
                  <c:v>74.722364110121205</c:v>
                </c:pt>
              </c:numCache>
            </c:numRef>
          </c:val>
          <c:extLst>
            <c:ext xmlns:c16="http://schemas.microsoft.com/office/drawing/2014/chart" uri="{C3380CC4-5D6E-409C-BE32-E72D297353CC}">
              <c16:uniqueId val="{00000000-BE1A-436C-B348-273A12F1ABB1}"/>
            </c:ext>
          </c:extLst>
        </c:ser>
        <c:ser>
          <c:idx val="1"/>
          <c:order val="1"/>
          <c:tx>
            <c:strRef>
              <c:f>ENCOVI11!$B$125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ENCOVI11!$M$121:$Q$121</c:f>
              <c:strCache>
                <c:ptCount val="5"/>
                <c:pt idx="0">
                  <c:v>Poorest</c:v>
                </c:pt>
                <c:pt idx="1">
                  <c:v>Poor</c:v>
                </c:pt>
                <c:pt idx="2">
                  <c:v>Middle</c:v>
                </c:pt>
                <c:pt idx="3">
                  <c:v>Rich</c:v>
                </c:pt>
                <c:pt idx="4">
                  <c:v>Richest</c:v>
                </c:pt>
              </c:strCache>
            </c:strRef>
          </c:cat>
          <c:val>
            <c:numRef>
              <c:f>ENCOVI11!$M$125:$Q$125</c:f>
              <c:numCache>
                <c:formatCode>###0.0</c:formatCode>
                <c:ptCount val="5"/>
                <c:pt idx="0">
                  <c:v>5.2692071536539258</c:v>
                </c:pt>
                <c:pt idx="1">
                  <c:v>5.3739626778844487</c:v>
                </c:pt>
                <c:pt idx="2">
                  <c:v>6.1370774599533009</c:v>
                </c:pt>
                <c:pt idx="3">
                  <c:v>7.4926805752563048</c:v>
                </c:pt>
                <c:pt idx="4">
                  <c:v>6.0317798858297111</c:v>
                </c:pt>
              </c:numCache>
            </c:numRef>
          </c:val>
          <c:extLst>
            <c:ext xmlns:c16="http://schemas.microsoft.com/office/drawing/2014/chart" uri="{C3380CC4-5D6E-409C-BE32-E72D297353CC}">
              <c16:uniqueId val="{00000001-BE1A-436C-B348-273A12F1ABB1}"/>
            </c:ext>
          </c:extLst>
        </c:ser>
        <c:ser>
          <c:idx val="2"/>
          <c:order val="2"/>
          <c:tx>
            <c:strRef>
              <c:f>ENCOVI11!$B$126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ENCOVI11!$M$121:$Q$121</c:f>
              <c:strCache>
                <c:ptCount val="5"/>
                <c:pt idx="0">
                  <c:v>Poorest</c:v>
                </c:pt>
                <c:pt idx="1">
                  <c:v>Poor</c:v>
                </c:pt>
                <c:pt idx="2">
                  <c:v>Middle</c:v>
                </c:pt>
                <c:pt idx="3">
                  <c:v>Rich</c:v>
                </c:pt>
                <c:pt idx="4">
                  <c:v>Richest</c:v>
                </c:pt>
              </c:strCache>
            </c:strRef>
          </c:cat>
          <c:val>
            <c:numRef>
              <c:f>ENCOVI11!$M$126:$Q$126</c:f>
              <c:numCache>
                <c:formatCode>###0.0</c:formatCode>
                <c:ptCount val="5"/>
                <c:pt idx="0">
                  <c:v>32.688172043010752</c:v>
                </c:pt>
                <c:pt idx="1">
                  <c:v>34.951703101169286</c:v>
                </c:pt>
                <c:pt idx="2">
                  <c:v>33.225847243297935</c:v>
                </c:pt>
                <c:pt idx="3">
                  <c:v>30.283375314861459</c:v>
                </c:pt>
                <c:pt idx="4">
                  <c:v>16.411489307857764</c:v>
                </c:pt>
              </c:numCache>
            </c:numRef>
          </c:val>
          <c:extLst>
            <c:ext xmlns:c16="http://schemas.microsoft.com/office/drawing/2014/chart" uri="{C3380CC4-5D6E-409C-BE32-E72D297353CC}">
              <c16:uniqueId val="{00000002-BE1A-436C-B348-273A12F1ABB1}"/>
            </c:ext>
          </c:extLst>
        </c:ser>
        <c:ser>
          <c:idx val="3"/>
          <c:order val="3"/>
          <c:tx>
            <c:strRef>
              <c:f>ENCOVI11!$B$127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ENCOVI11!$M$121:$Q$121</c:f>
              <c:strCache>
                <c:ptCount val="5"/>
                <c:pt idx="0">
                  <c:v>Poorest</c:v>
                </c:pt>
                <c:pt idx="1">
                  <c:v>Poor</c:v>
                </c:pt>
                <c:pt idx="2">
                  <c:v>Middle</c:v>
                </c:pt>
                <c:pt idx="3">
                  <c:v>Rich</c:v>
                </c:pt>
                <c:pt idx="4">
                  <c:v>Richest</c:v>
                </c:pt>
              </c:strCache>
            </c:strRef>
          </c:cat>
          <c:val>
            <c:numRef>
              <c:f>ENCOVI11!$M$127:$Q$127</c:f>
              <c:numCache>
                <c:formatCode>###0.0</c:formatCode>
                <c:ptCount val="5"/>
                <c:pt idx="0">
                  <c:v>27.501581277672361</c:v>
                </c:pt>
                <c:pt idx="1">
                  <c:v>22.458057956278594</c:v>
                </c:pt>
                <c:pt idx="2">
                  <c:v>14.162873039959534</c:v>
                </c:pt>
                <c:pt idx="3">
                  <c:v>5.7682619647355171</c:v>
                </c:pt>
                <c:pt idx="4">
                  <c:v>2.8343666961913199</c:v>
                </c:pt>
              </c:numCache>
            </c:numRef>
          </c:val>
          <c:extLst>
            <c:ext xmlns:c16="http://schemas.microsoft.com/office/drawing/2014/chart" uri="{C3380CC4-5D6E-409C-BE32-E72D297353CC}">
              <c16:uniqueId val="{00000003-BE1A-436C-B348-273A12F1ABB1}"/>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'DHS15'!$M$18:$Q$18</c:f>
              <c:numCache>
                <c:formatCode>###0.0</c:formatCode>
                <c:ptCount val="5"/>
                <c:pt idx="0">
                  <c:v>79.2</c:v>
                </c:pt>
                <c:pt idx="1">
                  <c:v>90.5</c:v>
                </c:pt>
                <c:pt idx="2">
                  <c:v>96</c:v>
                </c:pt>
                <c:pt idx="3">
                  <c:v>97.7</c:v>
                </c:pt>
                <c:pt idx="4">
                  <c:v>98.8</c:v>
                </c:pt>
              </c:numCache>
            </c:numRef>
          </c:val>
          <c:extLst>
            <c:ext xmlns:c16="http://schemas.microsoft.com/office/drawing/2014/chart" uri="{C3380CC4-5D6E-409C-BE32-E72D297353CC}">
              <c16:uniqueId val="{00000000-2055-4CF9-AC5C-9DB07EEA7197}"/>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'DHS15'!$M$19:$Q$19</c:f>
              <c:numCache>
                <c:formatCode>###0.0</c:formatCode>
                <c:ptCount val="5"/>
                <c:pt idx="0">
                  <c:v>2</c:v>
                </c:pt>
                <c:pt idx="1">
                  <c:v>0.9</c:v>
                </c:pt>
                <c:pt idx="2">
                  <c:v>1</c:v>
                </c:pt>
                <c:pt idx="3">
                  <c:v>0.5</c:v>
                </c:pt>
                <c:pt idx="4">
                  <c:v>0.1</c:v>
                </c:pt>
              </c:numCache>
            </c:numRef>
          </c:val>
          <c:extLst>
            <c:ext xmlns:c16="http://schemas.microsoft.com/office/drawing/2014/chart" uri="{C3380CC4-5D6E-409C-BE32-E72D297353CC}">
              <c16:uniqueId val="{00000001-2055-4CF9-AC5C-9DB07EEA7197}"/>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'DHS15'!$M$20:$Q$20</c:f>
              <c:numCache>
                <c:formatCode>###0.0</c:formatCode>
                <c:ptCount val="5"/>
                <c:pt idx="0">
                  <c:v>10.3</c:v>
                </c:pt>
                <c:pt idx="1">
                  <c:v>4.9000000000000004</c:v>
                </c:pt>
                <c:pt idx="2">
                  <c:v>1.9</c:v>
                </c:pt>
                <c:pt idx="3">
                  <c:v>1.2</c:v>
                </c:pt>
                <c:pt idx="4">
                  <c:v>0.3</c:v>
                </c:pt>
              </c:numCache>
            </c:numRef>
          </c:val>
          <c:extLst>
            <c:ext xmlns:c16="http://schemas.microsoft.com/office/drawing/2014/chart" uri="{C3380CC4-5D6E-409C-BE32-E72D297353CC}">
              <c16:uniqueId val="{00000002-2055-4CF9-AC5C-9DB07EEA7197}"/>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'DHS15'!$M$21:$Q$21</c:f>
              <c:numCache>
                <c:formatCode>###0.0</c:formatCode>
                <c:ptCount val="5"/>
                <c:pt idx="0">
                  <c:v>8.5</c:v>
                </c:pt>
                <c:pt idx="1">
                  <c:v>3.7</c:v>
                </c:pt>
                <c:pt idx="2">
                  <c:v>1.2</c:v>
                </c:pt>
                <c:pt idx="3">
                  <c:v>0.6</c:v>
                </c:pt>
                <c:pt idx="4">
                  <c:v>0.8</c:v>
                </c:pt>
              </c:numCache>
            </c:numRef>
          </c:val>
          <c:extLst>
            <c:ext xmlns:c16="http://schemas.microsoft.com/office/drawing/2014/chart" uri="{C3380CC4-5D6E-409C-BE32-E72D297353CC}">
              <c16:uniqueId val="{00000003-2055-4CF9-AC5C-9DB07EEA7197}"/>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'DHS15'!$R$15:$Y$15</c:f>
              <c:strCache>
                <c:ptCount val="8"/>
                <c:pt idx="0">
                  <c:v>Central</c:v>
                </c:pt>
                <c:pt idx="1">
                  <c:v>Metropolitana</c:v>
                </c:pt>
                <c:pt idx="2">
                  <c:v>Noroccidente</c:v>
                </c:pt>
                <c:pt idx="3">
                  <c:v>Nororiente</c:v>
                </c:pt>
                <c:pt idx="4">
                  <c:v>Norte</c:v>
                </c:pt>
                <c:pt idx="5">
                  <c:v>Petén</c:v>
                </c:pt>
                <c:pt idx="6">
                  <c:v>Suroccidente</c:v>
                </c:pt>
                <c:pt idx="7">
                  <c:v>Suroriente</c:v>
                </c:pt>
              </c:strCache>
            </c:strRef>
          </c:cat>
          <c:val>
            <c:numRef>
              <c:f>'DHS15'!$R$18:$Y$18</c:f>
              <c:numCache>
                <c:formatCode>###0.0</c:formatCode>
                <c:ptCount val="8"/>
                <c:pt idx="0">
                  <c:v>99.3</c:v>
                </c:pt>
                <c:pt idx="1">
                  <c:v>99.9</c:v>
                </c:pt>
                <c:pt idx="2">
                  <c:v>94</c:v>
                </c:pt>
                <c:pt idx="3">
                  <c:v>93.6</c:v>
                </c:pt>
                <c:pt idx="4">
                  <c:v>80.8</c:v>
                </c:pt>
                <c:pt idx="5">
                  <c:v>95</c:v>
                </c:pt>
                <c:pt idx="6">
                  <c:v>98</c:v>
                </c:pt>
                <c:pt idx="7">
                  <c:v>93.4</c:v>
                </c:pt>
              </c:numCache>
            </c:numRef>
          </c:val>
          <c:extLst>
            <c:ext xmlns:c16="http://schemas.microsoft.com/office/drawing/2014/chart" uri="{C3380CC4-5D6E-409C-BE32-E72D297353CC}">
              <c16:uniqueId val="{00000000-C9A4-4C8D-950D-C4048631E98B}"/>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'DHS15'!$R$15:$Y$15</c:f>
              <c:strCache>
                <c:ptCount val="8"/>
                <c:pt idx="0">
                  <c:v>Central</c:v>
                </c:pt>
                <c:pt idx="1">
                  <c:v>Metropolitana</c:v>
                </c:pt>
                <c:pt idx="2">
                  <c:v>Noroccidente</c:v>
                </c:pt>
                <c:pt idx="3">
                  <c:v>Nororiente</c:v>
                </c:pt>
                <c:pt idx="4">
                  <c:v>Norte</c:v>
                </c:pt>
                <c:pt idx="5">
                  <c:v>Petén</c:v>
                </c:pt>
                <c:pt idx="6">
                  <c:v>Suroccidente</c:v>
                </c:pt>
                <c:pt idx="7">
                  <c:v>Suroriente</c:v>
                </c:pt>
              </c:strCache>
            </c:strRef>
          </c:cat>
          <c:val>
            <c:numRef>
              <c:f>'DHS15'!$R$19:$Y$19</c:f>
              <c:numCache>
                <c:formatCode>###0.0</c:formatCode>
                <c:ptCount val="8"/>
                <c:pt idx="0">
                  <c:v>0.1</c:v>
                </c:pt>
                <c:pt idx="1">
                  <c:v>0</c:v>
                </c:pt>
                <c:pt idx="2">
                  <c:v>1.3</c:v>
                </c:pt>
                <c:pt idx="3">
                  <c:v>0.7</c:v>
                </c:pt>
                <c:pt idx="4">
                  <c:v>1.3</c:v>
                </c:pt>
                <c:pt idx="5">
                  <c:v>0.6</c:v>
                </c:pt>
                <c:pt idx="6">
                  <c:v>0.3</c:v>
                </c:pt>
                <c:pt idx="7">
                  <c:v>1</c:v>
                </c:pt>
              </c:numCache>
            </c:numRef>
          </c:val>
          <c:extLst>
            <c:ext xmlns:c16="http://schemas.microsoft.com/office/drawing/2014/chart" uri="{C3380CC4-5D6E-409C-BE32-E72D297353CC}">
              <c16:uniqueId val="{00000001-C9A4-4C8D-950D-C4048631E98B}"/>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'DHS15'!$R$15:$Y$15</c:f>
              <c:strCache>
                <c:ptCount val="8"/>
                <c:pt idx="0">
                  <c:v>Central</c:v>
                </c:pt>
                <c:pt idx="1">
                  <c:v>Metropolitana</c:v>
                </c:pt>
                <c:pt idx="2">
                  <c:v>Noroccidente</c:v>
                </c:pt>
                <c:pt idx="3">
                  <c:v>Nororiente</c:v>
                </c:pt>
                <c:pt idx="4">
                  <c:v>Norte</c:v>
                </c:pt>
                <c:pt idx="5">
                  <c:v>Petén</c:v>
                </c:pt>
                <c:pt idx="6">
                  <c:v>Suroccidente</c:v>
                </c:pt>
                <c:pt idx="7">
                  <c:v>Suroriente</c:v>
                </c:pt>
              </c:strCache>
            </c:strRef>
          </c:cat>
          <c:val>
            <c:numRef>
              <c:f>'DHS15'!$R$20:$Y$20</c:f>
              <c:numCache>
                <c:formatCode>###0.0</c:formatCode>
                <c:ptCount val="8"/>
                <c:pt idx="0">
                  <c:v>0.5</c:v>
                </c:pt>
                <c:pt idx="1">
                  <c:v>0.1</c:v>
                </c:pt>
                <c:pt idx="2">
                  <c:v>2.2999999999999998</c:v>
                </c:pt>
                <c:pt idx="3">
                  <c:v>3.4</c:v>
                </c:pt>
                <c:pt idx="4">
                  <c:v>9</c:v>
                </c:pt>
                <c:pt idx="5">
                  <c:v>2</c:v>
                </c:pt>
                <c:pt idx="6">
                  <c:v>1.1000000000000001</c:v>
                </c:pt>
                <c:pt idx="7">
                  <c:v>4.7</c:v>
                </c:pt>
              </c:numCache>
            </c:numRef>
          </c:val>
          <c:extLst>
            <c:ext xmlns:c16="http://schemas.microsoft.com/office/drawing/2014/chart" uri="{C3380CC4-5D6E-409C-BE32-E72D297353CC}">
              <c16:uniqueId val="{00000002-C9A4-4C8D-950D-C4048631E98B}"/>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'DHS15'!$R$15:$Y$15</c:f>
              <c:strCache>
                <c:ptCount val="8"/>
                <c:pt idx="0">
                  <c:v>Central</c:v>
                </c:pt>
                <c:pt idx="1">
                  <c:v>Metropolitana</c:v>
                </c:pt>
                <c:pt idx="2">
                  <c:v>Noroccidente</c:v>
                </c:pt>
                <c:pt idx="3">
                  <c:v>Nororiente</c:v>
                </c:pt>
                <c:pt idx="4">
                  <c:v>Norte</c:v>
                </c:pt>
                <c:pt idx="5">
                  <c:v>Petén</c:v>
                </c:pt>
                <c:pt idx="6">
                  <c:v>Suroccidente</c:v>
                </c:pt>
                <c:pt idx="7">
                  <c:v>Suroriente</c:v>
                </c:pt>
              </c:strCache>
            </c:strRef>
          </c:cat>
          <c:val>
            <c:numRef>
              <c:f>'DHS15'!$R$21:$Y$21</c:f>
              <c:numCache>
                <c:formatCode>###0.0</c:formatCode>
                <c:ptCount val="8"/>
                <c:pt idx="0">
                  <c:v>0.1</c:v>
                </c:pt>
                <c:pt idx="1">
                  <c:v>0</c:v>
                </c:pt>
                <c:pt idx="2">
                  <c:v>2.4</c:v>
                </c:pt>
                <c:pt idx="3">
                  <c:v>2.2999999999999998</c:v>
                </c:pt>
                <c:pt idx="4">
                  <c:v>8.9</c:v>
                </c:pt>
                <c:pt idx="5">
                  <c:v>2.4</c:v>
                </c:pt>
                <c:pt idx="6">
                  <c:v>0.6</c:v>
                </c:pt>
                <c:pt idx="7">
                  <c:v>0.9</c:v>
                </c:pt>
              </c:numCache>
            </c:numRef>
          </c:val>
          <c:extLst>
            <c:ext xmlns:c16="http://schemas.microsoft.com/office/drawing/2014/chart" uri="{C3380CC4-5D6E-409C-BE32-E72D297353CC}">
              <c16:uniqueId val="{00000003-C9A4-4C8D-950D-C4048631E98B}"/>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'DHS15'!$C$18:$G$18</c:f>
              <c:numCache>
                <c:formatCode>###0.0</c:formatCode>
                <c:ptCount val="5"/>
                <c:pt idx="0">
                  <c:v>84.4</c:v>
                </c:pt>
                <c:pt idx="1">
                  <c:v>95.4</c:v>
                </c:pt>
                <c:pt idx="2">
                  <c:v>98.3</c:v>
                </c:pt>
                <c:pt idx="3">
                  <c:v>99.3</c:v>
                </c:pt>
                <c:pt idx="4">
                  <c:v>99.9</c:v>
                </c:pt>
              </c:numCache>
            </c:numRef>
          </c:val>
          <c:extLst>
            <c:ext xmlns:c16="http://schemas.microsoft.com/office/drawing/2014/chart" uri="{C3380CC4-5D6E-409C-BE32-E72D297353CC}">
              <c16:uniqueId val="{00000000-4BEE-48C5-A3FD-FCC6DAFDBADF}"/>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'DHS15'!$C$19:$G$19</c:f>
              <c:numCache>
                <c:formatCode>###0.0</c:formatCode>
                <c:ptCount val="5"/>
                <c:pt idx="0">
                  <c:v>1.6</c:v>
                </c:pt>
                <c:pt idx="1">
                  <c:v>0.8</c:v>
                </c:pt>
                <c:pt idx="2">
                  <c:v>0.3</c:v>
                </c:pt>
                <c:pt idx="3">
                  <c:v>0.1</c:v>
                </c:pt>
                <c:pt idx="4">
                  <c:v>0.1</c:v>
                </c:pt>
              </c:numCache>
            </c:numRef>
          </c:val>
          <c:extLst>
            <c:ext xmlns:c16="http://schemas.microsoft.com/office/drawing/2014/chart" uri="{C3380CC4-5D6E-409C-BE32-E72D297353CC}">
              <c16:uniqueId val="{00000001-4BEE-48C5-A3FD-FCC6DAFDBADF}"/>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'DHS15'!$C$20:$G$20</c:f>
              <c:numCache>
                <c:formatCode>###0.0</c:formatCode>
                <c:ptCount val="5"/>
                <c:pt idx="0">
                  <c:v>8</c:v>
                </c:pt>
                <c:pt idx="1">
                  <c:v>2.2999999999999998</c:v>
                </c:pt>
                <c:pt idx="2">
                  <c:v>0.9</c:v>
                </c:pt>
                <c:pt idx="3">
                  <c:v>0.2</c:v>
                </c:pt>
                <c:pt idx="4">
                  <c:v>0.1</c:v>
                </c:pt>
              </c:numCache>
            </c:numRef>
          </c:val>
          <c:extLst>
            <c:ext xmlns:c16="http://schemas.microsoft.com/office/drawing/2014/chart" uri="{C3380CC4-5D6E-409C-BE32-E72D297353CC}">
              <c16:uniqueId val="{00000002-4BEE-48C5-A3FD-FCC6DAFDBADF}"/>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'DHS15'!$C$21:$G$21</c:f>
              <c:numCache>
                <c:formatCode>###0.0</c:formatCode>
                <c:ptCount val="5"/>
                <c:pt idx="0">
                  <c:v>6.1</c:v>
                </c:pt>
                <c:pt idx="1">
                  <c:v>1.5</c:v>
                </c:pt>
                <c:pt idx="2">
                  <c:v>0.5</c:v>
                </c:pt>
                <c:pt idx="3">
                  <c:v>0.5</c:v>
                </c:pt>
                <c:pt idx="4">
                  <c:v>0</c:v>
                </c:pt>
              </c:numCache>
            </c:numRef>
          </c:val>
          <c:extLst>
            <c:ext xmlns:c16="http://schemas.microsoft.com/office/drawing/2014/chart" uri="{C3380CC4-5D6E-409C-BE32-E72D297353CC}">
              <c16:uniqueId val="{00000003-4BEE-48C5-A3FD-FCC6DAFDBADF}"/>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'DHS15'!$R$121:$Y$121</c:f>
              <c:strCache>
                <c:ptCount val="8"/>
                <c:pt idx="0">
                  <c:v>Central</c:v>
                </c:pt>
                <c:pt idx="1">
                  <c:v>Metropolitana</c:v>
                </c:pt>
                <c:pt idx="2">
                  <c:v>Noroccidente</c:v>
                </c:pt>
                <c:pt idx="3">
                  <c:v>Nororiente</c:v>
                </c:pt>
                <c:pt idx="4">
                  <c:v>Norte</c:v>
                </c:pt>
                <c:pt idx="5">
                  <c:v>Petén</c:v>
                </c:pt>
                <c:pt idx="6">
                  <c:v>Suroccidente</c:v>
                </c:pt>
                <c:pt idx="7">
                  <c:v>Suroriente</c:v>
                </c:pt>
              </c:strCache>
            </c:strRef>
          </c:cat>
          <c:val>
            <c:numRef>
              <c:f>'DHS15'!$R$124:$Y$124</c:f>
              <c:numCache>
                <c:formatCode>###0.0</c:formatCode>
                <c:ptCount val="8"/>
                <c:pt idx="0">
                  <c:v>66.362979381342299</c:v>
                </c:pt>
                <c:pt idx="1">
                  <c:v>78.056803663078185</c:v>
                </c:pt>
                <c:pt idx="2">
                  <c:v>54.725152087538689</c:v>
                </c:pt>
                <c:pt idx="3">
                  <c:v>61.494318173565723</c:v>
                </c:pt>
                <c:pt idx="4">
                  <c:v>54.287672734072942</c:v>
                </c:pt>
                <c:pt idx="5">
                  <c:v>51.285975077475172</c:v>
                </c:pt>
                <c:pt idx="6">
                  <c:v>60.530294179755401</c:v>
                </c:pt>
                <c:pt idx="7">
                  <c:v>59.579509123061314</c:v>
                </c:pt>
              </c:numCache>
            </c:numRef>
          </c:val>
          <c:extLst>
            <c:ext xmlns:c16="http://schemas.microsoft.com/office/drawing/2014/chart" uri="{C3380CC4-5D6E-409C-BE32-E72D297353CC}">
              <c16:uniqueId val="{00000000-F500-492B-A98D-5C6F41DA6BAB}"/>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'DHS15'!$R$121:$Y$121</c:f>
              <c:strCache>
                <c:ptCount val="8"/>
                <c:pt idx="0">
                  <c:v>Central</c:v>
                </c:pt>
                <c:pt idx="1">
                  <c:v>Metropolitana</c:v>
                </c:pt>
                <c:pt idx="2">
                  <c:v>Noroccidente</c:v>
                </c:pt>
                <c:pt idx="3">
                  <c:v>Nororiente</c:v>
                </c:pt>
                <c:pt idx="4">
                  <c:v>Norte</c:v>
                </c:pt>
                <c:pt idx="5">
                  <c:v>Petén</c:v>
                </c:pt>
                <c:pt idx="6">
                  <c:v>Suroccidente</c:v>
                </c:pt>
                <c:pt idx="7">
                  <c:v>Suroriente</c:v>
                </c:pt>
              </c:strCache>
            </c:strRef>
          </c:cat>
          <c:val>
            <c:numRef>
              <c:f>'DHS15'!$R$125:$Y$125</c:f>
              <c:numCache>
                <c:formatCode>###0.0</c:formatCode>
                <c:ptCount val="8"/>
                <c:pt idx="0">
                  <c:v>15.787944807716945</c:v>
                </c:pt>
                <c:pt idx="1">
                  <c:v>14.255414204198473</c:v>
                </c:pt>
                <c:pt idx="2">
                  <c:v>5.7488740460166978</c:v>
                </c:pt>
                <c:pt idx="3">
                  <c:v>7.5662877801614101</c:v>
                </c:pt>
                <c:pt idx="4">
                  <c:v>6.9051747398184311</c:v>
                </c:pt>
                <c:pt idx="5">
                  <c:v>7.1924153519066207</c:v>
                </c:pt>
                <c:pt idx="6">
                  <c:v>10.00301805822798</c:v>
                </c:pt>
                <c:pt idx="7">
                  <c:v>8.979944114405976</c:v>
                </c:pt>
              </c:numCache>
            </c:numRef>
          </c:val>
          <c:extLst>
            <c:ext xmlns:c16="http://schemas.microsoft.com/office/drawing/2014/chart" uri="{C3380CC4-5D6E-409C-BE32-E72D297353CC}">
              <c16:uniqueId val="{00000001-F500-492B-A98D-5C6F41DA6BAB}"/>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'DHS15'!$R$121:$Y$121</c:f>
              <c:strCache>
                <c:ptCount val="8"/>
                <c:pt idx="0">
                  <c:v>Central</c:v>
                </c:pt>
                <c:pt idx="1">
                  <c:v>Metropolitana</c:v>
                </c:pt>
                <c:pt idx="2">
                  <c:v>Noroccidente</c:v>
                </c:pt>
                <c:pt idx="3">
                  <c:v>Nororiente</c:v>
                </c:pt>
                <c:pt idx="4">
                  <c:v>Norte</c:v>
                </c:pt>
                <c:pt idx="5">
                  <c:v>Petén</c:v>
                </c:pt>
                <c:pt idx="6">
                  <c:v>Suroccidente</c:v>
                </c:pt>
                <c:pt idx="7">
                  <c:v>Suroriente</c:v>
                </c:pt>
              </c:strCache>
            </c:strRef>
          </c:cat>
          <c:val>
            <c:numRef>
              <c:f>'DHS15'!$R$126:$Y$126</c:f>
              <c:numCache>
                <c:formatCode>###0.0</c:formatCode>
                <c:ptCount val="8"/>
                <c:pt idx="0">
                  <c:v>13.931033219160078</c:v>
                </c:pt>
                <c:pt idx="1">
                  <c:v>6.944300191659968</c:v>
                </c:pt>
                <c:pt idx="2">
                  <c:v>30.860694243108522</c:v>
                </c:pt>
                <c:pt idx="3">
                  <c:v>17.209873652147994</c:v>
                </c:pt>
                <c:pt idx="4">
                  <c:v>34.305928731484322</c:v>
                </c:pt>
                <c:pt idx="5">
                  <c:v>29.901852160899828</c:v>
                </c:pt>
                <c:pt idx="6">
                  <c:v>25.228340796433727</c:v>
                </c:pt>
                <c:pt idx="7">
                  <c:v>16.565825490256913</c:v>
                </c:pt>
              </c:numCache>
            </c:numRef>
          </c:val>
          <c:extLst>
            <c:ext xmlns:c16="http://schemas.microsoft.com/office/drawing/2014/chart" uri="{C3380CC4-5D6E-409C-BE32-E72D297353CC}">
              <c16:uniqueId val="{00000002-F500-492B-A98D-5C6F41DA6BAB}"/>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'DHS15'!$R$121:$Y$121</c:f>
              <c:strCache>
                <c:ptCount val="8"/>
                <c:pt idx="0">
                  <c:v>Central</c:v>
                </c:pt>
                <c:pt idx="1">
                  <c:v>Metropolitana</c:v>
                </c:pt>
                <c:pt idx="2">
                  <c:v>Noroccidente</c:v>
                </c:pt>
                <c:pt idx="3">
                  <c:v>Nororiente</c:v>
                </c:pt>
                <c:pt idx="4">
                  <c:v>Norte</c:v>
                </c:pt>
                <c:pt idx="5">
                  <c:v>Petén</c:v>
                </c:pt>
                <c:pt idx="6">
                  <c:v>Suroccidente</c:v>
                </c:pt>
                <c:pt idx="7">
                  <c:v>Suroriente</c:v>
                </c:pt>
              </c:strCache>
            </c:strRef>
          </c:cat>
          <c:val>
            <c:numRef>
              <c:f>'DHS15'!$R$127:$Y$127</c:f>
              <c:numCache>
                <c:formatCode>###0.0</c:formatCode>
                <c:ptCount val="8"/>
                <c:pt idx="0">
                  <c:v>3.9180425917806758</c:v>
                </c:pt>
                <c:pt idx="1">
                  <c:v>0.74348194106337373</c:v>
                </c:pt>
                <c:pt idx="2">
                  <c:v>8.6652796233360938</c:v>
                </c:pt>
                <c:pt idx="3">
                  <c:v>13.729520394124872</c:v>
                </c:pt>
                <c:pt idx="4">
                  <c:v>4.5012237946243001</c:v>
                </c:pt>
                <c:pt idx="5">
                  <c:v>11.619757409718382</c:v>
                </c:pt>
                <c:pt idx="6">
                  <c:v>4.2383469655828936</c:v>
                </c:pt>
                <c:pt idx="7">
                  <c:v>14.874721272275798</c:v>
                </c:pt>
              </c:numCache>
            </c:numRef>
          </c:val>
          <c:extLst>
            <c:ext xmlns:c16="http://schemas.microsoft.com/office/drawing/2014/chart" uri="{C3380CC4-5D6E-409C-BE32-E72D297353CC}">
              <c16:uniqueId val="{00000003-F500-492B-A98D-5C6F41DA6BAB}"/>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'DHS15'!$M$222:$Q$222</c:f>
              <c:numCache>
                <c:formatCode>###0.0</c:formatCode>
                <c:ptCount val="5"/>
                <c:pt idx="0">
                  <c:v>44.334473984996606</c:v>
                </c:pt>
                <c:pt idx="1">
                  <c:v>61.60003960359964</c:v>
                </c:pt>
                <c:pt idx="2">
                  <c:v>76.310862055290642</c:v>
                </c:pt>
                <c:pt idx="3">
                  <c:v>84.508056778238824</c:v>
                </c:pt>
                <c:pt idx="4">
                  <c:v>91.57556802825097</c:v>
                </c:pt>
              </c:numCache>
            </c:numRef>
          </c:val>
          <c:extLst>
            <c:ext xmlns:c16="http://schemas.microsoft.com/office/drawing/2014/chart" uri="{C3380CC4-5D6E-409C-BE32-E72D297353CC}">
              <c16:uniqueId val="{00000000-CAD8-4046-974A-A17C0EA3DCBB}"/>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'DHS15'!$M$223:$Q$223</c:f>
              <c:numCache>
                <c:formatCode>###0.0</c:formatCode>
                <c:ptCount val="5"/>
                <c:pt idx="0">
                  <c:v>47.292842557004874</c:v>
                </c:pt>
                <c:pt idx="1">
                  <c:v>35.754463219791702</c:v>
                </c:pt>
                <c:pt idx="2">
                  <c:v>22.621425584973871</c:v>
                </c:pt>
                <c:pt idx="3">
                  <c:v>14.567975398597186</c:v>
                </c:pt>
                <c:pt idx="4">
                  <c:v>7.5367202466416359</c:v>
                </c:pt>
              </c:numCache>
            </c:numRef>
          </c:val>
          <c:extLst>
            <c:ext xmlns:c16="http://schemas.microsoft.com/office/drawing/2014/chart" uri="{C3380CC4-5D6E-409C-BE32-E72D297353CC}">
              <c16:uniqueId val="{00000001-CAD8-4046-974A-A17C0EA3DCBB}"/>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'DHS15'!$M$224:$Q$224</c:f>
              <c:numCache>
                <c:formatCode>###0.0</c:formatCode>
                <c:ptCount val="5"/>
                <c:pt idx="0">
                  <c:v>8.3726834579983151</c:v>
                </c:pt>
                <c:pt idx="1">
                  <c:v>2.6454971766087252</c:v>
                </c:pt>
                <c:pt idx="2">
                  <c:v>1.0677123597355738</c:v>
                </c:pt>
                <c:pt idx="3">
                  <c:v>0.92396782316393822</c:v>
                </c:pt>
                <c:pt idx="4">
                  <c:v>0.88771172510737295</c:v>
                </c:pt>
              </c:numCache>
            </c:numRef>
          </c:val>
          <c:extLst>
            <c:ext xmlns:c16="http://schemas.microsoft.com/office/drawing/2014/chart" uri="{C3380CC4-5D6E-409C-BE32-E72D297353CC}">
              <c16:uniqueId val="{00000002-CAD8-4046-974A-A17C0EA3DCBB}"/>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'DHS15'!$R$221:$Y$221</c:f>
              <c:strCache>
                <c:ptCount val="8"/>
                <c:pt idx="0">
                  <c:v>Central</c:v>
                </c:pt>
                <c:pt idx="1">
                  <c:v>Metropolitana</c:v>
                </c:pt>
                <c:pt idx="2">
                  <c:v>Noroccidente</c:v>
                </c:pt>
                <c:pt idx="3">
                  <c:v>Nororiente</c:v>
                </c:pt>
                <c:pt idx="4">
                  <c:v>Norte</c:v>
                </c:pt>
                <c:pt idx="5">
                  <c:v>Petén</c:v>
                </c:pt>
                <c:pt idx="6">
                  <c:v>Suroccidente</c:v>
                </c:pt>
                <c:pt idx="7">
                  <c:v>Suroriente</c:v>
                </c:pt>
              </c:strCache>
            </c:strRef>
          </c:cat>
          <c:val>
            <c:numRef>
              <c:f>'DHS15'!$R$222:$Y$222</c:f>
              <c:numCache>
                <c:formatCode>###0.0</c:formatCode>
                <c:ptCount val="8"/>
                <c:pt idx="0">
                  <c:v>83.747452363088129</c:v>
                </c:pt>
                <c:pt idx="1">
                  <c:v>87.955636724381193</c:v>
                </c:pt>
                <c:pt idx="2">
                  <c:v>68.801134031700855</c:v>
                </c:pt>
                <c:pt idx="3">
                  <c:v>76.041309169088208</c:v>
                </c:pt>
                <c:pt idx="4">
                  <c:v>58.592826184520462</c:v>
                </c:pt>
                <c:pt idx="5">
                  <c:v>66.738327598608535</c:v>
                </c:pt>
                <c:pt idx="6">
                  <c:v>81.973237399929957</c:v>
                </c:pt>
                <c:pt idx="7">
                  <c:v>73.232013547619488</c:v>
                </c:pt>
              </c:numCache>
            </c:numRef>
          </c:val>
          <c:extLst>
            <c:ext xmlns:c16="http://schemas.microsoft.com/office/drawing/2014/chart" uri="{C3380CC4-5D6E-409C-BE32-E72D297353CC}">
              <c16:uniqueId val="{00000000-D973-4741-8360-8FF9D1C68C01}"/>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'DHS15'!$R$221:$Y$221</c:f>
              <c:strCache>
                <c:ptCount val="8"/>
                <c:pt idx="0">
                  <c:v>Central</c:v>
                </c:pt>
                <c:pt idx="1">
                  <c:v>Metropolitana</c:v>
                </c:pt>
                <c:pt idx="2">
                  <c:v>Noroccidente</c:v>
                </c:pt>
                <c:pt idx="3">
                  <c:v>Nororiente</c:v>
                </c:pt>
                <c:pt idx="4">
                  <c:v>Norte</c:v>
                </c:pt>
                <c:pt idx="5">
                  <c:v>Petén</c:v>
                </c:pt>
                <c:pt idx="6">
                  <c:v>Suroccidente</c:v>
                </c:pt>
                <c:pt idx="7">
                  <c:v>Suroriente</c:v>
                </c:pt>
              </c:strCache>
            </c:strRef>
          </c:cat>
          <c:val>
            <c:numRef>
              <c:f>'DHS15'!$R$223:$Y$223</c:f>
              <c:numCache>
                <c:formatCode>###0.0</c:formatCode>
                <c:ptCount val="8"/>
                <c:pt idx="0">
                  <c:v>14.026279171958977</c:v>
                </c:pt>
                <c:pt idx="1">
                  <c:v>9.5648485219210535</c:v>
                </c:pt>
                <c:pt idx="2">
                  <c:v>29.165167279016561</c:v>
                </c:pt>
                <c:pt idx="3">
                  <c:v>21.621077264488019</c:v>
                </c:pt>
                <c:pt idx="4">
                  <c:v>36.159540643976435</c:v>
                </c:pt>
                <c:pt idx="5">
                  <c:v>29.022422104041091</c:v>
                </c:pt>
                <c:pt idx="6">
                  <c:v>15.991641394317394</c:v>
                </c:pt>
                <c:pt idx="7">
                  <c:v>23.971260949260813</c:v>
                </c:pt>
              </c:numCache>
            </c:numRef>
          </c:val>
          <c:extLst>
            <c:ext xmlns:c16="http://schemas.microsoft.com/office/drawing/2014/chart" uri="{C3380CC4-5D6E-409C-BE32-E72D297353CC}">
              <c16:uniqueId val="{00000001-D973-4741-8360-8FF9D1C68C01}"/>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'DHS15'!$R$221:$Y$221</c:f>
              <c:strCache>
                <c:ptCount val="8"/>
                <c:pt idx="0">
                  <c:v>Central</c:v>
                </c:pt>
                <c:pt idx="1">
                  <c:v>Metropolitana</c:v>
                </c:pt>
                <c:pt idx="2">
                  <c:v>Noroccidente</c:v>
                </c:pt>
                <c:pt idx="3">
                  <c:v>Nororiente</c:v>
                </c:pt>
                <c:pt idx="4">
                  <c:v>Norte</c:v>
                </c:pt>
                <c:pt idx="5">
                  <c:v>Petén</c:v>
                </c:pt>
                <c:pt idx="6">
                  <c:v>Suroccidente</c:v>
                </c:pt>
                <c:pt idx="7">
                  <c:v>Suroriente</c:v>
                </c:pt>
              </c:strCache>
            </c:strRef>
          </c:cat>
          <c:val>
            <c:numRef>
              <c:f>'DHS15'!$R$224:$Y$224</c:f>
              <c:numCache>
                <c:formatCode>###0.0</c:formatCode>
                <c:ptCount val="8"/>
                <c:pt idx="0">
                  <c:v>2.226268464953018</c:v>
                </c:pt>
                <c:pt idx="1">
                  <c:v>2.4795147536974085</c:v>
                </c:pt>
                <c:pt idx="2">
                  <c:v>2.033698689282549</c:v>
                </c:pt>
                <c:pt idx="3">
                  <c:v>2.337613566424154</c:v>
                </c:pt>
                <c:pt idx="4">
                  <c:v>5.2476331715032476</c:v>
                </c:pt>
                <c:pt idx="5">
                  <c:v>4.2392502973504449</c:v>
                </c:pt>
                <c:pt idx="6">
                  <c:v>2.0351212057523447</c:v>
                </c:pt>
                <c:pt idx="7">
                  <c:v>2.7967255031202392</c:v>
                </c:pt>
              </c:numCache>
            </c:numRef>
          </c:val>
          <c:extLst>
            <c:ext xmlns:c16="http://schemas.microsoft.com/office/drawing/2014/chart" uri="{C3380CC4-5D6E-409C-BE32-E72D297353CC}">
              <c16:uniqueId val="{00000002-D973-4741-8360-8FF9D1C68C01}"/>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'DHS15'!$C$222:$G$222</c:f>
              <c:numCache>
                <c:formatCode>###0.0</c:formatCode>
                <c:ptCount val="5"/>
                <c:pt idx="0">
                  <c:v>50.716444667500106</c:v>
                </c:pt>
                <c:pt idx="1">
                  <c:v>72.682347714196766</c:v>
                </c:pt>
                <c:pt idx="2">
                  <c:v>83.769135448151886</c:v>
                </c:pt>
                <c:pt idx="3">
                  <c:v>88.446716395905398</c:v>
                </c:pt>
                <c:pt idx="4">
                  <c:v>92.312294966677428</c:v>
                </c:pt>
              </c:numCache>
            </c:numRef>
          </c:val>
          <c:extLst>
            <c:ext xmlns:c16="http://schemas.microsoft.com/office/drawing/2014/chart" uri="{C3380CC4-5D6E-409C-BE32-E72D297353CC}">
              <c16:uniqueId val="{00000000-522C-4CA8-A2E3-6CE9E74627D4}"/>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'DHS15'!$C$223:$G$223</c:f>
              <c:numCache>
                <c:formatCode>###0.0</c:formatCode>
                <c:ptCount val="5"/>
                <c:pt idx="0">
                  <c:v>43.212341850258646</c:v>
                </c:pt>
                <c:pt idx="1">
                  <c:v>25.611907744109047</c:v>
                </c:pt>
                <c:pt idx="2">
                  <c:v>15.30670054716462</c:v>
                </c:pt>
                <c:pt idx="3">
                  <c:v>9.7665510185496824</c:v>
                </c:pt>
                <c:pt idx="4">
                  <c:v>5.1008067215923614</c:v>
                </c:pt>
              </c:numCache>
            </c:numRef>
          </c:val>
          <c:extLst>
            <c:ext xmlns:c16="http://schemas.microsoft.com/office/drawing/2014/chart" uri="{C3380CC4-5D6E-409C-BE32-E72D297353CC}">
              <c16:uniqueId val="{00000001-522C-4CA8-A2E3-6CE9E74627D4}"/>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'DHS15'!$C$224:$G$224</c:f>
              <c:numCache>
                <c:formatCode>###0.0</c:formatCode>
                <c:ptCount val="5"/>
                <c:pt idx="0">
                  <c:v>6.0712134822420163</c:v>
                </c:pt>
                <c:pt idx="1">
                  <c:v>1.7057445416940991</c:v>
                </c:pt>
                <c:pt idx="2">
                  <c:v>0.92416400468355731</c:v>
                </c:pt>
                <c:pt idx="3">
                  <c:v>1.7867325855450842</c:v>
                </c:pt>
                <c:pt idx="4">
                  <c:v>2.5868983117304887</c:v>
                </c:pt>
              </c:numCache>
            </c:numRef>
          </c:val>
          <c:extLst>
            <c:ext xmlns:c16="http://schemas.microsoft.com/office/drawing/2014/chart" uri="{C3380CC4-5D6E-409C-BE32-E72D297353CC}">
              <c16:uniqueId val="{00000002-522C-4CA8-A2E3-6CE9E74627D4}"/>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'DHS15'!$H$18:$L$18</c:f>
              <c:numCache>
                <c:formatCode>###0.0</c:formatCode>
                <c:ptCount val="5"/>
                <c:pt idx="0">
                  <c:v>98.2</c:v>
                </c:pt>
                <c:pt idx="1">
                  <c:v>99.6</c:v>
                </c:pt>
                <c:pt idx="2">
                  <c:v>99.9</c:v>
                </c:pt>
                <c:pt idx="3">
                  <c:v>99.9</c:v>
                </c:pt>
                <c:pt idx="4">
                  <c:v>99.9</c:v>
                </c:pt>
              </c:numCache>
            </c:numRef>
          </c:val>
          <c:extLst>
            <c:ext xmlns:c16="http://schemas.microsoft.com/office/drawing/2014/chart" uri="{C3380CC4-5D6E-409C-BE32-E72D297353CC}">
              <c16:uniqueId val="{00000000-905A-4C2F-B246-2681D248B14C}"/>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'DHS15'!$H$19:$L$19</c:f>
              <c:numCache>
                <c:formatCode>###0.0</c:formatCode>
                <c:ptCount val="5"/>
                <c:pt idx="0">
                  <c:v>0.3</c:v>
                </c:pt>
                <c:pt idx="1">
                  <c:v>0.1</c:v>
                </c:pt>
                <c:pt idx="2">
                  <c:v>0</c:v>
                </c:pt>
                <c:pt idx="3">
                  <c:v>0.1</c:v>
                </c:pt>
                <c:pt idx="4">
                  <c:v>0</c:v>
                </c:pt>
              </c:numCache>
            </c:numRef>
          </c:val>
          <c:extLst>
            <c:ext xmlns:c16="http://schemas.microsoft.com/office/drawing/2014/chart" uri="{C3380CC4-5D6E-409C-BE32-E72D297353CC}">
              <c16:uniqueId val="{00000001-905A-4C2F-B246-2681D248B14C}"/>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'DHS15'!$H$20:$L$20</c:f>
              <c:numCache>
                <c:formatCode>###0.0</c:formatCode>
                <c:ptCount val="5"/>
                <c:pt idx="0">
                  <c:v>1.2</c:v>
                </c:pt>
                <c:pt idx="1">
                  <c:v>0.3</c:v>
                </c:pt>
                <c:pt idx="2">
                  <c:v>0.1</c:v>
                </c:pt>
                <c:pt idx="3">
                  <c:v>0</c:v>
                </c:pt>
                <c:pt idx="4">
                  <c:v>0.1</c:v>
                </c:pt>
              </c:numCache>
            </c:numRef>
          </c:val>
          <c:extLst>
            <c:ext xmlns:c16="http://schemas.microsoft.com/office/drawing/2014/chart" uri="{C3380CC4-5D6E-409C-BE32-E72D297353CC}">
              <c16:uniqueId val="{00000002-905A-4C2F-B246-2681D248B14C}"/>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'DHS15'!$H$21:$L$21</c:f>
              <c:numCache>
                <c:formatCode>###0.0</c:formatCode>
                <c:ptCount val="5"/>
                <c:pt idx="0">
                  <c:v>0.2</c:v>
                </c:pt>
                <c:pt idx="1">
                  <c:v>0</c:v>
                </c:pt>
                <c:pt idx="2">
                  <c:v>0</c:v>
                </c:pt>
                <c:pt idx="3">
                  <c:v>0</c:v>
                </c:pt>
                <c:pt idx="4">
                  <c:v>0</c:v>
                </c:pt>
              </c:numCache>
            </c:numRef>
          </c:val>
          <c:extLst>
            <c:ext xmlns:c16="http://schemas.microsoft.com/office/drawing/2014/chart" uri="{C3380CC4-5D6E-409C-BE32-E72D297353CC}">
              <c16:uniqueId val="{00000003-905A-4C2F-B246-2681D248B14C}"/>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'DHS15'!$H$124:$L$124</c:f>
              <c:numCache>
                <c:formatCode>###0.0</c:formatCode>
                <c:ptCount val="5"/>
                <c:pt idx="0">
                  <c:v>55.527330962793869</c:v>
                </c:pt>
                <c:pt idx="1">
                  <c:v>72.256011148718983</c:v>
                </c:pt>
                <c:pt idx="2">
                  <c:v>79.997600835289759</c:v>
                </c:pt>
                <c:pt idx="3">
                  <c:v>90.319310728692912</c:v>
                </c:pt>
                <c:pt idx="4">
                  <c:v>96.501419449324331</c:v>
                </c:pt>
              </c:numCache>
            </c:numRef>
          </c:val>
          <c:extLst>
            <c:ext xmlns:c16="http://schemas.microsoft.com/office/drawing/2014/chart" uri="{C3380CC4-5D6E-409C-BE32-E72D297353CC}">
              <c16:uniqueId val="{00000000-4188-49A4-B4E8-6054320FD5BE}"/>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'DHS15'!$H$125:$L$125</c:f>
              <c:numCache>
                <c:formatCode>###0.0</c:formatCode>
                <c:ptCount val="5"/>
                <c:pt idx="0">
                  <c:v>13.710651149231417</c:v>
                </c:pt>
                <c:pt idx="1">
                  <c:v>15.930833861156225</c:v>
                </c:pt>
                <c:pt idx="2">
                  <c:v>15.632754066433726</c:v>
                </c:pt>
                <c:pt idx="3">
                  <c:v>7.4051950851303454</c:v>
                </c:pt>
                <c:pt idx="4">
                  <c:v>2.1876346534510471</c:v>
                </c:pt>
              </c:numCache>
            </c:numRef>
          </c:val>
          <c:extLst>
            <c:ext xmlns:c16="http://schemas.microsoft.com/office/drawing/2014/chart" uri="{C3380CC4-5D6E-409C-BE32-E72D297353CC}">
              <c16:uniqueId val="{00000001-4188-49A4-B4E8-6054320FD5BE}"/>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'DHS15'!$H$126:$L$126</c:f>
              <c:numCache>
                <c:formatCode>###0.0</c:formatCode>
                <c:ptCount val="5"/>
                <c:pt idx="0">
                  <c:v>25.315128640062785</c:v>
                </c:pt>
                <c:pt idx="1">
                  <c:v>10.757136203894325</c:v>
                </c:pt>
                <c:pt idx="2">
                  <c:v>4.3105729228910867</c:v>
                </c:pt>
                <c:pt idx="3">
                  <c:v>2.2341692593004763</c:v>
                </c:pt>
                <c:pt idx="4">
                  <c:v>1.310945897224622</c:v>
                </c:pt>
              </c:numCache>
            </c:numRef>
          </c:val>
          <c:extLst>
            <c:ext xmlns:c16="http://schemas.microsoft.com/office/drawing/2014/chart" uri="{C3380CC4-5D6E-409C-BE32-E72D297353CC}">
              <c16:uniqueId val="{00000002-4188-49A4-B4E8-6054320FD5BE}"/>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'DHS15'!$H$127:$L$127</c:f>
              <c:numCache>
                <c:formatCode>###0.0</c:formatCode>
                <c:ptCount val="5"/>
                <c:pt idx="0">
                  <c:v>5.4468892479119289</c:v>
                </c:pt>
                <c:pt idx="1">
                  <c:v>1.0560187862304666</c:v>
                </c:pt>
                <c:pt idx="2">
                  <c:v>5.9072175385427146E-2</c:v>
                </c:pt>
                <c:pt idx="3">
                  <c:v>4.1324926876266523E-2</c:v>
                </c:pt>
                <c:pt idx="4">
                  <c:v>0</c:v>
                </c:pt>
              </c:numCache>
            </c:numRef>
          </c:val>
          <c:extLst>
            <c:ext xmlns:c16="http://schemas.microsoft.com/office/drawing/2014/chart" uri="{C3380CC4-5D6E-409C-BE32-E72D297353CC}">
              <c16:uniqueId val="{00000003-4188-49A4-B4E8-6054320FD5BE}"/>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'DHS15'!$H$222:$L$222</c:f>
              <c:numCache>
                <c:formatCode>###0.0</c:formatCode>
                <c:ptCount val="5"/>
                <c:pt idx="0">
                  <c:v>72.647084882716186</c:v>
                </c:pt>
                <c:pt idx="1">
                  <c:v>84.952629163254144</c:v>
                </c:pt>
                <c:pt idx="2">
                  <c:v>86.382195018587154</c:v>
                </c:pt>
                <c:pt idx="3">
                  <c:v>90.611315502987239</c:v>
                </c:pt>
                <c:pt idx="4">
                  <c:v>93.172434636086933</c:v>
                </c:pt>
              </c:numCache>
            </c:numRef>
          </c:val>
          <c:extLst>
            <c:ext xmlns:c16="http://schemas.microsoft.com/office/drawing/2014/chart" uri="{C3380CC4-5D6E-409C-BE32-E72D297353CC}">
              <c16:uniqueId val="{00000000-99CD-4DD0-BD59-30CC7E5A928D}"/>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'DHS15'!$H$223:$L$223</c:f>
              <c:numCache>
                <c:formatCode>###0.0</c:formatCode>
                <c:ptCount val="5"/>
                <c:pt idx="0">
                  <c:v>25.201409253591194</c:v>
                </c:pt>
                <c:pt idx="1">
                  <c:v>13.748886257293783</c:v>
                </c:pt>
                <c:pt idx="2">
                  <c:v>10.768588472595717</c:v>
                </c:pt>
                <c:pt idx="3">
                  <c:v>6.8272623533410375</c:v>
                </c:pt>
                <c:pt idx="4">
                  <c:v>3.6102120868692253</c:v>
                </c:pt>
              </c:numCache>
            </c:numRef>
          </c:val>
          <c:extLst>
            <c:ext xmlns:c16="http://schemas.microsoft.com/office/drawing/2014/chart" uri="{C3380CC4-5D6E-409C-BE32-E72D297353CC}">
              <c16:uniqueId val="{00000001-99CD-4DD0-BD59-30CC7E5A928D}"/>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'DHS15'!$H$224:$L$224</c:f>
              <c:numCache>
                <c:formatCode>###0.0</c:formatCode>
                <c:ptCount val="5"/>
                <c:pt idx="0">
                  <c:v>2.151505863692813</c:v>
                </c:pt>
                <c:pt idx="1">
                  <c:v>1.2984845794522397</c:v>
                </c:pt>
                <c:pt idx="2">
                  <c:v>2.8492165088171602</c:v>
                </c:pt>
                <c:pt idx="3">
                  <c:v>2.5614221436716997</c:v>
                </c:pt>
                <c:pt idx="4">
                  <c:v>3.2173532770438427</c:v>
                </c:pt>
              </c:numCache>
            </c:numRef>
          </c:val>
          <c:extLst>
            <c:ext xmlns:c16="http://schemas.microsoft.com/office/drawing/2014/chart" uri="{C3380CC4-5D6E-409C-BE32-E72D297353CC}">
              <c16:uniqueId val="{00000002-99CD-4DD0-BD59-30CC7E5A928D}"/>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'DHS15'!$C$124:$G$124</c:f>
              <c:numCache>
                <c:formatCode>###0.0</c:formatCode>
                <c:ptCount val="5"/>
                <c:pt idx="0">
                  <c:v>39.129938133161296</c:v>
                </c:pt>
                <c:pt idx="1">
                  <c:v>48.980078560382715</c:v>
                </c:pt>
                <c:pt idx="2">
                  <c:v>61.978716232956415</c:v>
                </c:pt>
                <c:pt idx="3">
                  <c:v>75.64290274043293</c:v>
                </c:pt>
                <c:pt idx="4">
                  <c:v>91.897823532965049</c:v>
                </c:pt>
              </c:numCache>
            </c:numRef>
          </c:val>
          <c:extLst>
            <c:ext xmlns:c16="http://schemas.microsoft.com/office/drawing/2014/chart" uri="{C3380CC4-5D6E-409C-BE32-E72D297353CC}">
              <c16:uniqueId val="{00000000-AB1C-4605-A668-0E65D730477C}"/>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'DHS15'!$C$125:$G$125</c:f>
              <c:numCache>
                <c:formatCode>###0.0</c:formatCode>
                <c:ptCount val="5"/>
                <c:pt idx="0">
                  <c:v>7.7272360665661299</c:v>
                </c:pt>
                <c:pt idx="1">
                  <c:v>10.191484739586771</c:v>
                </c:pt>
                <c:pt idx="2">
                  <c:v>11.544420502230945</c:v>
                </c:pt>
                <c:pt idx="3">
                  <c:v>12.83101939374817</c:v>
                </c:pt>
                <c:pt idx="4">
                  <c:v>5.1721170383450552</c:v>
                </c:pt>
              </c:numCache>
            </c:numRef>
          </c:val>
          <c:extLst>
            <c:ext xmlns:c16="http://schemas.microsoft.com/office/drawing/2014/chart" uri="{C3380CC4-5D6E-409C-BE32-E72D297353CC}">
              <c16:uniqueId val="{00000001-AB1C-4605-A668-0E65D730477C}"/>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'DHS15'!$C$126:$G$126</c:f>
              <c:numCache>
                <c:formatCode>###0.0</c:formatCode>
                <c:ptCount val="5"/>
                <c:pt idx="0">
                  <c:v>34.83978722505146</c:v>
                </c:pt>
                <c:pt idx="1">
                  <c:v>31.681479319755542</c:v>
                </c:pt>
                <c:pt idx="2">
                  <c:v>23.500136105145554</c:v>
                </c:pt>
                <c:pt idx="3">
                  <c:v>10.93957155836976</c:v>
                </c:pt>
                <c:pt idx="4">
                  <c:v>2.8523538146986533</c:v>
                </c:pt>
              </c:numCache>
            </c:numRef>
          </c:val>
          <c:extLst>
            <c:ext xmlns:c16="http://schemas.microsoft.com/office/drawing/2014/chart" uri="{C3380CC4-5D6E-409C-BE32-E72D297353CC}">
              <c16:uniqueId val="{00000002-AB1C-4605-A668-0E65D730477C}"/>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'DHS15'!$C$127:$G$127</c:f>
              <c:numCache>
                <c:formatCode>###0.0</c:formatCode>
                <c:ptCount val="5"/>
                <c:pt idx="0">
                  <c:v>18.303038575221116</c:v>
                </c:pt>
                <c:pt idx="1">
                  <c:v>9.1469573802749728</c:v>
                </c:pt>
                <c:pt idx="2">
                  <c:v>2.9767271596670848</c:v>
                </c:pt>
                <c:pt idx="3">
                  <c:v>0.5865063074491399</c:v>
                </c:pt>
                <c:pt idx="4">
                  <c:v>7.7705613991242831E-2</c:v>
                </c:pt>
              </c:numCache>
            </c:numRef>
          </c:val>
          <c:extLst>
            <c:ext xmlns:c16="http://schemas.microsoft.com/office/drawing/2014/chart" uri="{C3380CC4-5D6E-409C-BE32-E72D297353CC}">
              <c16:uniqueId val="{00000003-AB1C-4605-A668-0E65D730477C}"/>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'DHS15'!$M$124:$Q$124</c:f>
              <c:numCache>
                <c:formatCode>###0.0</c:formatCode>
                <c:ptCount val="5"/>
                <c:pt idx="0">
                  <c:v>37.595565651963398</c:v>
                </c:pt>
                <c:pt idx="1">
                  <c:v>40.601673714056219</c:v>
                </c:pt>
                <c:pt idx="2">
                  <c:v>48.648929938953614</c:v>
                </c:pt>
                <c:pt idx="3">
                  <c:v>58.790887517032452</c:v>
                </c:pt>
                <c:pt idx="4">
                  <c:v>74.4019903496674</c:v>
                </c:pt>
              </c:numCache>
            </c:numRef>
          </c:val>
          <c:extLst>
            <c:ext xmlns:c16="http://schemas.microsoft.com/office/drawing/2014/chart" uri="{C3380CC4-5D6E-409C-BE32-E72D297353CC}">
              <c16:uniqueId val="{00000000-5EB6-4FC8-B4E7-2D9EF11457AD}"/>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'DHS15'!$M$125:$Q$125</c:f>
              <c:numCache>
                <c:formatCode>###0.0</c:formatCode>
                <c:ptCount val="5"/>
                <c:pt idx="0">
                  <c:v>5.9629950354698851</c:v>
                </c:pt>
                <c:pt idx="1">
                  <c:v>9.2436769488383863</c:v>
                </c:pt>
                <c:pt idx="2">
                  <c:v>9.2345147682027822</c:v>
                </c:pt>
                <c:pt idx="3">
                  <c:v>10.096284767475135</c:v>
                </c:pt>
                <c:pt idx="4">
                  <c:v>8.1398616085335647</c:v>
                </c:pt>
              </c:numCache>
            </c:numRef>
          </c:val>
          <c:extLst>
            <c:ext xmlns:c16="http://schemas.microsoft.com/office/drawing/2014/chart" uri="{C3380CC4-5D6E-409C-BE32-E72D297353CC}">
              <c16:uniqueId val="{00000001-5EB6-4FC8-B4E7-2D9EF11457AD}"/>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'DHS15'!$M$126:$Q$126</c:f>
              <c:numCache>
                <c:formatCode>###0.0</c:formatCode>
                <c:ptCount val="5"/>
                <c:pt idx="0">
                  <c:v>34.107548899965735</c:v>
                </c:pt>
                <c:pt idx="1">
                  <c:v>36.841487893738588</c:v>
                </c:pt>
                <c:pt idx="2">
                  <c:v>32.766058489697159</c:v>
                </c:pt>
                <c:pt idx="3">
                  <c:v>27.765212257287711</c:v>
                </c:pt>
                <c:pt idx="4">
                  <c:v>16.606022018950437</c:v>
                </c:pt>
              </c:numCache>
            </c:numRef>
          </c:val>
          <c:extLst>
            <c:ext xmlns:c16="http://schemas.microsoft.com/office/drawing/2014/chart" uri="{C3380CC4-5D6E-409C-BE32-E72D297353CC}">
              <c16:uniqueId val="{00000002-5EB6-4FC8-B4E7-2D9EF11457AD}"/>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'DHS15'!$M$127:$Q$127</c:f>
              <c:numCache>
                <c:formatCode>###0.0</c:formatCode>
                <c:ptCount val="5"/>
                <c:pt idx="0">
                  <c:v>22.333890412600979</c:v>
                </c:pt>
                <c:pt idx="1">
                  <c:v>13.313161443366806</c:v>
                </c:pt>
                <c:pt idx="2">
                  <c:v>9.350496803146445</c:v>
                </c:pt>
                <c:pt idx="3">
                  <c:v>3.3476154582047037</c:v>
                </c:pt>
                <c:pt idx="4">
                  <c:v>0.85212602284859829</c:v>
                </c:pt>
              </c:numCache>
            </c:numRef>
          </c:val>
          <c:extLst>
            <c:ext xmlns:c16="http://schemas.microsoft.com/office/drawing/2014/chart" uri="{C3380CC4-5D6E-409C-BE32-E72D297353CC}">
              <c16:uniqueId val="{00000003-5EB6-4FC8-B4E7-2D9EF11457AD}"/>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108.xml" Type="http://schemas.openxmlformats.org/officeDocument/2006/relationships/chart" Id="rId12"/><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7.xml" Type="http://schemas.openxmlformats.org/officeDocument/2006/relationships/chart" Id="rId11"/><Relationship Target="../charts/chart101.xml" Type="http://schemas.openxmlformats.org/officeDocument/2006/relationships/chart" Id="rId5"/><Relationship Target="../charts/chart106.xml" Type="http://schemas.openxmlformats.org/officeDocument/2006/relationships/chart" Id="rId10"/><Relationship Target="../charts/chart100.xml" Type="http://schemas.openxmlformats.org/officeDocument/2006/relationships/chart" Id="rId4"/><Relationship Target="../charts/chart105.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13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070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13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13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070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070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070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152400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0</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0</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0</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840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1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840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840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1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1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1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152400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1631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1281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1631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1631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1281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1281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1281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161925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s>
</file>

<file path=xl/worksheets/_rels/sheet6.xml.rels><?xml version="1.0" encoding="UTF-8"?><Relationships xmlns="http://schemas.openxmlformats.org/package/2006/relationships"><Relationship Target="../ctrlProps/ctrlProp93.xml" Type="http://schemas.openxmlformats.org/officeDocument/2006/relationships/ctrlProp" Id="rId13"/><Relationship Target="../ctrlProps/ctrlProp98.xml" Type="http://schemas.openxmlformats.org/officeDocument/2006/relationships/ctrlProp" Id="rId18"/><Relationship Target="../ctrlProps/ctrlProp106.xml" Type="http://schemas.openxmlformats.org/officeDocument/2006/relationships/ctrlProp" Id="rId26"/><Relationship Target="../ctrlProps/ctrlProp119.xml" Type="http://schemas.openxmlformats.org/officeDocument/2006/relationships/ctrlProp" Id="rId39"/><Relationship Target="../drawings/vmlDrawing5.vml" Type="http://schemas.openxmlformats.org/officeDocument/2006/relationships/vmlDrawing" Id="rId3"/><Relationship Target="../ctrlProps/ctrlProp101.xml" Type="http://schemas.openxmlformats.org/officeDocument/2006/relationships/ctrlProp" Id="rId21"/><Relationship Target="../ctrlProps/ctrlProp114.xml" Type="http://schemas.openxmlformats.org/officeDocument/2006/relationships/ctrlProp" Id="rId34"/><Relationship Target="../ctrlProps/ctrlProp122.xml" Type="http://schemas.openxmlformats.org/officeDocument/2006/relationships/ctrlProp" Id="rId42"/><Relationship Target="../ctrlProps/ctrlProp127.xml" Type="http://schemas.openxmlformats.org/officeDocument/2006/relationships/ctrlProp" Id="rId47"/><Relationship Target="../ctrlProps/ctrlProp130.xml" Type="http://schemas.openxmlformats.org/officeDocument/2006/relationships/ctrlProp" Id="rId50"/><Relationship Target="../ctrlProps/ctrlProp87.xml" Type="http://schemas.openxmlformats.org/officeDocument/2006/relationships/ctrlProp" Id="rId7"/><Relationship Target="../ctrlProps/ctrlProp92.xml" Type="http://schemas.openxmlformats.org/officeDocument/2006/relationships/ctrlProp" Id="rId12"/><Relationship Target="../ctrlProps/ctrlProp97.xml" Type="http://schemas.openxmlformats.org/officeDocument/2006/relationships/ctrlProp" Id="rId17"/><Relationship Target="../ctrlProps/ctrlProp105.xml" Type="http://schemas.openxmlformats.org/officeDocument/2006/relationships/ctrlProp" Id="rId25"/><Relationship Target="../ctrlProps/ctrlProp113.xml" Type="http://schemas.openxmlformats.org/officeDocument/2006/relationships/ctrlProp" Id="rId33"/><Relationship Target="../ctrlProps/ctrlProp118.xml" Type="http://schemas.openxmlformats.org/officeDocument/2006/relationships/ctrlProp" Id="rId38"/><Relationship Target="../ctrlProps/ctrlProp126.xml" Type="http://schemas.openxmlformats.org/officeDocument/2006/relationships/ctrlProp" Id="rId46"/><Relationship Target="../drawings/drawing6.xml" Type="http://schemas.openxmlformats.org/officeDocument/2006/relationships/drawing" Id="rId2"/><Relationship Target="../ctrlProps/ctrlProp96.xml" Type="http://schemas.openxmlformats.org/officeDocument/2006/relationships/ctrlProp" Id="rId16"/><Relationship Target="../ctrlProps/ctrlProp100.xml" Type="http://schemas.openxmlformats.org/officeDocument/2006/relationships/ctrlProp" Id="rId20"/><Relationship Target="../ctrlProps/ctrlProp109.xml" Type="http://schemas.openxmlformats.org/officeDocument/2006/relationships/ctrlProp" Id="rId29"/><Relationship Target="../ctrlProps/ctrlProp121.xml" Type="http://schemas.openxmlformats.org/officeDocument/2006/relationships/ctrlProp" Id="rId41"/><Relationship Target="../ctrlProps/ctrlProp134.xml" Type="http://schemas.openxmlformats.org/officeDocument/2006/relationships/ctrlProp" Id="rId54"/><Relationship Target="../printerSettings/printerSettings5.bin" Type="http://schemas.openxmlformats.org/officeDocument/2006/relationships/printerSettings" Id="rId1"/><Relationship Target="../ctrlProps/ctrlProp86.xml" Type="http://schemas.openxmlformats.org/officeDocument/2006/relationships/ctrlProp" Id="rId6"/><Relationship Target="../ctrlProps/ctrlProp91.xml" Type="http://schemas.openxmlformats.org/officeDocument/2006/relationships/ctrlProp" Id="rId11"/><Relationship Target="../ctrlProps/ctrlProp104.xml" Type="http://schemas.openxmlformats.org/officeDocument/2006/relationships/ctrlProp" Id="rId24"/><Relationship Target="../ctrlProps/ctrlProp112.xml" Type="http://schemas.openxmlformats.org/officeDocument/2006/relationships/ctrlProp" Id="rId32"/><Relationship Target="../ctrlProps/ctrlProp117.xml" Type="http://schemas.openxmlformats.org/officeDocument/2006/relationships/ctrlProp" Id="rId37"/><Relationship Target="../ctrlProps/ctrlProp120.xml" Type="http://schemas.openxmlformats.org/officeDocument/2006/relationships/ctrlProp" Id="rId40"/><Relationship Target="../ctrlProps/ctrlProp125.xml" Type="http://schemas.openxmlformats.org/officeDocument/2006/relationships/ctrlProp" Id="rId45"/><Relationship Target="../ctrlProps/ctrlProp133.xml" Type="http://schemas.openxmlformats.org/officeDocument/2006/relationships/ctrlProp" Id="rId53"/><Relationship Target="../ctrlProps/ctrlProp85.xml" Type="http://schemas.openxmlformats.org/officeDocument/2006/relationships/ctrlProp" Id="rId5"/><Relationship Target="../ctrlProps/ctrlProp95.xml" Type="http://schemas.openxmlformats.org/officeDocument/2006/relationships/ctrlProp" Id="rId15"/><Relationship Target="../ctrlProps/ctrlProp103.xml" Type="http://schemas.openxmlformats.org/officeDocument/2006/relationships/ctrlProp" Id="rId23"/><Relationship Target="../ctrlProps/ctrlProp108.xml" Type="http://schemas.openxmlformats.org/officeDocument/2006/relationships/ctrlProp" Id="rId28"/><Relationship Target="../ctrlProps/ctrlProp116.xml" Type="http://schemas.openxmlformats.org/officeDocument/2006/relationships/ctrlProp" Id="rId36"/><Relationship Target="../ctrlProps/ctrlProp129.xml" Type="http://schemas.openxmlformats.org/officeDocument/2006/relationships/ctrlProp" Id="rId49"/><Relationship Target="../ctrlProps/ctrlProp90.xml" Type="http://schemas.openxmlformats.org/officeDocument/2006/relationships/ctrlProp" Id="rId10"/><Relationship Target="../ctrlProps/ctrlProp99.xml" Type="http://schemas.openxmlformats.org/officeDocument/2006/relationships/ctrlProp" Id="rId19"/><Relationship Target="../ctrlProps/ctrlProp111.xml" Type="http://schemas.openxmlformats.org/officeDocument/2006/relationships/ctrlProp" Id="rId31"/><Relationship Target="../ctrlProps/ctrlProp124.xml" Type="http://schemas.openxmlformats.org/officeDocument/2006/relationships/ctrlProp" Id="rId44"/><Relationship Target="../ctrlProps/ctrlProp132.xml" Type="http://schemas.openxmlformats.org/officeDocument/2006/relationships/ctrlProp" Id="rId52"/><Relationship Target="../ctrlProps/ctrlProp84.xml" Type="http://schemas.openxmlformats.org/officeDocument/2006/relationships/ctrlProp" Id="rId4"/><Relationship Target="../ctrlProps/ctrlProp89.xml" Type="http://schemas.openxmlformats.org/officeDocument/2006/relationships/ctrlProp" Id="rId9"/><Relationship Target="../ctrlProps/ctrlProp94.xml" Type="http://schemas.openxmlformats.org/officeDocument/2006/relationships/ctrlProp" Id="rId14"/><Relationship Target="../ctrlProps/ctrlProp102.xml" Type="http://schemas.openxmlformats.org/officeDocument/2006/relationships/ctrlProp" Id="rId22"/><Relationship Target="../ctrlProps/ctrlProp107.xml" Type="http://schemas.openxmlformats.org/officeDocument/2006/relationships/ctrlProp" Id="rId27"/><Relationship Target="../ctrlProps/ctrlProp110.xml" Type="http://schemas.openxmlformats.org/officeDocument/2006/relationships/ctrlProp" Id="rId30"/><Relationship Target="../ctrlProps/ctrlProp115.xml" Type="http://schemas.openxmlformats.org/officeDocument/2006/relationships/ctrlProp" Id="rId35"/><Relationship Target="../ctrlProps/ctrlProp123.xml" Type="http://schemas.openxmlformats.org/officeDocument/2006/relationships/ctrlProp" Id="rId43"/><Relationship Target="../ctrlProps/ctrlProp128.xml" Type="http://schemas.openxmlformats.org/officeDocument/2006/relationships/ctrlProp" Id="rId48"/><Relationship Target="../ctrlProps/ctrlProp88.xml" Type="http://schemas.openxmlformats.org/officeDocument/2006/relationships/ctrlProp" Id="rId8"/><Relationship Target="../ctrlProps/ctrlProp131.xml" Type="http://schemas.openxmlformats.org/officeDocument/2006/relationships/ctrlProp" Id="rId51"/></Relationships>
</file>

<file path=xl/worksheets/_rels/sheet7.xml.rels><?xml version="1.0" encoding="UTF-8"?><Relationships xmlns="http://schemas.openxmlformats.org/package/2006/relationships"><Relationship Target="../ctrlProps/ctrlProp144.xml" Type="http://schemas.openxmlformats.org/officeDocument/2006/relationships/ctrlProp" Id="rId13"/><Relationship Target="../ctrlProps/ctrlProp149.xml" Type="http://schemas.openxmlformats.org/officeDocument/2006/relationships/ctrlProp" Id="rId18"/><Relationship Target="../ctrlProps/ctrlProp157.xml" Type="http://schemas.openxmlformats.org/officeDocument/2006/relationships/ctrlProp" Id="rId26"/><Relationship Target="../ctrlProps/ctrlProp170.xml" Type="http://schemas.openxmlformats.org/officeDocument/2006/relationships/ctrlProp" Id="rId39"/><Relationship Target="../drawings/vmlDrawing6.vml" Type="http://schemas.openxmlformats.org/officeDocument/2006/relationships/vmlDrawing" Id="rId3"/><Relationship Target="../ctrlProps/ctrlProp152.xml" Type="http://schemas.openxmlformats.org/officeDocument/2006/relationships/ctrlProp" Id="rId21"/><Relationship Target="../ctrlProps/ctrlProp165.xml" Type="http://schemas.openxmlformats.org/officeDocument/2006/relationships/ctrlProp" Id="rId34"/><Relationship Target="../ctrlProps/ctrlProp173.xml" Type="http://schemas.openxmlformats.org/officeDocument/2006/relationships/ctrlProp" Id="rId42"/><Relationship Target="../ctrlProps/ctrlProp178.xml" Type="http://schemas.openxmlformats.org/officeDocument/2006/relationships/ctrlProp" Id="rId47"/><Relationship Target="../ctrlProps/ctrlProp181.xml" Type="http://schemas.openxmlformats.org/officeDocument/2006/relationships/ctrlProp" Id="rId50"/><Relationship Target="../ctrlProps/ctrlProp138.xml" Type="http://schemas.openxmlformats.org/officeDocument/2006/relationships/ctrlProp" Id="rId7"/><Relationship Target="../ctrlProps/ctrlProp143.xml" Type="http://schemas.openxmlformats.org/officeDocument/2006/relationships/ctrlProp" Id="rId12"/><Relationship Target="../ctrlProps/ctrlProp148.xml" Type="http://schemas.openxmlformats.org/officeDocument/2006/relationships/ctrlProp" Id="rId17"/><Relationship Target="../ctrlProps/ctrlProp156.xml" Type="http://schemas.openxmlformats.org/officeDocument/2006/relationships/ctrlProp" Id="rId25"/><Relationship Target="../ctrlProps/ctrlProp164.xml" Type="http://schemas.openxmlformats.org/officeDocument/2006/relationships/ctrlProp" Id="rId33"/><Relationship Target="../ctrlProps/ctrlProp169.xml" Type="http://schemas.openxmlformats.org/officeDocument/2006/relationships/ctrlProp" Id="rId38"/><Relationship Target="../ctrlProps/ctrlProp177.xml" Type="http://schemas.openxmlformats.org/officeDocument/2006/relationships/ctrlProp" Id="rId46"/><Relationship Target="../drawings/drawing7.xml" Type="http://schemas.openxmlformats.org/officeDocument/2006/relationships/drawing" Id="rId2"/><Relationship Target="../ctrlProps/ctrlProp147.xml" Type="http://schemas.openxmlformats.org/officeDocument/2006/relationships/ctrlProp" Id="rId16"/><Relationship Target="../ctrlProps/ctrlProp151.xml" Type="http://schemas.openxmlformats.org/officeDocument/2006/relationships/ctrlProp" Id="rId20"/><Relationship Target="../ctrlProps/ctrlProp160.xml" Type="http://schemas.openxmlformats.org/officeDocument/2006/relationships/ctrlProp" Id="rId29"/><Relationship Target="../ctrlProps/ctrlProp172.xml" Type="http://schemas.openxmlformats.org/officeDocument/2006/relationships/ctrlProp" Id="rId41"/><Relationship Target="../ctrlProps/ctrlProp185.xml" Type="http://schemas.openxmlformats.org/officeDocument/2006/relationships/ctrlProp" Id="rId54"/><Relationship Target="../printerSettings/printerSettings6.bin" Type="http://schemas.openxmlformats.org/officeDocument/2006/relationships/printerSettings" Id="rId1"/><Relationship Target="../ctrlProps/ctrlProp137.xml" Type="http://schemas.openxmlformats.org/officeDocument/2006/relationships/ctrlProp" Id="rId6"/><Relationship Target="../ctrlProps/ctrlProp142.xml" Type="http://schemas.openxmlformats.org/officeDocument/2006/relationships/ctrlProp" Id="rId11"/><Relationship Target="../ctrlProps/ctrlProp155.xml" Type="http://schemas.openxmlformats.org/officeDocument/2006/relationships/ctrlProp" Id="rId24"/><Relationship Target="../ctrlProps/ctrlProp163.xml" Type="http://schemas.openxmlformats.org/officeDocument/2006/relationships/ctrlProp" Id="rId32"/><Relationship Target="../ctrlProps/ctrlProp168.xml" Type="http://schemas.openxmlformats.org/officeDocument/2006/relationships/ctrlProp" Id="rId37"/><Relationship Target="../ctrlProps/ctrlProp171.xml" Type="http://schemas.openxmlformats.org/officeDocument/2006/relationships/ctrlProp" Id="rId40"/><Relationship Target="../ctrlProps/ctrlProp176.xml" Type="http://schemas.openxmlformats.org/officeDocument/2006/relationships/ctrlProp" Id="rId45"/><Relationship Target="../ctrlProps/ctrlProp184.xml" Type="http://schemas.openxmlformats.org/officeDocument/2006/relationships/ctrlProp" Id="rId53"/><Relationship Target="../ctrlProps/ctrlProp136.xml" Type="http://schemas.openxmlformats.org/officeDocument/2006/relationships/ctrlProp" Id="rId5"/><Relationship Target="../ctrlProps/ctrlProp146.xml" Type="http://schemas.openxmlformats.org/officeDocument/2006/relationships/ctrlProp" Id="rId15"/><Relationship Target="../ctrlProps/ctrlProp154.xml" Type="http://schemas.openxmlformats.org/officeDocument/2006/relationships/ctrlProp" Id="rId23"/><Relationship Target="../ctrlProps/ctrlProp159.xml" Type="http://schemas.openxmlformats.org/officeDocument/2006/relationships/ctrlProp" Id="rId28"/><Relationship Target="../ctrlProps/ctrlProp167.xml" Type="http://schemas.openxmlformats.org/officeDocument/2006/relationships/ctrlProp" Id="rId36"/><Relationship Target="../ctrlProps/ctrlProp180.xml" Type="http://schemas.openxmlformats.org/officeDocument/2006/relationships/ctrlProp" Id="rId49"/><Relationship Target="../ctrlProps/ctrlProp141.xml" Type="http://schemas.openxmlformats.org/officeDocument/2006/relationships/ctrlProp" Id="rId10"/><Relationship Target="../ctrlProps/ctrlProp150.xml" Type="http://schemas.openxmlformats.org/officeDocument/2006/relationships/ctrlProp" Id="rId19"/><Relationship Target="../ctrlProps/ctrlProp162.xml" Type="http://schemas.openxmlformats.org/officeDocument/2006/relationships/ctrlProp" Id="rId31"/><Relationship Target="../ctrlProps/ctrlProp175.xml" Type="http://schemas.openxmlformats.org/officeDocument/2006/relationships/ctrlProp" Id="rId44"/><Relationship Target="../ctrlProps/ctrlProp183.xml" Type="http://schemas.openxmlformats.org/officeDocument/2006/relationships/ctrlProp" Id="rId52"/><Relationship Target="../ctrlProps/ctrlProp135.xml" Type="http://schemas.openxmlformats.org/officeDocument/2006/relationships/ctrlProp" Id="rId4"/><Relationship Target="../ctrlProps/ctrlProp140.xml" Type="http://schemas.openxmlformats.org/officeDocument/2006/relationships/ctrlProp" Id="rId9"/><Relationship Target="../ctrlProps/ctrlProp145.xml" Type="http://schemas.openxmlformats.org/officeDocument/2006/relationships/ctrlProp" Id="rId14"/><Relationship Target="../ctrlProps/ctrlProp153.xml" Type="http://schemas.openxmlformats.org/officeDocument/2006/relationships/ctrlProp" Id="rId22"/><Relationship Target="../ctrlProps/ctrlProp158.xml" Type="http://schemas.openxmlformats.org/officeDocument/2006/relationships/ctrlProp" Id="rId27"/><Relationship Target="../ctrlProps/ctrlProp161.xml" Type="http://schemas.openxmlformats.org/officeDocument/2006/relationships/ctrlProp" Id="rId30"/><Relationship Target="../ctrlProps/ctrlProp166.xml" Type="http://schemas.openxmlformats.org/officeDocument/2006/relationships/ctrlProp" Id="rId35"/><Relationship Target="../ctrlProps/ctrlProp174.xml" Type="http://schemas.openxmlformats.org/officeDocument/2006/relationships/ctrlProp" Id="rId43"/><Relationship Target="../ctrlProps/ctrlProp179.xml" Type="http://schemas.openxmlformats.org/officeDocument/2006/relationships/ctrlProp" Id="rId48"/><Relationship Target="../ctrlProps/ctrlProp139.xml" Type="http://schemas.openxmlformats.org/officeDocument/2006/relationships/ctrlProp" Id="rId8"/><Relationship Target="../ctrlProps/ctrlProp182.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040"/>
      <c r="B2" s="2041"/>
    </row>
    <row r="3" s="111" customFormat="true" ht="22.5" customHeight="true" x14ac:dyDescent="0.35">
      <c r="A3" s="124"/>
      <c r="B3" s="125"/>
    </row>
    <row r="4" s="111" customFormat="true" ht="22.5" customHeight="true" x14ac:dyDescent="0.35">
      <c r="A4" s="120"/>
      <c r="B4" s="121"/>
      <c r="C4" s="392" t="s">
        <v>27</v>
      </c>
    </row>
    <row r="5" s="111" customFormat="true" ht="22.5" customHeight="true" x14ac:dyDescent="0.35">
      <c r="A5" s="2040"/>
      <c r="B5" s="2041"/>
      <c r="C5" s="392"/>
    </row>
    <row r="6" s="111" customFormat="true" ht="29.25" customHeight="true" x14ac:dyDescent="0.2">
      <c r="A6" s="2042"/>
      <c r="B6" s="2044"/>
      <c r="C6" s="392" t="s">
        <v>28</v>
      </c>
    </row>
    <row r="7" s="111" customFormat="true" ht="25.9" customHeight="true" x14ac:dyDescent="0.4">
      <c r="A7" s="2036"/>
      <c r="B7" s="2037"/>
      <c r="C7" s="394" t="str">
        <f ca="true">+Water!B5</f>
        <v>Guatemala</v>
      </c>
    </row>
    <row r="8" s="111" customFormat="true" ht="15" customHeight="true" x14ac:dyDescent="0.2">
      <c r="A8" s="2038"/>
      <c r="B8" s="2039"/>
      <c r="C8" s="392"/>
    </row>
    <row r="9" s="111" customFormat="true" ht="15" customHeight="true" x14ac:dyDescent="0.2">
      <c r="A9" s="125"/>
      <c r="B9" s="128"/>
      <c r="C9" s="393"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WHS03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ENCOVI11</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DHS15</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040"/>
      <c r="B108" s="2041"/>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036"/>
      <c r="B113" s="2037"/>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038"/>
      <c r="B114" s="2039"/>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040"/>
      <c r="B208" s="2041"/>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036"/>
      <c r="B213" s="2037"/>
    </row>
    <row r="214" s="123" customFormat="true" ht="15" customHeight="true" x14ac:dyDescent="0.2">
      <c r="A214" s="2042"/>
      <c r="B214" s="2043"/>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081" t="s">
        <v>123</v>
      </c>
      <c r="C4" s="2081"/>
      <c r="D4" s="2081"/>
      <c r="E4" s="2081"/>
      <c r="F4" s="2081"/>
      <c r="G4" s="2081"/>
      <c r="H4" s="2081"/>
      <c r="I4" s="2081"/>
      <c r="J4" s="2081"/>
      <c r="K4" s="2081"/>
      <c r="L4" s="2081"/>
      <c r="M4" s="2081"/>
      <c r="N4" s="2081"/>
      <c r="O4" s="2081"/>
      <c r="P4" s="2081"/>
      <c r="Q4" s="2081"/>
      <c r="R4" s="2081"/>
      <c r="S4" s="2081"/>
      <c r="T4" s="2081"/>
      <c r="U4" s="2081"/>
      <c r="V4" s="2081"/>
      <c r="W4" s="2081"/>
      <c r="X4" s="2081"/>
      <c r="Y4" s="2081"/>
    </row>
    <row r="5" ht="29.1" customHeight="true" x14ac:dyDescent="0.4">
      <c r="A5" s="35"/>
      <c r="B5" s="2048" t="str">
        <f ca="true">IF(ISERROR(INDIRECT(CONCATENATE($B105,"!A2"))),"",INDIRECT(CONCATENATE($B105,"!A2")))</f>
        <v>Guatemala</v>
      </c>
      <c r="C5" s="2048"/>
      <c r="D5" s="2048"/>
      <c r="E5" s="2048"/>
      <c r="F5" s="2048"/>
      <c r="G5" s="2048"/>
      <c r="H5" s="2048"/>
      <c r="I5" s="2048"/>
      <c r="J5" s="2048"/>
      <c r="K5" s="2048"/>
      <c r="L5" s="2048"/>
      <c r="M5" s="2048"/>
      <c r="N5" s="2048"/>
      <c r="O5" s="2048"/>
      <c r="P5" s="2048"/>
      <c r="Q5" s="2048"/>
      <c r="R5" s="2048"/>
      <c r="S5" s="2048"/>
      <c r="T5" s="2048"/>
      <c r="U5" s="2048"/>
      <c r="V5" s="2048"/>
      <c r="W5" s="2048"/>
      <c r="X5" s="2048"/>
      <c r="Y5" s="2048"/>
    </row>
    <row r="6" x14ac:dyDescent="0.2">
      <c r="F6" s="36"/>
      <c r="G6" s="36"/>
      <c r="J6" s="37"/>
      <c r="K6" s="37"/>
      <c r="L6" s="37"/>
      <c r="M6" s="37"/>
      <c r="N6" s="37"/>
      <c r="O6" s="37"/>
      <c r="P6" s="37"/>
    </row>
    <row r="7" s="38" customFormat="true" ht="18" x14ac:dyDescent="0.25">
      <c r="B7" s="2045" t="str">
        <f>B118</f>
        <v>National use of drinking water sources, 2000–2020</v>
      </c>
      <c r="C7" s="2045"/>
      <c r="D7" s="2045"/>
      <c r="E7" s="2045"/>
      <c r="F7" s="2045"/>
      <c r="G7" s="2045"/>
      <c r="H7" s="2045"/>
      <c r="I7" s="2045"/>
      <c r="J7" s="2045" t="str">
        <f>B218</f>
        <v>Urban use of drinking water sources,  2000–2020</v>
      </c>
      <c r="K7" s="2045"/>
      <c r="L7" s="2045"/>
      <c r="M7" s="2045"/>
      <c r="N7" s="2045"/>
      <c r="O7" s="2045"/>
      <c r="P7" s="2045"/>
      <c r="Q7" s="2045"/>
      <c r="R7" s="2045" t="str">
        <f>B318</f>
        <v>Rural use of drinking water sources, 2000–2020</v>
      </c>
      <c r="S7" s="2045"/>
      <c r="T7" s="2045"/>
      <c r="U7" s="2045"/>
      <c r="V7" s="2045"/>
      <c r="W7" s="2045"/>
      <c r="X7" s="2045"/>
      <c r="Y7" s="204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058" t="str">
        <f ca="true">IF(ISERROR(INDIRECT(CONCATENATE($B105,"!A2"))),"",INDIRECT(CONCATENATE($B105,"!A2")))</f>
        <v>Guatemala</v>
      </c>
      <c r="C31" s="2059"/>
      <c r="D31" s="2059"/>
      <c r="E31" s="2060"/>
      <c r="F31" s="2050" t="s">
        <v>0</v>
      </c>
      <c r="G31" s="2050"/>
      <c r="H31" s="2050"/>
      <c r="I31" s="2051"/>
      <c r="J31" s="2049" t="s">
        <v>1</v>
      </c>
      <c r="K31" s="2050"/>
      <c r="L31" s="2050"/>
      <c r="M31" s="2051"/>
      <c r="N31" s="2049" t="s">
        <v>2</v>
      </c>
      <c r="O31" s="2050"/>
      <c r="P31" s="2050"/>
      <c r="Q31" s="2051"/>
      <c r="R31" s="2049" t="s">
        <v>3</v>
      </c>
      <c r="S31" s="2050"/>
      <c r="T31" s="2050"/>
      <c r="U31" s="2051"/>
      <c r="V31" s="2049" t="s">
        <v>4</v>
      </c>
      <c r="W31" s="2050"/>
      <c r="X31" s="2050"/>
      <c r="Y31" s="2051"/>
    </row>
    <row r="32" s="44" customFormat="true" ht="22.5" customHeight="true" x14ac:dyDescent="0.2">
      <c r="B32" s="2061"/>
      <c r="C32" s="2062"/>
      <c r="D32" s="2062"/>
      <c r="E32" s="2063"/>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052" t="s">
        <v>5</v>
      </c>
      <c r="C33" s="2053"/>
      <c r="D33" s="2056" t="s">
        <v>25</v>
      </c>
      <c r="E33" s="33">
        <f>C99</f>
        <v>2000</v>
      </c>
      <c r="F33" s="45">
        <f ca="true">E99</f>
        <v>80.424230952380981</v>
      </c>
      <c r="G33" s="46">
        <f t="shared" ref="G33:I34" ca="true" si="0">F99</f>
        <v>2.4019595238095293</v>
      </c>
      <c r="H33" s="47">
        <f t="shared" ca="true" si="0"/>
        <v>1.8066578483244484</v>
      </c>
      <c r="I33" s="48">
        <f t="shared" ca="true" si="0"/>
        <v>15.367151675485047</v>
      </c>
      <c r="J33" s="45">
        <f ca="true">J99</f>
        <v>85.007382097069637</v>
      </c>
      <c r="K33" s="46">
        <f t="shared" ref="K33:M34" ca="true" si="1">K99</f>
        <v>1.0760428113553118</v>
      </c>
      <c r="L33" s="47">
        <f t="shared" ca="true" si="1"/>
        <v>6.3475077952350034</v>
      </c>
      <c r="M33" s="48">
        <f t="shared" ca="true" si="1"/>
        <v>7.5690672963400516</v>
      </c>
      <c r="N33" s="45">
        <f ca="true">O99</f>
        <v>81.527433503226533</v>
      </c>
      <c r="O33" s="46">
        <f t="shared" ref="O33:Q34" ca="true" si="2">P99</f>
        <v>0.61607632370196375</v>
      </c>
      <c r="P33" s="47">
        <f t="shared" ca="true" si="2"/>
        <v>14.87399798171856</v>
      </c>
      <c r="Q33" s="48">
        <f t="shared" ca="true" si="2"/>
        <v>2.9824921913529505</v>
      </c>
      <c r="R33" s="45">
        <f ca="true">T99</f>
        <v>94.156442444493152</v>
      </c>
      <c r="S33" s="46">
        <f t="shared" ref="S33:U34" ca="true" si="3">U99</f>
        <v>0.1414468339176215</v>
      </c>
      <c r="T33" s="47">
        <f t="shared" ca="true" si="3"/>
        <v>4.2204304847276433</v>
      </c>
      <c r="U33" s="48">
        <f t="shared" ca="true" si="3"/>
        <v>1.4816802368615782</v>
      </c>
      <c r="V33" s="45">
        <f ca="true">Y99</f>
        <v>97.864911904761925</v>
      </c>
      <c r="W33" s="46">
        <f t="shared" ref="W33:Y34" ca="true" si="4">Z99</f>
        <v>9.7962874779535886E-2</v>
      </c>
      <c r="X33" s="47">
        <f t="shared" ca="true" si="4"/>
        <v>1.858553791887104</v>
      </c>
      <c r="Y33" s="48">
        <f t="shared" ca="true" si="4"/>
        <v>0.1785714285714306</v>
      </c>
    </row>
    <row r="34" x14ac:dyDescent="0.2">
      <c r="B34" s="2054"/>
      <c r="C34" s="2055"/>
      <c r="D34" s="2057"/>
      <c r="E34" s="34">
        <f>C100</f>
        <v>2020</v>
      </c>
      <c r="F34" s="50">
        <f ca="true">E100</f>
        <v>77.409507142857152</v>
      </c>
      <c r="G34" s="51">
        <f t="shared" ca="true" si="0"/>
        <v>2.3119214285714333</v>
      </c>
      <c r="H34" s="52">
        <f t="shared" ca="true" si="0"/>
        <v>8.094841269841254</v>
      </c>
      <c r="I34" s="53">
        <f t="shared" ca="true" si="0"/>
        <v>12.183730158730157</v>
      </c>
      <c r="J34" s="50">
        <f ca="true">J100</f>
        <v>92.342372939560505</v>
      </c>
      <c r="K34" s="51">
        <f t="shared" ca="true" si="1"/>
        <v>1.1688907967032975</v>
      </c>
      <c r="L34" s="52">
        <f t="shared" ca="true" si="1"/>
        <v>2.2604009626736001</v>
      </c>
      <c r="M34" s="53">
        <f t="shared" ca="true" si="1"/>
        <v>4.2283353010626001</v>
      </c>
      <c r="N34" s="50">
        <f ca="true">O100</f>
        <v>96.31036981026466</v>
      </c>
      <c r="O34" s="51">
        <f t="shared" ca="true" si="2"/>
        <v>0.72778616985086642</v>
      </c>
      <c r="P34" s="52">
        <f t="shared" ca="true" si="2"/>
        <v>0</v>
      </c>
      <c r="Q34" s="53">
        <f t="shared" ca="true" si="2"/>
        <v>2.9618440198844835</v>
      </c>
      <c r="R34" s="50">
        <f ca="true">T100</f>
        <v>97.483200580631049</v>
      </c>
      <c r="S34" s="51">
        <f t="shared" ca="true" si="3"/>
        <v>0.14644446757231061</v>
      </c>
      <c r="T34" s="52">
        <f t="shared" ca="true" si="3"/>
        <v>3.9229859272595036E-2</v>
      </c>
      <c r="U34" s="53">
        <f t="shared" ca="true" si="3"/>
        <v>2.3311250925240472</v>
      </c>
      <c r="V34" s="50">
        <f ca="true">Y100</f>
        <v>99.382264285714285</v>
      </c>
      <c r="W34" s="51">
        <f t="shared" ca="true" si="4"/>
        <v>9.948174603174037E-2</v>
      </c>
      <c r="X34" s="52">
        <f t="shared" ca="true" si="4"/>
        <v>5.3968253968264435E-2</v>
      </c>
      <c r="Y34" s="53">
        <f t="shared" ca="true" si="4"/>
        <v>0.4642857142857153</v>
      </c>
    </row>
    <row r="35" x14ac:dyDescent="0.2">
      <c r="F35" s="36"/>
      <c r="H35" s="39"/>
    </row>
    <row r="36" x14ac:dyDescent="0.2">
      <c r="B36" s="2052" t="s">
        <v>6</v>
      </c>
      <c r="C36" s="2053"/>
      <c r="D36" s="2056" t="s">
        <v>25</v>
      </c>
      <c r="E36" s="33">
        <f>C199</f>
        <v>2000</v>
      </c>
      <c r="F36" s="45">
        <f ca="true">E199</f>
        <v>95.404162486640601</v>
      </c>
      <c r="G36" s="46">
        <f t="shared" ref="G36:I37" ca="true" si="5">F199</f>
        <v>0.2870737085856761</v>
      </c>
      <c r="H36" s="47">
        <f t="shared" ca="true" si="5"/>
        <v>3.0870398520347351</v>
      </c>
      <c r="I36" s="48">
        <f t="shared" ca="true" si="5"/>
        <v>1.2217239527389907</v>
      </c>
      <c r="J36" s="45">
        <f ca="true">J199</f>
        <v>96.685058241758213</v>
      </c>
      <c r="K36" s="46">
        <f t="shared" ref="K36:M37" ca="true" si="6">K199</f>
        <v>0.38829340659341205</v>
      </c>
      <c r="L36" s="47">
        <f t="shared" ca="true" si="6"/>
        <v>2.2913288972334556</v>
      </c>
      <c r="M36" s="48">
        <f t="shared" ca="true" si="6"/>
        <v>0.63531945441492965</v>
      </c>
      <c r="N36" s="45">
        <f ca="true">O199</f>
        <v>96.991483516483513</v>
      </c>
      <c r="O36" s="46">
        <f t="shared" ref="O36:Q37" ca="true" si="7">P199</f>
        <v>0</v>
      </c>
      <c r="P36" s="47">
        <f t="shared" ca="true" si="7"/>
        <v>2.6513736263736263</v>
      </c>
      <c r="Q36" s="48">
        <f t="shared" ca="true" si="7"/>
        <v>0.3571428571428612</v>
      </c>
      <c r="R36" s="45">
        <f ca="true">T199</f>
        <v>97.649839624773946</v>
      </c>
      <c r="S36" s="46">
        <f t="shared" ref="S36:U37" ca="true" si="8">U199</f>
        <v>4.8849344484626502E-2</v>
      </c>
      <c r="T36" s="47">
        <f t="shared" ca="true" si="8"/>
        <v>2.1941681735985696</v>
      </c>
      <c r="U36" s="48">
        <f t="shared" ca="true" si="8"/>
        <v>0.1071428571428541</v>
      </c>
      <c r="V36" s="45">
        <f ca="true">Y199</f>
        <v>99.160924369747875</v>
      </c>
      <c r="W36" s="46">
        <f t="shared" ref="W36:Y37" ca="true" si="9">Z199</f>
        <v>0</v>
      </c>
      <c r="X36" s="47">
        <f t="shared" ca="true" si="9"/>
        <v>0.83907563025212539</v>
      </c>
      <c r="Y36" s="48">
        <f t="shared" ca="true" si="9"/>
        <v>0</v>
      </c>
    </row>
    <row r="37" x14ac:dyDescent="0.2">
      <c r="B37" s="2054"/>
      <c r="C37" s="2055"/>
      <c r="D37" s="2057"/>
      <c r="E37" s="34">
        <f>C200</f>
        <v>2020</v>
      </c>
      <c r="F37" s="50">
        <f ca="true">E200</f>
        <v>92.662430245814065</v>
      </c>
      <c r="G37" s="51">
        <f t="shared" ca="true" si="5"/>
        <v>0.27882376202351011</v>
      </c>
      <c r="H37" s="52">
        <f t="shared" ca="true" si="5"/>
        <v>5.9682787526350296</v>
      </c>
      <c r="I37" s="53">
        <f t="shared" ca="true" si="5"/>
        <v>1.090467239527392</v>
      </c>
      <c r="J37" s="50">
        <f ca="true">J200</f>
        <v>97.079150833037929</v>
      </c>
      <c r="K37" s="51">
        <f t="shared" ca="true" si="6"/>
        <v>0.38987610776321013</v>
      </c>
      <c r="L37" s="52">
        <f t="shared" ca="true" si="6"/>
        <v>1.6831625782225501</v>
      </c>
      <c r="M37" s="53">
        <f t="shared" ca="true" si="6"/>
        <v>0.84781048097630674</v>
      </c>
      <c r="N37" s="50">
        <f ca="true">O200</f>
        <v>98.370214462956412</v>
      </c>
      <c r="O37" s="51">
        <f t="shared" ca="true" si="7"/>
        <v>0</v>
      </c>
      <c r="P37" s="52">
        <f t="shared" ca="true" si="7"/>
        <v>0.7012141084721577</v>
      </c>
      <c r="Q37" s="53">
        <f t="shared" ca="true" si="7"/>
        <v>0.9285714285714306</v>
      </c>
      <c r="R37" s="50">
        <f ca="true">T200</f>
        <v>99.637633657323676</v>
      </c>
      <c r="S37" s="51">
        <f t="shared" ca="true" si="8"/>
        <v>4.9843738698008011E-2</v>
      </c>
      <c r="T37" s="52">
        <f t="shared" ca="true" si="8"/>
        <v>3.395117540689796E-2</v>
      </c>
      <c r="U37" s="53">
        <f t="shared" ca="true" si="8"/>
        <v>0.27857142857142847</v>
      </c>
      <c r="V37" s="50">
        <f ca="true">Y200</f>
        <v>100</v>
      </c>
      <c r="W37" s="51">
        <f t="shared" ca="true" si="9"/>
        <v>0</v>
      </c>
      <c r="X37" s="52">
        <f t="shared" ca="true" si="9"/>
        <v>0</v>
      </c>
      <c r="Y37" s="53">
        <f t="shared" ca="true" si="9"/>
        <v>0</v>
      </c>
    </row>
    <row r="38" x14ac:dyDescent="0.2">
      <c r="F38" s="36"/>
      <c r="G38" s="36"/>
      <c r="H38" s="39"/>
      <c r="I38" s="39"/>
    </row>
    <row r="39" x14ac:dyDescent="0.2">
      <c r="B39" s="2052" t="s">
        <v>7</v>
      </c>
      <c r="C39" s="2053"/>
      <c r="D39" s="2056" t="s">
        <v>25</v>
      </c>
      <c r="E39" s="33">
        <f>C299</f>
        <v>2000</v>
      </c>
      <c r="F39" s="45">
        <f ca="true">E299</f>
        <v>76.684891696750995</v>
      </c>
      <c r="G39" s="46">
        <f t="shared" ref="G39:I40" ca="true" si="10">F299</f>
        <v>2.9877230531201691</v>
      </c>
      <c r="H39" s="47">
        <f t="shared" ca="true" si="10"/>
        <v>1.7215063286873402</v>
      </c>
      <c r="I39" s="48">
        <f t="shared" ca="true" si="10"/>
        <v>18.605878921441501</v>
      </c>
      <c r="J39" s="45">
        <f ca="true">J299</f>
        <v>81.690896431812277</v>
      </c>
      <c r="K39" s="46">
        <f t="shared" ref="K39:M40" ca="true" si="11">K299</f>
        <v>1.6246532181747491</v>
      </c>
      <c r="L39" s="47">
        <f t="shared" ca="true" si="11"/>
        <v>3.5741055224268621</v>
      </c>
      <c r="M39" s="48">
        <f t="shared" ca="true" si="11"/>
        <v>13.110344827586118</v>
      </c>
      <c r="N39" s="45">
        <f ca="true">O299</f>
        <v>84.041384121970111</v>
      </c>
      <c r="O39" s="46">
        <f t="shared" ref="O39:Q40" ca="true" si="12">P299</f>
        <v>1.2365297511603948</v>
      </c>
      <c r="P39" s="47">
        <f t="shared" ca="true" si="12"/>
        <v>7.0559333816184449</v>
      </c>
      <c r="Q39" s="48">
        <f t="shared" ca="true" si="12"/>
        <v>7.6661527452510541</v>
      </c>
      <c r="R39" s="45">
        <f ca="true">T299</f>
        <v>89.73884112328237</v>
      </c>
      <c r="S39" s="46">
        <f t="shared" ref="S39:U40" ca="true" si="13">U299</f>
        <v>0.76931936414311142</v>
      </c>
      <c r="T39" s="47">
        <f t="shared" ca="true" si="13"/>
        <v>5.8970462106383508</v>
      </c>
      <c r="U39" s="48">
        <f t="shared" ca="true" si="13"/>
        <v>3.5947933019361642</v>
      </c>
      <c r="V39" s="45">
        <f ca="true">Y299</f>
        <v>91.576442457452245</v>
      </c>
      <c r="W39" s="46">
        <f t="shared" ref="W39:Y40" ca="true" si="14">Z299</f>
        <v>0.2755559953584294</v>
      </c>
      <c r="X39" s="47">
        <f t="shared" ca="true" si="14"/>
        <v>5.3278716770594485</v>
      </c>
      <c r="Y39" s="48">
        <f t="shared" ca="true" si="14"/>
        <v>2.8201298701298705</v>
      </c>
    </row>
    <row r="40" x14ac:dyDescent="0.2">
      <c r="B40" s="2054"/>
      <c r="C40" s="2055"/>
      <c r="D40" s="2057"/>
      <c r="E40" s="34">
        <f>C300</f>
        <v>2020</v>
      </c>
      <c r="F40" s="50">
        <f ca="true">E300</f>
        <v>72.024386281588491</v>
      </c>
      <c r="G40" s="51">
        <f t="shared" ca="true" si="10"/>
        <v>2.8061449200618891</v>
      </c>
      <c r="H40" s="52">
        <f t="shared" ca="true" si="10"/>
        <v>9.0744013884455654</v>
      </c>
      <c r="I40" s="53">
        <f t="shared" ca="true" si="10"/>
        <v>16.095067409904061</v>
      </c>
      <c r="J40" s="50">
        <f ca="true">J300</f>
        <v>87.010204261731985</v>
      </c>
      <c r="K40" s="51">
        <f t="shared" ca="true" si="11"/>
        <v>1.7304426140783031</v>
      </c>
      <c r="L40" s="52">
        <f t="shared" ca="true" si="11"/>
        <v>4.355904848327782</v>
      </c>
      <c r="M40" s="53">
        <f t="shared" ca="true" si="11"/>
        <v>6.9034482758619333</v>
      </c>
      <c r="N40" s="50">
        <f ca="true">O300</f>
        <v>93.097920738782747</v>
      </c>
      <c r="O40" s="51">
        <f t="shared" ca="true" si="12"/>
        <v>1.3697816851469835</v>
      </c>
      <c r="P40" s="52">
        <f t="shared" ca="true" si="12"/>
        <v>0.58376127630451435</v>
      </c>
      <c r="Q40" s="53">
        <f t="shared" ca="true" si="12"/>
        <v>4.9485362997657489</v>
      </c>
      <c r="R40" s="50">
        <f ca="true">T300</f>
        <v>95.327513190138518</v>
      </c>
      <c r="S40" s="51">
        <f t="shared" ca="true" si="13"/>
        <v>0.81723031983476757</v>
      </c>
      <c r="T40" s="52">
        <f t="shared" ca="true" si="13"/>
        <v>0</v>
      </c>
      <c r="U40" s="53">
        <f t="shared" ca="true" si="13"/>
        <v>3.8552564900267168</v>
      </c>
      <c r="V40" s="50">
        <f ca="true">Y300</f>
        <v>96.932040536435579</v>
      </c>
      <c r="W40" s="51">
        <f t="shared" ca="true" si="14"/>
        <v>0.29167113501434705</v>
      </c>
      <c r="X40" s="52">
        <f t="shared" ca="true" si="14"/>
        <v>0</v>
      </c>
      <c r="Y40" s="53">
        <f t="shared" ca="true" si="14"/>
        <v>2.7762883285500752</v>
      </c>
    </row>
    <row r="97" s="40" customFormat="true" ht="16.5" customHeight="true" x14ac:dyDescent="0.2">
      <c r="A97" s="2067" t="s">
        <v>5</v>
      </c>
      <c r="B97" s="2067"/>
      <c r="C97" s="2067"/>
      <c r="D97" s="2064" t="s">
        <v>0</v>
      </c>
      <c r="E97" s="2065"/>
      <c r="F97" s="2065"/>
      <c r="G97" s="2065"/>
      <c r="H97" s="2066"/>
      <c r="I97" s="2064" t="s">
        <v>1</v>
      </c>
      <c r="J97" s="2065"/>
      <c r="K97" s="2065"/>
      <c r="L97" s="2065"/>
      <c r="M97" s="2066"/>
      <c r="N97" s="2064" t="s">
        <v>2</v>
      </c>
      <c r="O97" s="2065"/>
      <c r="P97" s="2065"/>
      <c r="Q97" s="2065"/>
      <c r="R97" s="2066"/>
      <c r="S97" s="2064" t="s">
        <v>3</v>
      </c>
      <c r="T97" s="2065"/>
      <c r="U97" s="2065"/>
      <c r="V97" s="2065"/>
      <c r="W97" s="2066"/>
      <c r="X97" s="2064" t="s">
        <v>4</v>
      </c>
      <c r="Y97" s="2065"/>
      <c r="Z97" s="2065"/>
      <c r="AA97" s="2065"/>
      <c r="AB97" s="2066"/>
    </row>
    <row r="98" s="44" customFormat="true" ht="22.5" customHeight="true" x14ac:dyDescent="0.2">
      <c r="A98" s="2068"/>
      <c r="B98" s="2068"/>
      <c r="C98" s="2068"/>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072" t="s">
        <v>10</v>
      </c>
      <c r="B99" s="2073"/>
      <c r="C99" s="209">
        <v>2000</v>
      </c>
      <c r="D99" s="56">
        <f ca="true">IF((D101+H101)&gt;100,D101*100/(D101+H101),D101)</f>
        <v>82.826190476190504</v>
      </c>
      <c r="E99" s="57">
        <f ca="true">D99*AVERAGEIF(E105:E116,"&gt;0")/100</f>
        <v>80.424230952380981</v>
      </c>
      <c r="F99" s="58">
        <f ca="true">D99*(100-AVERAGEIF(E105:E116,"&gt;0"))/100</f>
        <v>2.4019595238095293</v>
      </c>
      <c r="G99" s="59">
        <f ca="true">100-(E99+F99+H99)</f>
        <v>1.8066578483244484</v>
      </c>
      <c r="H99" s="60">
        <f ca="true">IF((D101+H101)&gt;100,H101*100/(D101+H101),H101)</f>
        <v>15.367151675485047</v>
      </c>
      <c r="I99" s="56">
        <f ca="true">IF((I101+M101)&gt;100,I101*100/(I101+M101),I101)</f>
        <v>86.083424908424945</v>
      </c>
      <c r="J99" s="57">
        <f ca="true">I99*AVERAGEIF(J105:J116,"&gt;0")/100</f>
        <v>85.007382097069637</v>
      </c>
      <c r="K99" s="61">
        <f ca="true">I99*(100-AVERAGEIF(J105:J116,"&gt;0"))/100</f>
        <v>1.0760428113553118</v>
      </c>
      <c r="L99" s="62">
        <f ca="true">100-(J99+K99+M99)</f>
        <v>6.3475077952350034</v>
      </c>
      <c r="M99" s="63">
        <f ca="true">IF((I101+M101)&gt;100,M101*100/(I101+M101),M101)</f>
        <v>7.5690672963400516</v>
      </c>
      <c r="N99" s="56">
        <f ca="true">IF((N101+R101)&gt;100,N101*100/(N101+R101),N101)</f>
        <v>82.143509826928494</v>
      </c>
      <c r="O99" s="57">
        <f ca="true">N99*AVERAGEIF(O105:O116,"&gt;0")/100</f>
        <v>81.527433503226533</v>
      </c>
      <c r="P99" s="61">
        <f ca="true">N99*(100-AVERAGEIF(O105:O116,"&gt;0"))/100</f>
        <v>0.61607632370196375</v>
      </c>
      <c r="Q99" s="62">
        <f ca="true">100-(O99+P99+R99)</f>
        <v>14.87399798171856</v>
      </c>
      <c r="R99" s="63">
        <f ca="true">IF((N101+R101)&gt;100,R101*100/(N101+R101),R101)</f>
        <v>2.9824921913529505</v>
      </c>
      <c r="S99" s="56">
        <f ca="true">IF((S101+W101)&gt;100,S101*100/(S101+W101),S101)</f>
        <v>94.297889278410764</v>
      </c>
      <c r="T99" s="57">
        <f ca="true">S99*AVERAGEIF(T105:T116,"&gt;0")/100</f>
        <v>94.156442444493152</v>
      </c>
      <c r="U99" s="61">
        <f ca="true">S99*(100-AVERAGEIF(T105:T116,"&gt;0"))/100</f>
        <v>0.1414468339176215</v>
      </c>
      <c r="V99" s="62">
        <f ca="true">100-(T99+U99+W99)</f>
        <v>4.2204304847276433</v>
      </c>
      <c r="W99" s="63">
        <f ca="true">IF((S101+W101)&gt;100,W101*100/(S101+W101),W101)</f>
        <v>1.4816802368615782</v>
      </c>
      <c r="X99" s="56">
        <f ca="true">IF((X101+AB101)&gt;100,X101*100/(X101+AB101),X101)</f>
        <v>97.962874779541451</v>
      </c>
      <c r="Y99" s="57">
        <f ca="true">X99*AVERAGEIF(Y105:Y116,"&gt;0")/100</f>
        <v>97.864911904761925</v>
      </c>
      <c r="Z99" s="61">
        <f ca="true">X99*(100-AVERAGEIF(Y105:Y116,"&gt;0"))/100</f>
        <v>9.7962874779535886E-2</v>
      </c>
      <c r="AA99" s="62">
        <f ca="true">100-(Y99+Z99+AB99)</f>
        <v>1.858553791887104</v>
      </c>
      <c r="AB99" s="63">
        <f ca="true">IF((X101+AB101)&gt;100,AB101*100/(X101+AB101),AB101)</f>
        <v>0.1785714285714306</v>
      </c>
    </row>
    <row r="100" s="64" customFormat="true" ht="15" customHeight="true" x14ac:dyDescent="0.2">
      <c r="A100" s="2074"/>
      <c r="B100" s="2075"/>
      <c r="C100" s="210">
        <v>2020</v>
      </c>
      <c r="D100" s="65">
        <f ca="true">IF((D102+H102)&gt;100,D102*100/(D102+H102),D102)</f>
        <v>79.721428571428589</v>
      </c>
      <c r="E100" s="66">
        <f ca="true">D100*AVERAGEIF(E105:E116,"&gt;0")/100</f>
        <v>77.409507142857152</v>
      </c>
      <c r="F100" s="67">
        <f ca="true">D100*(100-AVERAGEIF(E105:E116,"&gt;0"))/100</f>
        <v>2.3119214285714333</v>
      </c>
      <c r="G100" s="68">
        <f ca="true">100-(E100+F100+H100)</f>
        <v>8.094841269841254</v>
      </c>
      <c r="H100" s="69">
        <f ca="true">IF((D102+H102)&gt;100,H102*100/(D102+H102),H102)</f>
        <v>12.183730158730157</v>
      </c>
      <c r="I100" s="65">
        <f ca="true">IF((I102+M102)&gt;100,I102*100/(I102+M102),I102)</f>
        <v>93.5112637362638</v>
      </c>
      <c r="J100" s="66">
        <f ca="true">I100*AVERAGEIF(J105:J116,"&gt;0")/100</f>
        <v>92.342372939560505</v>
      </c>
      <c r="K100" s="67">
        <f ca="true">I100*(100-AVERAGEIF(J105:J116,"&gt;0"))/100</f>
        <v>1.1688907967032975</v>
      </c>
      <c r="L100" s="68">
        <f ca="true">100-(J100+K100+M100)</f>
        <v>2.2604009626736001</v>
      </c>
      <c r="M100" s="69">
        <f ca="true">IF((I102+M102)&gt;100,M102*100/(I102+M102),M102)</f>
        <v>4.2283353010626001</v>
      </c>
      <c r="N100" s="65">
        <f ca="true">IF((N102+R102)&gt;100,N102*100/(N102+R102),N102)</f>
        <v>97.038155980115519</v>
      </c>
      <c r="O100" s="66">
        <f ca="true">N100*AVERAGEIF(O105:O116,"&gt;0")/100</f>
        <v>96.31036981026466</v>
      </c>
      <c r="P100" s="67">
        <f ca="true">N100*(100-AVERAGEIF(O105:O116,"&gt;0"))/100</f>
        <v>0.72778616985086642</v>
      </c>
      <c r="Q100" s="68">
        <f ca="true">100-(O100+P100+R100)</f>
        <v>0</v>
      </c>
      <c r="R100" s="69">
        <f ca="true">IF((N102+R102)&gt;100,R102*100/(N102+R102),R102)</f>
        <v>2.9618440198844835</v>
      </c>
      <c r="S100" s="65">
        <f ca="true">IF((S102+W102)&gt;100,S102*100/(S102+W102),S102)</f>
        <v>97.629645048203372</v>
      </c>
      <c r="T100" s="66">
        <f ca="true">S100*AVERAGEIF(T105:T116,"&gt;0")/100</f>
        <v>97.483200580631049</v>
      </c>
      <c r="U100" s="67">
        <f ca="true">S100*(100-AVERAGEIF(T105:T116,"&gt;0"))/100</f>
        <v>0.14644446757231061</v>
      </c>
      <c r="V100" s="68">
        <f ca="true">100-(T100+U100+W100)</f>
        <v>3.9229859272595036E-2</v>
      </c>
      <c r="W100" s="69">
        <f ca="true">IF((S102+W102)&gt;100,W102*100/(S102+W102),W102)</f>
        <v>2.3311250925240472</v>
      </c>
      <c r="X100" s="65">
        <f ca="true">IF((X102+AB102)&gt;100,X102*100/(X102+AB102),X102)</f>
        <v>99.481746031746027</v>
      </c>
      <c r="Y100" s="66">
        <f ca="true">X100*AVERAGEIF(Y105:Y116,"&gt;0")/100</f>
        <v>99.382264285714285</v>
      </c>
      <c r="Z100" s="67">
        <f ca="true">X100*(100-AVERAGEIF(Y105:Y116,"&gt;0"))/100</f>
        <v>9.948174603174037E-2</v>
      </c>
      <c r="AA100" s="68">
        <f ca="true">100-(Y100+Z100+AB100)</f>
        <v>5.3968253968264435E-2</v>
      </c>
      <c r="AB100" s="69">
        <f ca="true">IF((X102+AB102)&gt;100,AB102*100/(X102+AB102),AB102)</f>
        <v>0.4642857142857153</v>
      </c>
    </row>
    <row r="101" hidden="true" x14ac:dyDescent="0.2">
      <c r="A101" s="2076" t="s">
        <v>12</v>
      </c>
      <c r="B101" s="2077"/>
      <c r="C101" s="70">
        <f>MinRegYear(C99,C105:C116)</f>
        <v>2001</v>
      </c>
      <c r="D101" s="71">
        <f ca="true">IF(MAX(C105:C116)-MIN(C105:C116)&lt;5,AVERAGEIF(C105:C116,"&gt;0",D105:D116),
IF(FORECAST($C101,D$105:D$116,$C$105:$C$116)&lt;0,0,
IF(FORECAST($C101,D$105:D$116,$C$105:$C$116)&gt;100,100,
FORECAST($C101,D$105:D$116,$C$105:$C$116))))</f>
        <v>82.826190476190504</v>
      </c>
      <c r="E101" s="72"/>
      <c r="F101" s="73"/>
      <c r="G101" s="73"/>
      <c r="H101" s="74">
        <f ca="true">IF(MAX(C105:C116)-MIN(C105:C116)&lt;5,AVERAGEIF(C105:C116,"&gt;0",H105:H116),
IF(FORECAST($C101,H$105:H$116,$C$105:$C$116)&lt;0,0,
IF(FORECAST($C101,H$105:H$116,$C$105:$C$116)&gt;100,100,
FORECAST($C101,H$105:H$116,$C$105:$C$116))))</f>
        <v>15.367151675485047</v>
      </c>
      <c r="I101" s="71">
        <f ca="true">IF(MAX(C105:C116)-MIN(C105:C116)&lt;5,AVERAGEIF(C105:C116,"&gt;0",I105:I116),
IF(FORECAST($C101,I$105:I$116,$C$105:$C$116)&lt;0,0,
IF(FORECAST($C101,I$105:I$116,$C$105:$C$116)&gt;100,100,
FORECAST($C101,I$105:I$116,$C$105:$C$116))))</f>
        <v>86.083424908424945</v>
      </c>
      <c r="J101" s="72"/>
      <c r="K101" s="73"/>
      <c r="L101" s="73"/>
      <c r="M101" s="74">
        <f ca="true">IF(MAX(C105:C116)-MIN(C105:C116)&lt;5,AVERAGEIF(C105:C116,"&gt;0",M105:M116),
IF(FORECAST($C101,M$105:M$116,$C$105:$C$116)&lt;0,0,
IF(FORECAST($C101,M$105:M$116,$C$105:$C$116)&gt;100,100,
FORECAST($C101,M$105:M$116,$C$105:$C$116))))</f>
        <v>7.5690672963400516</v>
      </c>
      <c r="N101" s="71">
        <f ca="true">IF(MAX(C105:C116)-MIN(C105:C116)&lt;5,AVERAGEIF(C105:C116,"&gt;0",N105:N116),
IF(FORECAST($C101,N$105:N$116,$C$105:$C$116)&lt;0,0,
IF(FORECAST($C101,N$105:N$116,$C$105:$C$116)&gt;100,100,
FORECAST($C101,N$105:N$116,$C$105:$C$116))))</f>
        <v>82.143509826928494</v>
      </c>
      <c r="O101" s="72"/>
      <c r="P101" s="73"/>
      <c r="Q101" s="73"/>
      <c r="R101" s="74">
        <f ca="true">IF(MAX(C105:C116)-MIN(C105:C116)&lt;5,AVERAGEIF(C105:C116,"&gt;0",R105:R116),
IF(FORECAST($C101,R$105:R$116,$C$105:$C$116)&lt;0,0,
IF(FORECAST($C101,R$105:R$116,$C$105:$C$116)&gt;100,100,
FORECAST($C101,R$105:R$116,$C$105:$C$116))))</f>
        <v>2.9824921913529505</v>
      </c>
      <c r="S101" s="71">
        <f ca="true">IF(MAX(C105:C116)-MIN(C105:C116)&lt;5,AVERAGEIF(C105:C116,"&gt;0",S105:S116),
IF(FORECAST($C101,S$105:S$116,$C$105:$C$116)&lt;0,0,
IF(FORECAST($C101,S$105:S$116,$C$105:$C$116)&gt;100,100,
FORECAST($C101,S$105:S$116,$C$105:$C$116))))</f>
        <v>94.297889278410764</v>
      </c>
      <c r="T101" s="72"/>
      <c r="U101" s="73"/>
      <c r="V101" s="73"/>
      <c r="W101" s="74">
        <f ca="true">IF(MAX(C105:C116)-MIN(C105:C116)&lt;5,AVERAGEIF(C105:C116,"&gt;0",W105:W116),
IF(FORECAST($C101,W$105:W$116,$C$105:$C$116)&lt;0,0,
IF(FORECAST($C101,W$105:W$116,$C$105:$C$116)&gt;100,100,
FORECAST($C101,W$105:W$116,$C$105:$C$116))))</f>
        <v>1.4816802368615782</v>
      </c>
      <c r="X101" s="71">
        <f ca="true">IF(MAX(C105:C116)-MIN(C105:C116)&lt;5,AVERAGEIF(C105:C116,"&gt;0",X105:X116),
IF(FORECAST($C101,X$105:X$116,$C$105:$C$116)&lt;0,0,
IF(FORECAST($C101,X$105:X$116,$C$105:$C$116)&gt;100,100,
FORECAST($C101,X$105:X$116,$C$105:$C$116))))</f>
        <v>97.962874779541451</v>
      </c>
      <c r="Y101" s="72"/>
      <c r="Z101" s="73"/>
      <c r="AA101" s="73"/>
      <c r="AB101" s="74">
        <f ca="true">IF(MAX(C105:C116)-MIN(C105:C116)&lt;5,AVERAGEIF(C105:C116,"&gt;0",AB105:AB116),
IF(FORECAST($C101,AB$105:AB$116,$C$105:$C$116)&lt;0,0,
IF(FORECAST($C101,AB$105:AB$116,$C$105:$C$116)&gt;100,100,
FORECAST($C101,AB$105:AB$116,$C$105:$C$116))))</f>
        <v>0.1785714285714306</v>
      </c>
    </row>
    <row r="102" hidden="true" x14ac:dyDescent="0.2">
      <c r="A102" s="2078"/>
      <c r="B102" s="2079"/>
      <c r="C102" s="49">
        <f>MaxRegYear(C100,C105:C116)</f>
        <v>2017</v>
      </c>
      <c r="D102" s="75">
        <f ca="true">IF(MAX(C105:C116)-MIN(C105:C116)&lt;5,AVERAGEIF(C105:C116,"&gt;0",D105:D116),
IF(FORECAST($C102,D$105:D$116,$C$105:$C$116)&lt;0,0,
IF(FORECAST($C102,D$105:D$116,$C$105:$C$116)&gt;100,100,
FORECAST($C102,D$105:D$116,$C$105:$C$116))))</f>
        <v>79.721428571428589</v>
      </c>
      <c r="E102" s="76"/>
      <c r="F102" s="77"/>
      <c r="G102" s="77"/>
      <c r="H102" s="78">
        <f ca="true">IF(MAX(C105:C116)-MIN(C105:C116)&lt;5,AVERAGEIF(C105:C116,"&gt;0",H105:H116),
IF(FORECAST($C102,H$105:H$116,$C$105:$C$116)&lt;0,0,
IF(FORECAST($C102,H$105:H$116,$C$105:$C$116)&gt;100,100,
FORECAST($C102,H$105:H$116,$C$105:$C$116))))</f>
        <v>12.183730158730157</v>
      </c>
      <c r="I102" s="75">
        <f ca="true">IF(MAX(C105:C116)-MIN(C105:C116)&lt;5,AVERAGEIF(C105:C116,"&gt;0",I105:I116),
IF(FORECAST($C102,I$105:I$116,$C$105:$C$116)&lt;0,0,
IF(FORECAST($C102,I$105:I$116,$C$105:$C$116)&gt;100,100,
FORECAST($C102,I$105:I$116,$C$105:$C$116))))</f>
        <v>93.5112637362638</v>
      </c>
      <c r="J102" s="76"/>
      <c r="K102" s="77"/>
      <c r="L102" s="77"/>
      <c r="M102" s="78">
        <f ca="true">IF(MAX(C105:C116)-MIN(C105:C116)&lt;5,AVERAGEIF(C105:C116,"&gt;0",M105:M116),
IF(FORECAST($C102,M$105:M$116,$C$105:$C$116)&lt;0,0,
IF(FORECAST($C102,M$105:M$116,$C$105:$C$116)&gt;100,100,
FORECAST($C102,M$105:M$116,$C$105:$C$116))))</f>
        <v>4.2283353010626001</v>
      </c>
      <c r="N102" s="75">
        <f ca="true">IF(MAX(C105:C116)-MIN(C105:C116)&lt;5,AVERAGEIF(C105:C116,"&gt;0",N105:N116),
IF(FORECAST($C102,N$105:N$116,$C$105:$C$116)&lt;0,0,
IF(FORECAST($C102,N$105:N$116,$C$105:$C$116)&gt;100,100,
FORECAST($C102,N$105:N$116,$C$105:$C$116))))</f>
        <v>99.300271340568997</v>
      </c>
      <c r="O102" s="76"/>
      <c r="P102" s="77"/>
      <c r="Q102" s="77"/>
      <c r="R102" s="78">
        <f ca="true">IF(MAX(C105:C116)-MIN(C105:C116)&lt;5,AVERAGEIF(C105:C116,"&gt;0",R105:R116),
IF(FORECAST($C102,R$105:R$116,$C$105:$C$116)&lt;0,0,
IF(FORECAST($C102,R$105:R$116,$C$105:$C$116)&gt;100,100,
FORECAST($C102,R$105:R$116,$C$105:$C$116))))</f>
        <v>3.0308893638007564</v>
      </c>
      <c r="S102" s="75">
        <f ca="true">IF(MAX(C105:C116)-MIN(C105:C116)&lt;5,AVERAGEIF(C105:C116,"&gt;0",S105:S116),
IF(FORECAST($C102,S$105:S$116,$C$105:$C$116)&lt;0,0,
IF(FORECAST($C102,S$105:S$116,$C$105:$C$116)&gt;100,100,
FORECAST($C102,S$105:S$116,$C$105:$C$116))))</f>
        <v>97.629645048203372</v>
      </c>
      <c r="T102" s="76"/>
      <c r="U102" s="77"/>
      <c r="V102" s="77"/>
      <c r="W102" s="78">
        <f ca="true">IF(MAX(C105:C116)-MIN(C105:C116)&lt;5,AVERAGEIF(C105:C116,"&gt;0",W105:W116),
IF(FORECAST($C102,W$105:W$116,$C$105:$C$116)&lt;0,0,
IF(FORECAST($C102,W$105:W$116,$C$105:$C$116)&gt;100,100,
FORECAST($C102,W$105:W$116,$C$105:$C$116))))</f>
        <v>2.3311250925240472</v>
      </c>
      <c r="X102" s="75">
        <f ca="true">IF(MAX(C105:C116)-MIN(C105:C116)&lt;5,AVERAGEIF(C105:C116,"&gt;0",X105:X116),
IF(FORECAST($C102,X$105:X$116,$C$105:$C$116)&lt;0,0,
IF(FORECAST($C102,X$105:X$116,$C$105:$C$116)&gt;100,100,
FORECAST($C102,X$105:X$116,$C$105:$C$116))))</f>
        <v>99.481746031746027</v>
      </c>
      <c r="Y102" s="76"/>
      <c r="Z102" s="77"/>
      <c r="AA102" s="77"/>
      <c r="AB102" s="78">
        <f ca="true">IF(MAX(C105:C116)-MIN(C105:C116)&lt;5,AVERAGEIF(C105:C116,"&gt;0",AB105:AB116),
IF(FORECAST($C102,AB$105:AB$116,$C$105:$C$116)&lt;0,0,
IF(FORECAST($C102,AB$105:AB$116,$C$105:$C$116)&gt;100,100,
FORECAST($C102,AB$105:AB$116,$C$105:$C$116))))</f>
        <v>0.4642857142857153</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035" t="s">
        <v>415</v>
      </c>
      <c r="F104" s="219"/>
      <c r="G104" s="219"/>
      <c r="H104" s="85" t="s">
        <v>17</v>
      </c>
      <c r="I104" s="82" t="s">
        <v>14</v>
      </c>
      <c r="J104" s="2035" t="s">
        <v>415</v>
      </c>
      <c r="K104" s="219"/>
      <c r="L104" s="219"/>
      <c r="M104" s="85" t="s">
        <v>17</v>
      </c>
      <c r="N104" s="83" t="s">
        <v>14</v>
      </c>
      <c r="O104" s="2035" t="s">
        <v>415</v>
      </c>
      <c r="P104" s="219"/>
      <c r="Q104" s="219"/>
      <c r="R104" s="85" t="s">
        <v>17</v>
      </c>
      <c r="S104" s="83" t="s">
        <v>14</v>
      </c>
      <c r="T104" s="2035" t="s">
        <v>415</v>
      </c>
      <c r="U104" s="219"/>
      <c r="V104" s="219"/>
      <c r="W104" s="85" t="s">
        <v>17</v>
      </c>
      <c r="X104" s="83" t="s">
        <v>14</v>
      </c>
      <c r="Y104" s="2035" t="s">
        <v>415</v>
      </c>
      <c r="Z104" s="219"/>
      <c r="AA104" s="219"/>
      <c r="AB104" s="85" t="s">
        <v>17</v>
      </c>
      <c r="AD104" s="220"/>
    </row>
    <row r="105" x14ac:dyDescent="0.2">
      <c r="A105" s="87"/>
      <c r="B105" s="453" t="s">
        <v>170</v>
      </c>
      <c r="C105" s="454">
        <v>2003</v>
      </c>
      <c r="D105" s="1">
        <f t="shared" ref="D105:D116" ca="true" si="15">IF(ISERROR(INDIRECT(CONCATENATE($B105,"!C16"))),"",INDIRECT(CONCATENATE($B105,"!C16")))</f>
        <v>85.333333333333343</v>
      </c>
      <c r="E105" s="88" t="str">
        <f t="shared" ref="E105:E116" ca="true" si="16">IF(ISERROR(INDIRECT(CONCATENATE($B105,"!C23"))),"",INDIRECT(CONCATENATE($B105,"!C23")))</f>
        <v>N/A</v>
      </c>
      <c r="F105" s="89"/>
      <c r="G105" s="89"/>
      <c r="H105" s="90">
        <f t="shared" ref="H105:H116" ca="true" si="17">IF(ISERROR(INDIRECT(CONCATENATE($B105,"!C21"))),"",INDIRECT(CONCATENATE($B105,"!C21")))</f>
        <v>11.728395061728394</v>
      </c>
      <c r="I105" s="1">
        <f t="shared" ref="I105:I116" ca="true" si="18">IF(ISERROR(INDIRECT(CONCATENATE($B105,"!D16"))),"",INDIRECT(CONCATENATE($B105,"!D16")))</f>
        <v>88.820512820512818</v>
      </c>
      <c r="J105" s="88" t="str">
        <f t="shared" ref="J105:J116" ca="true" si="19">IF(ISERROR(INDIRECT(CONCATENATE($B105,"!D23"))),"",INDIRECT(CONCATENATE($B105,"!D23")))</f>
        <v>N/A</v>
      </c>
      <c r="K105" s="89"/>
      <c r="L105" s="89"/>
      <c r="M105" s="90">
        <f t="shared" ref="M105:M116" ca="true" si="20">IF(ISERROR(INDIRECT(CONCATENATE($B105,"!D21"))),"",INDIRECT(CONCATENATE($B105,"!D21")))</f>
        <v>5.5785123966942152</v>
      </c>
      <c r="N105" s="1">
        <f t="shared" ref="N105:N116" ca="true" si="21">IF(ISERROR(INDIRECT(CONCATENATE($B105,"!E16"))),"",INDIRECT(CONCATENATE($B105,"!E16")))</f>
        <v>85.010266940451757</v>
      </c>
      <c r="O105" s="88" t="str">
        <f t="shared" ref="O105:O116" ca="true" si="22">IF(ISERROR(INDIRECT(CONCATENATE($B105,"!E23"))),"",INDIRECT(CONCATENATE($B105,"!E23")))</f>
        <v>N/A</v>
      </c>
      <c r="P105" s="89"/>
      <c r="Q105" s="89"/>
      <c r="R105" s="90">
        <f t="shared" ref="R105:R116" ca="true" si="23">IF(ISERROR(INDIRECT(CONCATENATE($B105,"!E21"))),"",INDIRECT(CONCATENATE($B105,"!E21")))</f>
        <v>1.7261219792865361</v>
      </c>
      <c r="S105" s="1">
        <f t="shared" ref="S105:S116" ca="true" si="24">IF(ISERROR(INDIRECT(CONCATENATE($B105,"!F16"))),"",INDIRECT(CONCATENATE($B105,"!F16")))</f>
        <v>95.807770961145195</v>
      </c>
      <c r="T105" s="88" t="str">
        <f t="shared" ref="T105:T116" ca="true" si="25">IF(ISERROR(INDIRECT(CONCATENATE($B105,"!F23"))),"",INDIRECT(CONCATENATE($B105,"!F23")))</f>
        <v>N/A</v>
      </c>
      <c r="U105" s="89"/>
      <c r="V105" s="89"/>
      <c r="W105" s="90">
        <f t="shared" ref="W105:W116" ca="true" si="26">IF(ISERROR(INDIRECT(CONCATENATE($B105,"!F21"))),"",INDIRECT(CONCATENATE($B105,"!F21")))</f>
        <v>0.72538860103626945</v>
      </c>
      <c r="X105" s="1">
        <f t="shared" ref="X105:X116" ca="true" si="27">IF(ISERROR(INDIRECT(CONCATENATE($B105,"!G16"))),"",INDIRECT(CONCATENATE($B105,"!G16")))</f>
        <v>98.456790123456798</v>
      </c>
      <c r="Y105" s="88" t="str">
        <f t="shared" ref="Y105:Y116" ca="true" si="28">IF(ISERROR(INDIRECT(CONCATENATE($B105,"!G23"))),"",INDIRECT(CONCATENATE($B105,"!G23")))</f>
        <v>N/A</v>
      </c>
      <c r="Z105" s="89"/>
      <c r="AA105" s="89"/>
      <c r="AB105" s="90">
        <f t="shared" ref="AB105:AB116" ca="true" si="29">IF(ISERROR(INDIRECT(CONCATENATE($B105,"!G221"))),"",INDIRECT(CONCATENATE($B105,"!G21")))</f>
        <v>0</v>
      </c>
    </row>
    <row r="106" x14ac:dyDescent="0.2">
      <c r="A106" s="87"/>
      <c r="B106" s="455" t="s">
        <v>147</v>
      </c>
      <c r="C106" s="456">
        <v>2011</v>
      </c>
      <c r="D106" s="2">
        <f t="shared" ca="true" si="15"/>
        <v>72.2</v>
      </c>
      <c r="E106" s="91">
        <f t="shared" ca="true" si="16"/>
        <v>96</v>
      </c>
      <c r="F106" s="89"/>
      <c r="G106" s="89"/>
      <c r="H106" s="92">
        <f t="shared" ca="true" si="17"/>
        <v>23.1</v>
      </c>
      <c r="I106" s="2">
        <f t="shared" ca="true" si="18"/>
        <v>85.3</v>
      </c>
      <c r="J106" s="91">
        <f t="shared" ca="true" si="19"/>
        <v>98.3</v>
      </c>
      <c r="K106" s="89"/>
      <c r="L106" s="89"/>
      <c r="M106" s="92">
        <f t="shared" ca="true" si="20"/>
        <v>10.199999999999999</v>
      </c>
      <c r="N106" s="2">
        <f t="shared" ca="true" si="21"/>
        <v>90.7</v>
      </c>
      <c r="O106" s="91">
        <f t="shared" ca="true" si="22"/>
        <v>98.8</v>
      </c>
      <c r="P106" s="89"/>
      <c r="Q106" s="89"/>
      <c r="R106" s="92">
        <f t="shared" ca="true" si="23"/>
        <v>6.8</v>
      </c>
      <c r="S106" s="2">
        <f t="shared" ca="true" si="24"/>
        <v>93.1</v>
      </c>
      <c r="T106" s="91">
        <f t="shared" ca="true" si="25"/>
        <v>99.8</v>
      </c>
      <c r="U106" s="89"/>
      <c r="V106" s="89"/>
      <c r="W106" s="92">
        <f t="shared" ca="true" si="26"/>
        <v>4.5999999999999996</v>
      </c>
      <c r="X106" s="2">
        <f t="shared" ca="true" si="27"/>
        <v>98</v>
      </c>
      <c r="Y106" s="91">
        <f t="shared" ca="true" si="28"/>
        <v>99.9</v>
      </c>
      <c r="Z106" s="89"/>
      <c r="AA106" s="89"/>
      <c r="AB106" s="92">
        <f t="shared" ca="true" si="29"/>
        <v>1</v>
      </c>
    </row>
    <row r="107" x14ac:dyDescent="0.2">
      <c r="A107" s="87"/>
      <c r="B107" s="455" t="s">
        <v>336</v>
      </c>
      <c r="C107" s="456">
        <v>2015</v>
      </c>
      <c r="D107" s="2">
        <f t="shared" ca="true" si="15"/>
        <v>85.9</v>
      </c>
      <c r="E107" s="91">
        <f t="shared" ca="true" si="16"/>
        <v>98.2</v>
      </c>
      <c r="F107" s="89"/>
      <c r="G107" s="89"/>
      <c r="H107" s="92">
        <f t="shared" ca="true" si="17"/>
        <v>6.1</v>
      </c>
      <c r="I107" s="2">
        <f t="shared" ca="true" si="18"/>
        <v>96.2</v>
      </c>
      <c r="J107" s="91">
        <f t="shared" ca="true" si="19"/>
        <v>99.2</v>
      </c>
      <c r="K107" s="89"/>
      <c r="L107" s="89"/>
      <c r="M107" s="92">
        <f t="shared" ca="true" si="20"/>
        <v>1.5</v>
      </c>
      <c r="N107" s="2">
        <f t="shared" ca="true" si="21"/>
        <v>98.6</v>
      </c>
      <c r="O107" s="91">
        <f t="shared" ca="true" si="22"/>
        <v>99.7</v>
      </c>
      <c r="P107" s="89"/>
      <c r="Q107" s="89"/>
      <c r="R107" s="92">
        <f t="shared" ca="true" si="23"/>
        <v>0.5</v>
      </c>
      <c r="S107" s="2">
        <f t="shared" ca="true" si="24"/>
        <v>99.4</v>
      </c>
      <c r="T107" s="91">
        <f t="shared" ca="true" si="25"/>
        <v>99.9</v>
      </c>
      <c r="U107" s="89"/>
      <c r="V107" s="89"/>
      <c r="W107" s="92">
        <f t="shared" ca="true" si="26"/>
        <v>0.5</v>
      </c>
      <c r="X107" s="2">
        <f t="shared" ca="true" si="27"/>
        <v>99.9</v>
      </c>
      <c r="Y107" s="91">
        <f t="shared" ca="true" si="28"/>
        <v>99.9</v>
      </c>
      <c r="Z107" s="89"/>
      <c r="AA107" s="89"/>
      <c r="AB107" s="92">
        <f t="shared" ca="true" si="29"/>
        <v>0</v>
      </c>
      <c r="AD107" s="93"/>
    </row>
    <row r="108" x14ac:dyDescent="0.2">
      <c r="A108" s="87"/>
      <c r="B108" s="455"/>
      <c r="C108" s="456"/>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55"/>
      <c r="C109" s="456"/>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55"/>
      <c r="C110" s="456"/>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55"/>
      <c r="C111" s="456"/>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55"/>
      <c r="C112" s="456"/>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55"/>
      <c r="C113" s="456"/>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55"/>
      <c r="C114" s="456"/>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55"/>
      <c r="C115" s="456"/>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57"/>
      <c r="C116" s="458"/>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045" t="str">
        <f>CONCATENATE("National use of drinking water sources, ",C99,"–",C100)</f>
        <v>National use of drinking water sources, 2000–2020</v>
      </c>
      <c r="C118" s="2046"/>
      <c r="D118" s="2046"/>
      <c r="E118" s="2046"/>
      <c r="F118" s="2046"/>
      <c r="G118" s="2046"/>
      <c r="H118" s="2046"/>
      <c r="I118" s="2046"/>
      <c r="J118" s="2046"/>
      <c r="K118" s="2046"/>
      <c r="L118" s="2046"/>
      <c r="N118" s="98"/>
      <c r="O118" s="98"/>
      <c r="P118" s="98"/>
      <c r="Q118" s="98"/>
      <c r="R118" s="98"/>
      <c r="S118" s="2069" t="s">
        <v>11</v>
      </c>
      <c r="T118" s="2070"/>
      <c r="U118" s="2070"/>
      <c r="V118" s="2070"/>
      <c r="W118" s="2071"/>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067" t="s">
        <v>6</v>
      </c>
      <c r="B197" s="2067"/>
      <c r="C197" s="2067"/>
      <c r="D197" s="2064" t="s">
        <v>0</v>
      </c>
      <c r="E197" s="2065"/>
      <c r="F197" s="2065"/>
      <c r="G197" s="2065"/>
      <c r="H197" s="2066"/>
      <c r="I197" s="2064" t="s">
        <v>1</v>
      </c>
      <c r="J197" s="2065"/>
      <c r="K197" s="2065"/>
      <c r="L197" s="2065"/>
      <c r="M197" s="2066"/>
      <c r="N197" s="2064" t="s">
        <v>2</v>
      </c>
      <c r="O197" s="2065"/>
      <c r="P197" s="2065"/>
      <c r="Q197" s="2065"/>
      <c r="R197" s="2066"/>
      <c r="S197" s="2064" t="s">
        <v>3</v>
      </c>
      <c r="T197" s="2065"/>
      <c r="U197" s="2065"/>
      <c r="V197" s="2065"/>
      <c r="W197" s="2066"/>
      <c r="X197" s="2064" t="s">
        <v>4</v>
      </c>
      <c r="Y197" s="2065"/>
      <c r="Z197" s="2065"/>
      <c r="AA197" s="2065"/>
      <c r="AB197" s="2066"/>
    </row>
    <row r="198" s="44" customFormat="true" ht="22.5" customHeight="true" x14ac:dyDescent="0.2">
      <c r="A198" s="2080"/>
      <c r="B198" s="2080"/>
      <c r="C198" s="2080"/>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072" t="s">
        <v>10</v>
      </c>
      <c r="B199" s="2073"/>
      <c r="C199" s="209">
        <v>2000</v>
      </c>
      <c r="D199" s="56">
        <f ca="true">IF((D201+H201)&gt;100,D201*100/(D201+H201),D201)</f>
        <v>95.691236195226281</v>
      </c>
      <c r="E199" s="57">
        <f ca="true">D199*AVERAGEIF(E205:E216,"&gt;0")/100</f>
        <v>95.404162486640601</v>
      </c>
      <c r="F199" s="58">
        <f ca="true">D199*(100-AVERAGEIF(E205:E216,"&gt;0"))/100</f>
        <v>0.2870737085856761</v>
      </c>
      <c r="G199" s="59">
        <f ca="true">100-(E199+F199+H199)</f>
        <v>3.0870398520347351</v>
      </c>
      <c r="H199" s="60">
        <f ca="true">IF((D201+H201)&gt;100,H201*100/(D201+H201),H201)</f>
        <v>1.2217239527389907</v>
      </c>
      <c r="I199" s="56">
        <f ca="true">IF((I201+M201)&gt;100,I201*100/(I201+M201),I201)</f>
        <v>97.073351648351633</v>
      </c>
      <c r="J199" s="57">
        <f ca="true">I199*AVERAGEIF(J205:J216,"&gt;0")/100</f>
        <v>96.685058241758213</v>
      </c>
      <c r="K199" s="61">
        <f ca="true">I199*(100-AVERAGEIF(J205:J216,"&gt;0"))/100</f>
        <v>0.38829340659341205</v>
      </c>
      <c r="L199" s="62">
        <f ca="true">100-(J199+K199+M199)</f>
        <v>2.2913288972334556</v>
      </c>
      <c r="M199" s="63">
        <f ca="true">IF((I201+M201)&gt;100,M201*100/(I201+M201),M201)</f>
        <v>0.63531945441492965</v>
      </c>
      <c r="N199" s="56">
        <f ca="true">IF((N201+R201)&gt;100,N201*100/(N201+R201),N201)</f>
        <v>96.991483516483513</v>
      </c>
      <c r="O199" s="57">
        <f ca="true">N199*AVERAGEIF(O205:O216,"&gt;0")/100</f>
        <v>96.991483516483513</v>
      </c>
      <c r="P199" s="61">
        <f ca="true">N199*(100-AVERAGEIF(O205:O216,"&gt;0"))/100</f>
        <v>0</v>
      </c>
      <c r="Q199" s="62">
        <f ca="true">100-(O199+P199+R199)</f>
        <v>2.6513736263736263</v>
      </c>
      <c r="R199" s="63">
        <f ca="true">IF((N201+R201)&gt;100,R201*100/(N201+R201),R201)</f>
        <v>0.3571428571428612</v>
      </c>
      <c r="S199" s="56">
        <f ca="true">IF((S201+W201)&gt;100,S201*100/(S201+W201),S201)</f>
        <v>97.698688969258569</v>
      </c>
      <c r="T199" s="57">
        <f ca="true">S199*AVERAGEIF(T205:T216,"&gt;0")/100</f>
        <v>97.649839624773946</v>
      </c>
      <c r="U199" s="61">
        <f ca="true">S199*(100-AVERAGEIF(T205:T216,"&gt;0"))/100</f>
        <v>4.8849344484626502E-2</v>
      </c>
      <c r="V199" s="62">
        <f ca="true">100-(T199+U199+W199)</f>
        <v>2.1941681735985696</v>
      </c>
      <c r="W199" s="63">
        <f ca="true">IF((S201+W201)&gt;100,W201*100/(S201+W201),W201)</f>
        <v>0.1071428571428541</v>
      </c>
      <c r="X199" s="56">
        <f ca="true">IF((X201+AB201)&gt;100,X201*100/(X201+AB201),X201)</f>
        <v>99.160924369747889</v>
      </c>
      <c r="Y199" s="57">
        <f ca="true">X199*AVERAGEIF(Y205:Y216,"&gt;0")/100</f>
        <v>99.160924369747875</v>
      </c>
      <c r="Z199" s="61">
        <f ca="true">X199*(100-AVERAGEIF(Y205:Y216,"&gt;0"))/100</f>
        <v>0</v>
      </c>
      <c r="AA199" s="62">
        <f ca="true">100-(Y199+Z199+AB199)</f>
        <v>0.83907563025212539</v>
      </c>
      <c r="AB199" s="63">
        <f ca="true">IF((X201+AB201)&gt;100,AB201*100/(X201+AB201),AB201)</f>
        <v>0</v>
      </c>
    </row>
    <row r="200" s="64" customFormat="true" ht="15" customHeight="true" x14ac:dyDescent="0.2">
      <c r="A200" s="2074"/>
      <c r="B200" s="2075"/>
      <c r="C200" s="210">
        <v>2020</v>
      </c>
      <c r="D200" s="65">
        <f ca="true">IF((D202+H202)&gt;100,D202*100/(D202+H202),D202)</f>
        <v>92.941254007837586</v>
      </c>
      <c r="E200" s="66">
        <f ca="true">D200*AVERAGEIF(E205:E216,"&gt;0")/100</f>
        <v>92.662430245814065</v>
      </c>
      <c r="F200" s="67">
        <f ca="true">D200*(100-AVERAGEIF(E205:E216,"&gt;0"))/100</f>
        <v>0.27882376202351011</v>
      </c>
      <c r="G200" s="68">
        <f ca="true">100-(E200+F200+H200)</f>
        <v>5.9682787526350296</v>
      </c>
      <c r="H200" s="69">
        <f ca="true">IF((D202+H202)&gt;100,H202*100/(D202+H202),H202)</f>
        <v>1.090467239527392</v>
      </c>
      <c r="I200" s="65">
        <f ca="true">IF((I202+M202)&gt;100,I202*100/(I202+M202),I202)</f>
        <v>97.469026940801143</v>
      </c>
      <c r="J200" s="66">
        <f ca="true">I200*AVERAGEIF(J205:J216,"&gt;0")/100</f>
        <v>97.079150833037929</v>
      </c>
      <c r="K200" s="67">
        <f ca="true">I200*(100-AVERAGEIF(J205:J216,"&gt;0"))/100</f>
        <v>0.38987610776321013</v>
      </c>
      <c r="L200" s="68">
        <f ca="true">100-(J200+K200+M200)</f>
        <v>1.6831625782225501</v>
      </c>
      <c r="M200" s="69">
        <f ca="true">IF((I202+M202)&gt;100,M202*100/(I202+M202),M202)</f>
        <v>0.84781048097630674</v>
      </c>
      <c r="N200" s="65">
        <f ca="true">IF((N202+R202)&gt;100,N202*100/(N202+R202),N202)</f>
        <v>98.370214462956412</v>
      </c>
      <c r="O200" s="66">
        <f ca="true">N200*AVERAGEIF(O205:O216,"&gt;0")/100</f>
        <v>98.370214462956412</v>
      </c>
      <c r="P200" s="67">
        <f ca="true">N200*(100-AVERAGEIF(O205:O216,"&gt;0"))/100</f>
        <v>0</v>
      </c>
      <c r="Q200" s="68">
        <f ca="true">100-(O200+P200+R200)</f>
        <v>0.7012141084721577</v>
      </c>
      <c r="R200" s="69">
        <f ca="true">IF((N202+R202)&gt;100,R202*100/(N202+R202),R202)</f>
        <v>0.9285714285714306</v>
      </c>
      <c r="S200" s="65">
        <f ca="true">IF((S202+W202)&gt;100,S202*100/(S202+W202),S202)</f>
        <v>99.687477396021677</v>
      </c>
      <c r="T200" s="66">
        <f ca="true">S200*AVERAGEIF(T205:T216,"&gt;0")/100</f>
        <v>99.637633657323676</v>
      </c>
      <c r="U200" s="67">
        <f ca="true">S200*(100-AVERAGEIF(T205:T216,"&gt;0"))/100</f>
        <v>4.9843738698008011E-2</v>
      </c>
      <c r="V200" s="68">
        <f ca="true">100-(T200+U200+W200)</f>
        <v>3.395117540689796E-2</v>
      </c>
      <c r="W200" s="69">
        <f ca="true">IF((S202+W202)&gt;100,W202*100/(S202+W202),W202)</f>
        <v>0.27857142857142847</v>
      </c>
      <c r="X200" s="65">
        <f ca="true">IF((X202+AB202)&gt;100,X202*100/(X202+AB202),X202)</f>
        <v>100</v>
      </c>
      <c r="Y200" s="66">
        <f ca="true">X200*AVERAGEIF(Y205:Y216,"&gt;0")/100</f>
        <v>100</v>
      </c>
      <c r="Z200" s="67">
        <f ca="true">X200*(100-AVERAGEIF(Y205:Y216,"&gt;0"))/100</f>
        <v>0</v>
      </c>
      <c r="AA200" s="68">
        <f ca="true">100-(Y200+Z200+AB200)</f>
        <v>0</v>
      </c>
      <c r="AB200" s="69">
        <f ca="true">IF((X202+AB202)&gt;100,AB202*100/(X202+AB202),AB202)</f>
        <v>0</v>
      </c>
    </row>
    <row r="201" hidden="true" x14ac:dyDescent="0.2">
      <c r="A201" s="2076" t="s">
        <v>12</v>
      </c>
      <c r="B201" s="2077"/>
      <c r="C201" s="70">
        <f>MinRegYear(C199,C205:C216)</f>
        <v>2001</v>
      </c>
      <c r="D201" s="71">
        <f ca="true">IF(MAX(C205:C216)-MIN(C205:C216)&lt;5,AVERAGEIF(C205:C216,"&gt;0",D205:D216),
IF(FORECAST($C201,D$205:D$216,$C$205:$C$216)&lt;0,0,
IF(FORECAST($C201,D$205:D$216,$C$205:$C$216)&gt;100,100,
FORECAST($C201,D$205:D$216,$C$205:$C$216))))</f>
        <v>95.691236195226281</v>
      </c>
      <c r="E201" s="72"/>
      <c r="F201" s="73"/>
      <c r="G201" s="73"/>
      <c r="H201" s="74">
        <f ca="true">IF(MAX(C205:C216)-MIN(C205:C216)&lt;5,AVERAGEIF(C205:C216,"&gt;0",H205:H216),
IF(FORECAST($C201,H$205:H$216,$C$205:$C$216)&lt;0,0,
IF(FORECAST($C201,H$205:H$216,$C$205:$C$216)&gt;100,100,
FORECAST($C201,H$205:H$216,$C$205:$C$216))))</f>
        <v>1.2217239527389907</v>
      </c>
      <c r="I201" s="71">
        <f ca="true">IF(MAX(C205:C216)-MIN(C205:C216)&lt;5,AVERAGEIF(C205:C216,"&gt;0",I205:I216),
IF(FORECAST($C201,I$205:I$216,$C$205:$C$216)&lt;0,0,
IF(FORECAST($C201,I$205:I$216,$C$205:$C$216)&gt;100,100,
FORECAST($C201,I$205:I$216,$C$205:$C$216))))</f>
        <v>97.073351648351633</v>
      </c>
      <c r="J201" s="72"/>
      <c r="K201" s="73"/>
      <c r="L201" s="73"/>
      <c r="M201" s="74">
        <f ca="true">IF(MAX(C205:C216)-MIN(C205:C216)&lt;5,AVERAGEIF(C205:C216,"&gt;0",M205:M216),
IF(FORECAST($C201,M$205:M$216,$C$205:$C$216)&lt;0,0,
IF(FORECAST($C201,M$205:M$216,$C$205:$C$216)&gt;100,100,
FORECAST($C201,M$205:M$216,$C$205:$C$216))))</f>
        <v>0.63531945441492965</v>
      </c>
      <c r="N201" s="71">
        <f ca="true">IF(MAX(C205:C216)-MIN(C205:C216)&lt;5,AVERAGEIF(C205:C216,"&gt;0",N205:N216),
IF(FORECAST($C201,N$205:N$216,$C$205:$C$216)&lt;0,0,
IF(FORECAST($C201,N$205:N$216,$C$205:$C$216)&gt;100,100,
FORECAST($C201,N$205:N$216,$C$205:$C$216))))</f>
        <v>96.991483516483513</v>
      </c>
      <c r="O201" s="72"/>
      <c r="P201" s="73"/>
      <c r="Q201" s="73"/>
      <c r="R201" s="74">
        <f ca="true">IF(MAX(C205:C216)-MIN(C205:C216)&lt;5,AVERAGEIF(C205:C216,"&gt;0",R205:R216),
IF(FORECAST($C201,R$205:R$216,$C$205:$C$216)&lt;0,0,
IF(FORECAST($C201,R$205:R$216,$C$205:$C$216)&gt;100,100,
FORECAST($C201,R$205:R$216,$C$205:$C$216))))</f>
        <v>0.3571428571428612</v>
      </c>
      <c r="S201" s="71">
        <f ca="true">IF(MAX(C205:C216)-MIN(C205:C216)&lt;5,AVERAGEIF(C205:C216,"&gt;0",S205:S216),
IF(FORECAST($C201,S$205:S$216,$C$205:$C$216)&lt;0,0,
IF(FORECAST($C201,S$205:S$216,$C$205:$C$216)&gt;100,100,
FORECAST($C201,S$205:S$216,$C$205:$C$216))))</f>
        <v>97.698688969258569</v>
      </c>
      <c r="T201" s="72"/>
      <c r="U201" s="73"/>
      <c r="V201" s="73"/>
      <c r="W201" s="74">
        <f ca="true">IF(MAX(C205:C216)-MIN(C205:C216)&lt;5,AVERAGEIF(C205:C216,"&gt;0",W205:W216),
IF(FORECAST($C201,W$205:W$216,$C$205:$C$216)&lt;0,0,
IF(FORECAST($C201,W$205:W$216,$C$205:$C$216)&gt;100,100,
FORECAST($C201,W$205:W$216,$C$205:$C$216))))</f>
        <v>0.1071428571428541</v>
      </c>
      <c r="X201" s="71">
        <f ca="true">IF(MAX(C205:C216)-MIN(C205:C216)&lt;5,AVERAGEIF(C205:C216,"&gt;0",X205:X216),
IF(FORECAST($C201,X$205:X$216,$C$205:$C$216)&lt;0,0,
IF(FORECAST($C201,X$205:X$216,$C$205:$C$216)&gt;100,100,
FORECAST($C201,X$205:X$216,$C$205:$C$216))))</f>
        <v>99.160924369747889</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078"/>
      <c r="B202" s="2079"/>
      <c r="C202" s="49">
        <f>MaxRegYear(C200,C205:C216)</f>
        <v>2017</v>
      </c>
      <c r="D202" s="75">
        <f ca="true">IF(MAX(C205:C216)-MIN(C205:C216)&lt;5,AVERAGEIF(C205:C216,"&gt;0",D205:D216),
IF(FORECAST($C202,D$205:D$216,$C$205:$C$216)&lt;0,0,
IF(FORECAST($C202,D$205:D$216,$C$205:$C$216)&gt;100,100,
FORECAST($C202,D$205:D$216,$C$205:$C$216))))</f>
        <v>92.941254007837586</v>
      </c>
      <c r="E202" s="76"/>
      <c r="F202" s="77"/>
      <c r="G202" s="77"/>
      <c r="H202" s="78">
        <f ca="true">IF(MAX(C205:C216)-MIN(C205:C216)&lt;5,AVERAGEIF(C205:C216,"&gt;0",H205:H216),
IF(FORECAST($C202,H$205:H$216,$C$205:$C$216)&lt;0,0,
IF(FORECAST($C202,H$205:H$216,$C$205:$C$216)&gt;100,100,
FORECAST($C202,H$205:H$216,$C$205:$C$216))))</f>
        <v>1.090467239527392</v>
      </c>
      <c r="I202" s="75">
        <f ca="true">IF(MAX(C205:C216)-MIN(C205:C216)&lt;5,AVERAGEIF(C205:C216,"&gt;0",I205:I216),
IF(FORECAST($C202,I$205:I$216,$C$205:$C$216)&lt;0,0,
IF(FORECAST($C202,I$205:I$216,$C$205:$C$216)&gt;100,100,
FORECAST($C202,I$205:I$216,$C$205:$C$216))))</f>
        <v>97.469026940801143</v>
      </c>
      <c r="J202" s="76"/>
      <c r="K202" s="77"/>
      <c r="L202" s="77"/>
      <c r="M202" s="78">
        <f ca="true">IF(MAX(C205:C216)-MIN(C205:C216)&lt;5,AVERAGEIF(C205:C216,"&gt;0",M205:M216),
IF(FORECAST($C202,M$205:M$216,$C$205:$C$216)&lt;0,0,
IF(FORECAST($C202,M$205:M$216,$C$205:$C$216)&gt;100,100,
FORECAST($C202,M$205:M$216,$C$205:$C$216))))</f>
        <v>0.84781048097630674</v>
      </c>
      <c r="N202" s="75">
        <f ca="true">IF(MAX(C205:C216)-MIN(C205:C216)&lt;5,AVERAGEIF(C205:C216,"&gt;0",N205:N216),
IF(FORECAST($C202,N$205:N$216,$C$205:$C$216)&lt;0,0,
IF(FORECAST($C202,N$205:N$216,$C$205:$C$216)&gt;100,100,
FORECAST($C202,N$205:N$216,$C$205:$C$216))))</f>
        <v>98.370214462956412</v>
      </c>
      <c r="O202" s="76"/>
      <c r="P202" s="77"/>
      <c r="Q202" s="77"/>
      <c r="R202" s="78">
        <f ca="true">IF(MAX(C205:C216)-MIN(C205:C216)&lt;5,AVERAGEIF(C205:C216,"&gt;0",R205:R216),
IF(FORECAST($C202,R$205:R$216,$C$205:$C$216)&lt;0,0,
IF(FORECAST($C202,R$205:R$216,$C$205:$C$216)&gt;100,100,
FORECAST($C202,R$205:R$216,$C$205:$C$216))))</f>
        <v>0.9285714285714306</v>
      </c>
      <c r="S202" s="75">
        <f ca="true">IF(MAX(C205:C216)-MIN(C205:C216)&lt;5,AVERAGEIF(C205:C216,"&gt;0",S205:S216),
IF(FORECAST($C202,S$205:S$216,$C$205:$C$216)&lt;0,0,
IF(FORECAST($C202,S$205:S$216,$C$205:$C$216)&gt;100,100,
FORECAST($C202,S$205:S$216,$C$205:$C$216))))</f>
        <v>99.687477396021677</v>
      </c>
      <c r="T202" s="76"/>
      <c r="U202" s="77"/>
      <c r="V202" s="77"/>
      <c r="W202" s="78">
        <f ca="true">IF(MAX(C205:C216)-MIN(C205:C216)&lt;5,AVERAGEIF(C205:C216,"&gt;0",W205:W216),
IF(FORECAST($C202,W$205:W$216,$C$205:$C$216)&lt;0,0,
IF(FORECAST($C202,W$205:W$216,$C$205:$C$216)&gt;100,100,
FORECAST($C202,W$205:W$216,$C$205:$C$216))))</f>
        <v>0.27857142857142847</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035" t="s">
        <v>415</v>
      </c>
      <c r="F204" s="219"/>
      <c r="G204" s="219"/>
      <c r="H204" s="85" t="s">
        <v>17</v>
      </c>
      <c r="I204" s="83" t="s">
        <v>14</v>
      </c>
      <c r="J204" s="2035" t="s">
        <v>415</v>
      </c>
      <c r="K204" s="219"/>
      <c r="L204" s="219"/>
      <c r="M204" s="85" t="s">
        <v>17</v>
      </c>
      <c r="N204" s="83" t="s">
        <v>14</v>
      </c>
      <c r="O204" s="2035" t="s">
        <v>415</v>
      </c>
      <c r="P204" s="219"/>
      <c r="Q204" s="219"/>
      <c r="R204" s="85" t="s">
        <v>17</v>
      </c>
      <c r="S204" s="83" t="s">
        <v>14</v>
      </c>
      <c r="T204" s="2035" t="s">
        <v>415</v>
      </c>
      <c r="U204" s="219"/>
      <c r="V204" s="219"/>
      <c r="W204" s="85" t="s">
        <v>17</v>
      </c>
      <c r="X204" s="83" t="s">
        <v>14</v>
      </c>
      <c r="Y204" s="2035" t="s">
        <v>415</v>
      </c>
      <c r="Z204" s="219"/>
      <c r="AA204" s="219"/>
      <c r="AB204" s="85" t="s">
        <v>17</v>
      </c>
      <c r="AD204" s="220"/>
    </row>
    <row r="205" x14ac:dyDescent="0.2">
      <c r="A205" s="87"/>
      <c r="B205" s="453" t="s">
        <v>170</v>
      </c>
      <c r="C205" s="454">
        <v>2003</v>
      </c>
      <c r="D205" s="1">
        <f t="shared" ref="D205:D216" ca="true" si="50">IF(ISERROR(INDIRECT(CONCATENATE($B205,"!H16"))),"",INDIRECT(CONCATENATE($B205,"!H16")))</f>
        <v>98.004987531172077</v>
      </c>
      <c r="E205" s="91" t="str">
        <f t="shared" ref="E205:E216" ca="true" si="51">IF(ISERROR(INDIRECT(CONCATENATE($B205,"!H23"))),"",INDIRECT(CONCATENATE($B205,"!H23")))</f>
        <v>N/A</v>
      </c>
      <c r="F205" s="89"/>
      <c r="G205" s="89"/>
      <c r="H205" s="90">
        <f t="shared" ref="H205:H216" ca="true" si="52">IF(ISERROR(INDIRECT(CONCATENATE($B205,"!H21"))),"",INDIRECT(CONCATENATE($B205,"!H21")))</f>
        <v>0.75187969924812026</v>
      </c>
      <c r="I205" s="1">
        <f t="shared" ref="I205:I216" ca="true" si="53">IF(ISERROR(INDIRECT(CONCATENATE($B205,"!I16"))),"",INDIRECT(CONCATENATE($B205,"!I16")))</f>
        <v>98.263027295285355</v>
      </c>
      <c r="J205" s="91" t="str">
        <f t="shared" ref="J205:J216" ca="true" si="54">IF(ISERROR(INDIRECT(CONCATENATE($B205,"!I23"))),"",INDIRECT(CONCATENATE($B205,"!I23")))</f>
        <v>N/A</v>
      </c>
      <c r="K205" s="89"/>
      <c r="L205" s="89"/>
      <c r="M205" s="90">
        <f t="shared" ref="M205:M216" ca="true" si="55">IF(ISERROR(INDIRECT(CONCATENATE($B205,"!I21"))),"",INDIRECT(CONCATENATE($B205,"!I21")))</f>
        <v>0.25125628140703515</v>
      </c>
      <c r="N205" s="1">
        <f t="shared" ref="N205:N216" ca="true" si="56">IF(ISERROR(INDIRECT(CONCATENATE($B205,"!J16"))),"",INDIRECT(CONCATENATE($B205,"!J16")))</f>
        <v>98.014888337468989</v>
      </c>
      <c r="O205" s="91" t="str">
        <f t="shared" ref="O205:O216" ca="true" si="57">IF(ISERROR(INDIRECT(CONCATENATE($B205,"!J23"))),"",INDIRECT(CONCATENATE($B205,"!J23")))</f>
        <v>N/A</v>
      </c>
      <c r="P205" s="89"/>
      <c r="Q205" s="89"/>
      <c r="R205" s="90">
        <f t="shared" ref="R205:R216" ca="true" si="58">IF(ISERROR(INDIRECT(CONCATENATE($B205,"!J21"))),"",INDIRECT(CONCATENATE($B205,"!J21")))</f>
        <v>0</v>
      </c>
      <c r="S205" s="1">
        <f t="shared" ref="S205:S216" ca="true" si="59">IF(ISERROR(INDIRECT(CONCATENATE($B205,"!K16"))),"",INDIRECT(CONCATENATE($B205,"!K16")))</f>
        <v>98.22784810126582</v>
      </c>
      <c r="T205" s="91" t="str">
        <f t="shared" ref="T205:T216" ca="true" si="60">IF(ISERROR(INDIRECT(CONCATENATE($B205,"!K23"))),"",INDIRECT(CONCATENATE($B205,"!K23")))</f>
        <v>N/A</v>
      </c>
      <c r="U205" s="89"/>
      <c r="V205" s="89"/>
      <c r="W205" s="90">
        <f t="shared" ref="W205:W216" ca="true" si="61">IF(ISERROR(INDIRECT(CONCATENATE($B205,"!K21"))),"",INDIRECT(CONCATENATE($B205,"!K21")))</f>
        <v>0</v>
      </c>
      <c r="X205" s="1">
        <f t="shared" ref="X205:X216" ca="true" si="62">IF(ISERROR(INDIRECT(CONCATENATE($B205,"!L16"))),"",INDIRECT(CONCATENATE($B205,"!L16")))</f>
        <v>99.264705882352942</v>
      </c>
      <c r="Y205" s="91" t="str">
        <f t="shared" ref="Y205:Y216" ca="true" si="63">IF(ISERROR(INDIRECT(CONCATENATE($B205,"!L23"))),"",INDIRECT(CONCATENATE($B205,"!L23")))</f>
        <v>N/A</v>
      </c>
      <c r="Z205" s="89"/>
      <c r="AA205" s="89"/>
      <c r="AB205" s="90">
        <f t="shared" ref="AB205:AB216" ca="true" si="64">IF(ISERROR(INDIRECT(CONCATENATE($B205,"!L221"))),"",INDIRECT(CONCATENATE($B205,"!L21")))</f>
        <v>0</v>
      </c>
    </row>
    <row r="206" x14ac:dyDescent="0.2">
      <c r="A206" s="87"/>
      <c r="B206" s="455" t="s">
        <v>147</v>
      </c>
      <c r="C206" s="456">
        <v>2011</v>
      </c>
      <c r="D206" s="2">
        <f t="shared" ca="true" si="50"/>
        <v>86</v>
      </c>
      <c r="E206" s="91">
        <f t="shared" ca="true" si="51"/>
        <v>99.7</v>
      </c>
      <c r="F206" s="89"/>
      <c r="G206" s="89"/>
      <c r="H206" s="92">
        <f t="shared" ca="true" si="52"/>
        <v>2.5</v>
      </c>
      <c r="I206" s="2">
        <f t="shared" ca="true" si="53"/>
        <v>93.9</v>
      </c>
      <c r="J206" s="91">
        <f t="shared" ca="true" si="54"/>
        <v>99.3</v>
      </c>
      <c r="K206" s="89"/>
      <c r="L206" s="89"/>
      <c r="M206" s="92">
        <f t="shared" ca="true" si="55"/>
        <v>2</v>
      </c>
      <c r="N206" s="2">
        <f t="shared" ca="true" si="56"/>
        <v>95.3</v>
      </c>
      <c r="O206" s="91">
        <f t="shared" ca="true" si="57"/>
        <v>100</v>
      </c>
      <c r="P206" s="89"/>
      <c r="Q206" s="89"/>
      <c r="R206" s="92">
        <f t="shared" ca="true" si="58"/>
        <v>2</v>
      </c>
      <c r="S206" s="2">
        <f t="shared" ca="true" si="59"/>
        <v>98.1</v>
      </c>
      <c r="T206" s="91">
        <f t="shared" ca="true" si="60"/>
        <v>100</v>
      </c>
      <c r="U206" s="89"/>
      <c r="V206" s="89"/>
      <c r="W206" s="92">
        <f t="shared" ca="true" si="61"/>
        <v>0.6</v>
      </c>
      <c r="X206" s="2">
        <f t="shared" ca="true" si="62"/>
        <v>99.7</v>
      </c>
      <c r="Y206" s="91">
        <f t="shared" ca="true" si="63"/>
        <v>100</v>
      </c>
      <c r="Z206" s="89"/>
      <c r="AA206" s="89"/>
      <c r="AB206" s="92">
        <f t="shared" ca="true" si="64"/>
        <v>0</v>
      </c>
    </row>
    <row r="207" x14ac:dyDescent="0.2">
      <c r="A207" s="87"/>
      <c r="B207" s="455" t="s">
        <v>336</v>
      </c>
      <c r="C207" s="456">
        <v>2015</v>
      </c>
      <c r="D207" s="2">
        <f t="shared" ca="true" si="50"/>
        <v>98.6</v>
      </c>
      <c r="E207" s="91">
        <f t="shared" ca="true" si="51"/>
        <v>99.7</v>
      </c>
      <c r="F207" s="89"/>
      <c r="G207" s="89"/>
      <c r="H207" s="92">
        <f t="shared" ca="true" si="52"/>
        <v>0.2</v>
      </c>
      <c r="I207" s="2">
        <f t="shared" ca="true" si="53"/>
        <v>99.7</v>
      </c>
      <c r="J207" s="91">
        <f t="shared" ca="true" si="54"/>
        <v>99.9</v>
      </c>
      <c r="K207" s="89"/>
      <c r="L207" s="89"/>
      <c r="M207" s="92">
        <f t="shared" ca="true" si="55"/>
        <v>0</v>
      </c>
      <c r="N207" s="2">
        <f t="shared" ca="true" si="56"/>
        <v>99.9</v>
      </c>
      <c r="O207" s="91">
        <f t="shared" ca="true" si="57"/>
        <v>100</v>
      </c>
      <c r="P207" s="89"/>
      <c r="Q207" s="89"/>
      <c r="R207" s="92">
        <f t="shared" ca="true" si="58"/>
        <v>0</v>
      </c>
      <c r="S207" s="2">
        <f t="shared" ca="true" si="59"/>
        <v>100</v>
      </c>
      <c r="T207" s="91">
        <f t="shared" ca="true" si="60"/>
        <v>99.9</v>
      </c>
      <c r="U207" s="89"/>
      <c r="V207" s="89"/>
      <c r="W207" s="92">
        <f t="shared" ca="true" si="61"/>
        <v>0</v>
      </c>
      <c r="X207" s="2">
        <f t="shared" ca="true" si="62"/>
        <v>99.9</v>
      </c>
      <c r="Y207" s="91">
        <f t="shared" ca="true" si="63"/>
        <v>100</v>
      </c>
      <c r="Z207" s="89"/>
      <c r="AA207" s="89"/>
      <c r="AB207" s="92">
        <f t="shared" ca="true" si="64"/>
        <v>0</v>
      </c>
      <c r="AD207" s="93"/>
    </row>
    <row r="208" x14ac:dyDescent="0.2">
      <c r="A208" s="87"/>
      <c r="B208" s="455"/>
      <c r="C208" s="456"/>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55"/>
      <c r="C209" s="456"/>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55"/>
      <c r="C210" s="456"/>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55"/>
      <c r="C211" s="456"/>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55"/>
      <c r="C212" s="456"/>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55"/>
      <c r="C213" s="456"/>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55"/>
      <c r="C214" s="456"/>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55"/>
      <c r="C215" s="456"/>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57"/>
      <c r="C216" s="458"/>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045" t="str">
        <f>CONCATENATE("Urban use of drinking water sources,  ",C199,"–",C200)</f>
        <v>Urban use of drinking water sources,  2000–2020</v>
      </c>
      <c r="C218" s="2046"/>
      <c r="D218" s="2046"/>
      <c r="E218" s="2046"/>
      <c r="F218" s="2046"/>
      <c r="G218" s="2046"/>
      <c r="H218" s="2046"/>
      <c r="I218" s="2046"/>
      <c r="J218" s="2046"/>
      <c r="K218" s="2046"/>
      <c r="L218" s="2046"/>
      <c r="N218" s="98"/>
      <c r="O218" s="98"/>
      <c r="P218" s="98"/>
      <c r="Q218" s="98"/>
      <c r="R218" s="98"/>
      <c r="S218" s="2069" t="s">
        <v>11</v>
      </c>
      <c r="T218" s="2070"/>
      <c r="U218" s="2070"/>
      <c r="V218" s="2070"/>
      <c r="W218" s="2071"/>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067" t="s">
        <v>7</v>
      </c>
      <c r="B297" s="2067"/>
      <c r="C297" s="2067"/>
      <c r="D297" s="2064" t="s">
        <v>0</v>
      </c>
      <c r="E297" s="2065"/>
      <c r="F297" s="2065"/>
      <c r="G297" s="2065"/>
      <c r="H297" s="2066"/>
      <c r="I297" s="2064" t="s">
        <v>1</v>
      </c>
      <c r="J297" s="2065"/>
      <c r="K297" s="2065"/>
      <c r="L297" s="2065"/>
      <c r="M297" s="2066"/>
      <c r="N297" s="2064" t="s">
        <v>2</v>
      </c>
      <c r="O297" s="2065"/>
      <c r="P297" s="2065"/>
      <c r="Q297" s="2065"/>
      <c r="R297" s="2066"/>
      <c r="S297" s="2064" t="s">
        <v>3</v>
      </c>
      <c r="T297" s="2065"/>
      <c r="U297" s="2065"/>
      <c r="V297" s="2065"/>
      <c r="W297" s="2066"/>
      <c r="X297" s="2064" t="s">
        <v>4</v>
      </c>
      <c r="Y297" s="2065"/>
      <c r="Z297" s="2065"/>
      <c r="AA297" s="2065"/>
      <c r="AB297" s="2066"/>
    </row>
    <row r="298" s="44" customFormat="true" ht="22.5" customHeight="true" x14ac:dyDescent="0.2">
      <c r="A298" s="2068"/>
      <c r="B298" s="2068"/>
      <c r="C298" s="2068"/>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072" t="s">
        <v>10</v>
      </c>
      <c r="B299" s="2073"/>
      <c r="C299" s="209">
        <v>2000</v>
      </c>
      <c r="D299" s="56">
        <f ca="true">IF((D301+H301)&gt;100,D301*100/(D301+H301),D301)</f>
        <v>79.672614749871173</v>
      </c>
      <c r="E299" s="57">
        <f ca="true">D299*AVERAGEIF(E305:E316,"&gt;0")/100</f>
        <v>76.684891696750995</v>
      </c>
      <c r="F299" s="58">
        <f ca="true">D299*(100-AVERAGEIF(E305:E316,"&gt;0"))/100</f>
        <v>2.9877230531201691</v>
      </c>
      <c r="G299" s="59">
        <f ca="true">100-(E299+F299+H299)</f>
        <v>1.7215063286873402</v>
      </c>
      <c r="H299" s="60">
        <f ca="true">IF((D301+H301)&gt;100,H301*100/(D301+H301),H301)</f>
        <v>18.605878921441501</v>
      </c>
      <c r="I299" s="56">
        <f ca="true">IF((I301+M301)&gt;100,I301*100/(I301+M301),I301)</f>
        <v>83.31554964998702</v>
      </c>
      <c r="J299" s="57">
        <f ca="true">I299*AVERAGEIF(J305:J316,"&gt;0")/100</f>
        <v>81.690896431812277</v>
      </c>
      <c r="K299" s="61">
        <f ca="true">I299*(100-AVERAGEIF(J305:J316,"&gt;0"))/100</f>
        <v>1.6246532181747491</v>
      </c>
      <c r="L299" s="62">
        <f ca="true">100-(J299+K299+M299)</f>
        <v>3.5741055224268621</v>
      </c>
      <c r="M299" s="63">
        <f ca="true">IF((I301+M301)&gt;100,M301*100/(I301+M301),M301)</f>
        <v>13.110344827586118</v>
      </c>
      <c r="N299" s="56">
        <f ca="true">IF((N301+R301)&gt;100,N301*100/(N301+R301),N301)</f>
        <v>85.277913873130501</v>
      </c>
      <c r="O299" s="57">
        <f ca="true">N299*AVERAGEIF(O305:O316,"&gt;0")/100</f>
        <v>84.041384121970111</v>
      </c>
      <c r="P299" s="61">
        <f ca="true">N299*(100-AVERAGEIF(O305:O316,"&gt;0"))/100</f>
        <v>1.2365297511603948</v>
      </c>
      <c r="Q299" s="62">
        <f ca="true">100-(O299+P299+R299)</f>
        <v>7.0559333816184449</v>
      </c>
      <c r="R299" s="63">
        <f ca="true">IF((N301+R301)&gt;100,R301*100/(N301+R301),R301)</f>
        <v>7.6661527452510541</v>
      </c>
      <c r="S299" s="56">
        <f ca="true">IF((S301+W301)&gt;100,S301*100/(S301+W301),S301)</f>
        <v>90.508160487425471</v>
      </c>
      <c r="T299" s="57">
        <f ca="true">S299*AVERAGEIF(T305:T316,"&gt;0")/100</f>
        <v>89.73884112328237</v>
      </c>
      <c r="U299" s="61">
        <f ca="true">S299*(100-AVERAGEIF(T305:T316,"&gt;0"))/100</f>
        <v>0.76931936414311142</v>
      </c>
      <c r="V299" s="62">
        <f ca="true">100-(T299+U299+W299)</f>
        <v>5.8970462106383508</v>
      </c>
      <c r="W299" s="63">
        <f ca="true">IF((S301+W301)&gt;100,W301*100/(S301+W301),W301)</f>
        <v>3.5947933019361642</v>
      </c>
      <c r="X299" s="56">
        <f ca="true">IF((X301+AB301)&gt;100,X301*100/(X301+AB301),X301)</f>
        <v>91.851998452810676</v>
      </c>
      <c r="Y299" s="57">
        <f ca="true">X299*AVERAGEIF(Y305:Y316,"&gt;0")/100</f>
        <v>91.576442457452245</v>
      </c>
      <c r="Z299" s="61">
        <f ca="true">X299*(100-AVERAGEIF(Y305:Y316,"&gt;0"))/100</f>
        <v>0.2755559953584294</v>
      </c>
      <c r="AA299" s="62">
        <f ca="true">100-(Y299+Z299+AB299)</f>
        <v>5.3278716770594485</v>
      </c>
      <c r="AB299" s="63">
        <f ca="true">IF((X301+AB301)&gt;100,AB301*100/(X301+AB301),AB301)</f>
        <v>2.8201298701298705</v>
      </c>
    </row>
    <row r="300" s="64" customFormat="true" ht="15" customHeight="true" x14ac:dyDescent="0.2">
      <c r="A300" s="2074"/>
      <c r="B300" s="2075"/>
      <c r="C300" s="210">
        <v>2020</v>
      </c>
      <c r="D300" s="65">
        <f ca="true">IF((D302+H302)&gt;100,D302*100/(D302+H302),D302)</f>
        <v>74.830531201650388</v>
      </c>
      <c r="E300" s="66">
        <f ca="true">D300*AVERAGEIF(E305:E316,"&gt;0")/100</f>
        <v>72.024386281588491</v>
      </c>
      <c r="F300" s="67">
        <f ca="true">D300*(100-AVERAGEIF(E305:E316,"&gt;0"))/100</f>
        <v>2.8061449200618891</v>
      </c>
      <c r="G300" s="68">
        <f ca="true">100-(E300+F300+H300)</f>
        <v>9.0744013884455654</v>
      </c>
      <c r="H300" s="69">
        <f ca="true">IF((D302+H302)&gt;100,H302*100/(D302+H302),H302)</f>
        <v>16.095067409904061</v>
      </c>
      <c r="I300" s="65">
        <f ca="true">IF((I302+M302)&gt;100,I302*100/(I302+M302),I302)</f>
        <v>88.740646875810285</v>
      </c>
      <c r="J300" s="66">
        <f ca="true">I300*AVERAGEIF(J305:J316,"&gt;0")/100</f>
        <v>87.010204261731985</v>
      </c>
      <c r="K300" s="67">
        <f ca="true">I300*(100-AVERAGEIF(J305:J316,"&gt;0"))/100</f>
        <v>1.7304426140783031</v>
      </c>
      <c r="L300" s="68">
        <f ca="true">100-(J300+K300+M300)</f>
        <v>4.355904848327782</v>
      </c>
      <c r="M300" s="69">
        <f ca="true">IF((I302+M302)&gt;100,M302*100/(I302+M302),M302)</f>
        <v>6.9034482758619333</v>
      </c>
      <c r="N300" s="65">
        <f ca="true">IF((N302+R302)&gt;100,N302*100/(N302+R302),N302)</f>
        <v>94.467702423929722</v>
      </c>
      <c r="O300" s="66">
        <f ca="true">N300*AVERAGEIF(O305:O316,"&gt;0")/100</f>
        <v>93.097920738782747</v>
      </c>
      <c r="P300" s="67">
        <f ca="true">N300*(100-AVERAGEIF(O305:O316,"&gt;0"))/100</f>
        <v>1.3697816851469835</v>
      </c>
      <c r="Q300" s="68">
        <f ca="true">100-(O300+P300+R300)</f>
        <v>0.58376127630451435</v>
      </c>
      <c r="R300" s="69">
        <f ca="true">IF((N302+R302)&gt;100,R302*100/(N302+R302),R302)</f>
        <v>4.9485362997657489</v>
      </c>
      <c r="S300" s="65">
        <f ca="true">IF((S302+W302)&gt;100,S302*100/(S302+W302),S302)</f>
        <v>96.144743509973296</v>
      </c>
      <c r="T300" s="66">
        <f ca="true">S300*AVERAGEIF(T305:T316,"&gt;0")/100</f>
        <v>95.327513190138518</v>
      </c>
      <c r="U300" s="67">
        <f ca="true">S300*(100-AVERAGEIF(T305:T316,"&gt;0"))/100</f>
        <v>0.81723031983476757</v>
      </c>
      <c r="V300" s="68">
        <f ca="true">100-(T300+U300+W300)</f>
        <v>0</v>
      </c>
      <c r="W300" s="69">
        <f ca="true">IF((S302+W302)&gt;100,W302*100/(S302+W302),W302)</f>
        <v>3.8552564900267168</v>
      </c>
      <c r="X300" s="65">
        <f ca="true">IF((X302+AB302)&gt;100,X302*100/(X302+AB302),X302)</f>
        <v>97.223711671449934</v>
      </c>
      <c r="Y300" s="66">
        <f ca="true">X300*AVERAGEIF(Y305:Y316,"&gt;0")/100</f>
        <v>96.932040536435579</v>
      </c>
      <c r="Z300" s="67">
        <f ca="true">X300*(100-AVERAGEIF(Y305:Y316,"&gt;0"))/100</f>
        <v>0.29167113501434705</v>
      </c>
      <c r="AA300" s="68">
        <f ca="true">100-(Y300+Z300+AB300)</f>
        <v>0</v>
      </c>
      <c r="AB300" s="69">
        <f ca="true">IF((X302+AB302)&gt;100,AB302*100/(X302+AB302),AB302)</f>
        <v>2.7762883285500752</v>
      </c>
    </row>
    <row r="301" hidden="true" x14ac:dyDescent="0.2">
      <c r="A301" s="2076" t="s">
        <v>12</v>
      </c>
      <c r="B301" s="2077"/>
      <c r="C301" s="70">
        <f>MinRegYear(C299,C305:C316)</f>
        <v>2001</v>
      </c>
      <c r="D301" s="71">
        <f ca="true">IF(MAX(C305:C316)-MIN(C305:C316)&lt;5,AVERAGEIF(C305:C316,"&gt;0",D305:D316),
IF(FORECAST($C301,D$305:D$316,$C$305:$C$316)&lt;0,0,
IF(FORECAST($C301,D$305:D$316,$C$305:$C$316)&gt;100,100,
FORECAST($C301,D$305:D$316,$C$305:$C$316))))</f>
        <v>79.672614749871173</v>
      </c>
      <c r="E301" s="72"/>
      <c r="F301" s="73"/>
      <c r="G301" s="73"/>
      <c r="H301" s="74">
        <f ca="true">IF(MAX(C305:C316)-MIN(C305:C316)&lt;5,AVERAGEIF(C305:C316,"&gt;0",H305:H316),
IF(FORECAST($C301,H$305:H$316,$C$305:$C$316)&lt;0,0,
IF(FORECAST($C301,H$305:H$316,$C$305:$C$316)&gt;100,100,
FORECAST($C301,H$305:H$316,$C$305:$C$316))))</f>
        <v>18.605878921441501</v>
      </c>
      <c r="I301" s="71">
        <f ca="true">IF(MAX(C305:C316)-MIN(C305:C316)&lt;5,AVERAGEIF(C305:C316,"&gt;0",I305:I316),
IF(FORECAST($C301,I$305:I$316,$C$305:$C$316)&lt;0,0,
IF(FORECAST($C301,I$305:I$316,$C$305:$C$316)&gt;100,100,
FORECAST($C301,I$305:I$316,$C$305:$C$316))))</f>
        <v>83.31554964998702</v>
      </c>
      <c r="J301" s="72"/>
      <c r="K301" s="73"/>
      <c r="L301" s="73"/>
      <c r="M301" s="74">
        <f ca="true">IF(MAX(C305:C316)-MIN(C305:C316)&lt;5,AVERAGEIF(C305:C316,"&gt;0",M305:M316),
IF(FORECAST($C301,M$305:M$316,$C$305:$C$316)&lt;0,0,
IF(FORECAST($C301,M$305:M$316,$C$305:$C$316)&gt;100,100,
FORECAST($C301,M$305:M$316,$C$305:$C$316))))</f>
        <v>13.110344827586118</v>
      </c>
      <c r="N301" s="71">
        <f ca="true">IF(MAX(C305:C316)-MIN(C305:C316)&lt;5,AVERAGEIF(C305:C316,"&gt;0",N305:N316),
IF(FORECAST($C301,N$305:N$316,$C$305:$C$316)&lt;0,0,
IF(FORECAST($C301,N$305:N$316,$C$305:$C$316)&gt;100,100,
FORECAST($C301,N$305:N$316,$C$305:$C$316))))</f>
        <v>85.277913873130501</v>
      </c>
      <c r="O301" s="72"/>
      <c r="P301" s="73"/>
      <c r="Q301" s="73"/>
      <c r="R301" s="74">
        <f ca="true">IF(MAX(C305:C316)-MIN(C305:C316)&lt;5,AVERAGEIF(C305:C316,"&gt;0",R305:R316),
IF(FORECAST($C301,R$305:R$316,$C$305:$C$316)&lt;0,0,
IF(FORECAST($C301,R$305:R$316,$C$305:$C$316)&gt;100,100,
FORECAST($C301,R$305:R$316,$C$305:$C$316))))</f>
        <v>7.6661527452510541</v>
      </c>
      <c r="S301" s="71">
        <f ca="true">IF(MAX(C305:C316)-MIN(C305:C316)&lt;5,AVERAGEIF(C305:C316,"&gt;0",S305:S316),
IF(FORECAST($C301,S$305:S$316,$C$305:$C$316)&lt;0,0,
IF(FORECAST($C301,S$305:S$316,$C$305:$C$316)&gt;100,100,
FORECAST($C301,S$305:S$316,$C$305:$C$316))))</f>
        <v>90.508160487425471</v>
      </c>
      <c r="T301" s="72"/>
      <c r="U301" s="73"/>
      <c r="V301" s="73"/>
      <c r="W301" s="74">
        <f ca="true">IF(MAX(C305:C316)-MIN(C305:C316)&lt;5,AVERAGEIF(C305:C316,"&gt;0",W305:W316),
IF(FORECAST($C301,W$305:W$316,$C$305:$C$316)&lt;0,0,
IF(FORECAST($C301,W$305:W$316,$C$305:$C$316)&gt;100,100,
FORECAST($C301,W$305:W$316,$C$305:$C$316))))</f>
        <v>3.5947933019361642</v>
      </c>
      <c r="X301" s="71">
        <f ca="true">IF(MAX(C305:C316)-MIN(C305:C316)&lt;5,AVERAGEIF(C305:C316,"&gt;0",X305:X316),
IF(FORECAST($C301,X$305:X$316,$C$305:$C$316)&lt;0,0,
IF(FORECAST($C301,X$305:X$316,$C$305:$C$316)&gt;100,100,
FORECAST($C301,X$305:X$316,$C$305:$C$316))))</f>
        <v>91.851998452810676</v>
      </c>
      <c r="Y301" s="72"/>
      <c r="Z301" s="73"/>
      <c r="AA301" s="73"/>
      <c r="AB301" s="74">
        <f ca="true">IF(MAX(C305:C316)-MIN(C305:C316)&lt;5,AVERAGEIF(C305:C316,"&gt;0",AB305:AB316),
IF(FORECAST($C301,AB$305:AB$316,$C$305:$C$316)&lt;0,0,
IF(FORECAST($C301,AB$305:AB$316,$C$305:$C$316)&gt;100,100,
FORECAST($C301,AB$305:AB$316,$C$305:$C$316))))</f>
        <v>2.8201298701298705</v>
      </c>
    </row>
    <row r="302" hidden="true" x14ac:dyDescent="0.2">
      <c r="A302" s="2078"/>
      <c r="B302" s="2079"/>
      <c r="C302" s="49">
        <f>MaxRegYear(C300,C305:C316)</f>
        <v>2017</v>
      </c>
      <c r="D302" s="75">
        <f ca="true">IF(MAX(C305:C316)-MIN(C305:C316)&lt;5,AVERAGEIF(C305:C316,"&gt;0",D305:D316),
IF(FORECAST($C302,D$305:D$316,$C$305:$C$316)&lt;0,0,
IF(FORECAST($C302,D$305:D$316,$C$305:$C$316)&gt;100,100,
FORECAST($C302,D$305:D$316,$C$305:$C$316))))</f>
        <v>74.830531201650388</v>
      </c>
      <c r="E302" s="76"/>
      <c r="F302" s="77"/>
      <c r="G302" s="77"/>
      <c r="H302" s="78">
        <f ca="true">IF(MAX(C305:C316)-MIN(C305:C316)&lt;5,AVERAGEIF(C305:C316,"&gt;0",H305:H316),
IF(FORECAST($C302,H$305:H$316,$C$305:$C$316)&lt;0,0,
IF(FORECAST($C302,H$305:H$316,$C$305:$C$316)&gt;100,100,
FORECAST($C302,H$305:H$316,$C$305:$C$316))))</f>
        <v>16.095067409904061</v>
      </c>
      <c r="I302" s="75">
        <f ca="true">IF(MAX(C305:C316)-MIN(C305:C316)&lt;5,AVERAGEIF(C305:C316,"&gt;0",I305:I316),
IF(FORECAST($C302,I$305:I$316,$C$305:$C$316)&lt;0,0,
IF(FORECAST($C302,I$305:I$316,$C$305:$C$316)&gt;100,100,
FORECAST($C302,I$305:I$316,$C$305:$C$316))))</f>
        <v>88.740646875810285</v>
      </c>
      <c r="J302" s="76"/>
      <c r="K302" s="77"/>
      <c r="L302" s="77"/>
      <c r="M302" s="78">
        <f ca="true">IF(MAX(C305:C316)-MIN(C305:C316)&lt;5,AVERAGEIF(C305:C316,"&gt;0",M305:M316),
IF(FORECAST($C302,M$305:M$316,$C$305:$C$316)&lt;0,0,
IF(FORECAST($C302,M$305:M$316,$C$305:$C$316)&gt;100,100,
FORECAST($C302,M$305:M$316,$C$305:$C$316))))</f>
        <v>6.9034482758619333</v>
      </c>
      <c r="N302" s="75">
        <f ca="true">IF(MAX(C305:C316)-MIN(C305:C316)&lt;5,AVERAGEIF(C305:C316,"&gt;0",N305:N316),
IF(FORECAST($C302,N$305:N$316,$C$305:$C$316)&lt;0,0,
IF(FORECAST($C302,N$305:N$316,$C$305:$C$316)&gt;100,100,
FORECAST($C302,N$305:N$316,$C$305:$C$316))))</f>
        <v>94.467702423929722</v>
      </c>
      <c r="O302" s="76"/>
      <c r="P302" s="77"/>
      <c r="Q302" s="77"/>
      <c r="R302" s="78">
        <f ca="true">IF(MAX(C305:C316)-MIN(C305:C316)&lt;5,AVERAGEIF(C305:C316,"&gt;0",R305:R316),
IF(FORECAST($C302,R$305:R$316,$C$305:$C$316)&lt;0,0,
IF(FORECAST($C302,R$305:R$316,$C$305:$C$316)&gt;100,100,
FORECAST($C302,R$305:R$316,$C$305:$C$316))))</f>
        <v>4.9485362997657489</v>
      </c>
      <c r="S302" s="75">
        <f ca="true">IF(MAX(C305:C316)-MIN(C305:C316)&lt;5,AVERAGEIF(C305:C316,"&gt;0",S305:S316),
IF(FORECAST($C302,S$305:S$316,$C$305:$C$316)&lt;0,0,
IF(FORECAST($C302,S$305:S$316,$C$305:$C$316)&gt;100,100,
FORECAST($C302,S$305:S$316,$C$305:$C$316))))</f>
        <v>96.252469535908745</v>
      </c>
      <c r="T302" s="76"/>
      <c r="U302" s="77"/>
      <c r="V302" s="77"/>
      <c r="W302" s="78">
        <f ca="true">IF(MAX(C305:C316)-MIN(C305:C316)&lt;5,AVERAGEIF(C305:C316,"&gt;0",W305:W316),
IF(FORECAST($C302,W$305:W$316,$C$305:$C$316)&lt;0,0,
IF(FORECAST($C302,W$305:W$316,$C$305:$C$316)&gt;100,100,
FORECAST($C302,W$305:W$316,$C$305:$C$316))))</f>
        <v>3.8595761381475668</v>
      </c>
      <c r="X302" s="75">
        <f ca="true">IF(MAX(C305:C316)-MIN(C305:C316)&lt;5,AVERAGEIF(C305:C316,"&gt;0",X305:X316),
IF(FORECAST($C302,X$305:X$316,$C$305:$C$316)&lt;0,0,
IF(FORECAST($C302,X$305:X$316,$C$305:$C$316)&gt;100,100,
FORECAST($C302,X$305:X$316,$C$305:$C$316))))</f>
        <v>97.849419804022659</v>
      </c>
      <c r="Y302" s="76"/>
      <c r="Z302" s="77"/>
      <c r="AA302" s="77"/>
      <c r="AB302" s="78">
        <f ca="true">IF(MAX(C305:C316)-MIN(C305:C316)&lt;5,AVERAGEIF(C305:C316,"&gt;0",AB305:AB316),
IF(FORECAST($C302,AB$305:AB$316,$C$305:$C$316)&lt;0,0,
IF(FORECAST($C302,AB$305:AB$316,$C$305:$C$316)&gt;100,100,
FORECAST($C302,AB$305:AB$316,$C$305:$C$316))))</f>
        <v>2.7941558441558452</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035" t="s">
        <v>415</v>
      </c>
      <c r="F304" s="219"/>
      <c r="G304" s="219"/>
      <c r="H304" s="85" t="s">
        <v>17</v>
      </c>
      <c r="I304" s="83" t="s">
        <v>14</v>
      </c>
      <c r="J304" s="2035" t="s">
        <v>415</v>
      </c>
      <c r="K304" s="219"/>
      <c r="L304" s="219"/>
      <c r="M304" s="85" t="s">
        <v>17</v>
      </c>
      <c r="N304" s="83" t="s">
        <v>14</v>
      </c>
      <c r="O304" s="2035" t="s">
        <v>415</v>
      </c>
      <c r="P304" s="219"/>
      <c r="Q304" s="219"/>
      <c r="R304" s="85" t="s">
        <v>17</v>
      </c>
      <c r="S304" s="83" t="s">
        <v>14</v>
      </c>
      <c r="T304" s="2035" t="s">
        <v>415</v>
      </c>
      <c r="U304" s="219"/>
      <c r="V304" s="219"/>
      <c r="W304" s="85" t="s">
        <v>17</v>
      </c>
      <c r="X304" s="83" t="s">
        <v>14</v>
      </c>
      <c r="Y304" s="2035" t="s">
        <v>415</v>
      </c>
      <c r="Z304" s="219"/>
      <c r="AA304" s="219"/>
      <c r="AB304" s="85" t="s">
        <v>17</v>
      </c>
      <c r="AD304" s="220"/>
    </row>
    <row r="305" x14ac:dyDescent="0.2">
      <c r="A305" s="87"/>
      <c r="B305" s="453" t="s">
        <v>170</v>
      </c>
      <c r="C305" s="454">
        <v>2003</v>
      </c>
      <c r="D305" s="1">
        <f t="shared" ref="D305:D316" ca="true" si="65">IF(ISERROR(INDIRECT(CONCATENATE($B305,"!M16"))),"",INDIRECT(CONCATENATE($B305,"!M16")))</f>
        <v>81.949458483754512</v>
      </c>
      <c r="E305" s="91" t="str">
        <f t="shared" ref="E305:E316" ca="true" si="66">IF(ISERROR(INDIRECT(CONCATENATE($B305,"!M23"))),"",INDIRECT(CONCATENATE($B305,"!M23")))</f>
        <v>N/A</v>
      </c>
      <c r="F305" s="89"/>
      <c r="G305" s="89"/>
      <c r="H305" s="90">
        <f t="shared" ref="H305:H316" ca="true" si="67">IF(ISERROR(INDIRECT(CONCATENATE($B305,"!M21"))),"",INDIRECT(CONCATENATE($B305,"!M21")))</f>
        <v>14.337568058076226</v>
      </c>
      <c r="I305" s="1">
        <f t="shared" ref="I305:I316" ca="true" si="68">IF(ISERROR(INDIRECT(CONCATENATE($B305,"!N16"))),"",INDIRECT(CONCATENATE($B305,"!N16")))</f>
        <v>85.662431941923785</v>
      </c>
      <c r="J305" s="88" t="str">
        <f t="shared" ref="J305:J316" ca="true" si="69">IF(ISERROR(INDIRECT(CONCATENATE($B305,"!N23"))),"",INDIRECT(CONCATENATE($B305,"!N23")))</f>
        <v>N/A</v>
      </c>
      <c r="K305" s="89"/>
      <c r="L305" s="89"/>
      <c r="M305" s="90">
        <f t="shared" ref="M305:M316" ca="true" si="70">IF(ISERROR(INDIRECT(CONCATENATE($B305,"!N21"))),"",INDIRECT(CONCATENATE($B305,"!N21")))</f>
        <v>10.344827586206897</v>
      </c>
      <c r="N305" s="1">
        <f t="shared" ref="N305:N316" ca="true" si="71">IF(ISERROR(INDIRECT(CONCATENATE($B305,"!O16"))),"",INDIRECT(CONCATENATE($B305,"!O16")))</f>
        <v>88.267148014440437</v>
      </c>
      <c r="O305" s="88" t="str">
        <f t="shared" ref="O305:O316" ca="true" si="72">IF(ISERROR(INDIRECT(CONCATENATE($B305,"!O23"))),"",INDIRECT(CONCATENATE($B305,"!O23")))</f>
        <v>N/A</v>
      </c>
      <c r="P305" s="89"/>
      <c r="Q305" s="89"/>
      <c r="R305" s="90">
        <f t="shared" ref="R305:R316" ca="true" si="73">IF(ISERROR(INDIRECT(CONCATENATE($B305,"!O21"))),"",INDIRECT(CONCATENATE($B305,"!O21")))</f>
        <v>5.2823315118397085</v>
      </c>
      <c r="S305" s="1">
        <f t="shared" ref="S305:S316" ca="true" si="74">IF(ISERROR(INDIRECT(CONCATENATE($B305,"!P16"))),"",INDIRECT(CONCATENATE($B305,"!P16")))</f>
        <v>92.558983666061707</v>
      </c>
      <c r="T305" s="88" t="str">
        <f t="shared" ref="T305:T316" ca="true" si="75">IF(ISERROR(INDIRECT(CONCATENATE($B305,"!P23"))),"",INDIRECT(CONCATENATE($B305,"!P23")))</f>
        <v>N/A</v>
      </c>
      <c r="U305" s="89"/>
      <c r="V305" s="89"/>
      <c r="W305" s="90">
        <f t="shared" ref="W305:W316" ca="true" si="76">IF(ISERROR(INDIRECT(CONCATENATE($B305,"!P21"))),"",INDIRECT(CONCATENATE($B305,"!P21")))</f>
        <v>2.0146520146520146</v>
      </c>
      <c r="X305" s="1">
        <f t="shared" ref="X305:X316" ca="true" si="77">IF(ISERROR(INDIRECT(CONCATENATE($B305,"!Q16"))),"",INDIRECT(CONCATENATE($B305,"!Q16")))</f>
        <v>93.501805054151617</v>
      </c>
      <c r="Y305" s="88" t="str">
        <f t="shared" ref="Y305:Y316" ca="true" si="78">IF(ISERROR(INDIRECT(CONCATENATE($B305,"!Q23"))),"",INDIRECT(CONCATENATE($B305,"!Q23")))</f>
        <v>N/A</v>
      </c>
      <c r="Z305" s="89"/>
      <c r="AA305" s="89"/>
      <c r="AB305" s="90">
        <f t="shared" ref="AB305:AB316" ca="true" si="79">IF(ISERROR(INDIRECT(CONCATENATE($B305,"!Q221"))),"",INDIRECT(CONCATENATE($B305,"!Q21")))</f>
        <v>1.8181818181818181</v>
      </c>
    </row>
    <row r="306" x14ac:dyDescent="0.2">
      <c r="A306" s="87"/>
      <c r="B306" s="455" t="s">
        <v>147</v>
      </c>
      <c r="C306" s="456">
        <v>2011</v>
      </c>
      <c r="D306" s="2">
        <f t="shared" ca="true" si="65"/>
        <v>68</v>
      </c>
      <c r="E306" s="91">
        <f t="shared" ca="true" si="66"/>
        <v>95</v>
      </c>
      <c r="F306" s="89"/>
      <c r="G306" s="89"/>
      <c r="H306" s="92">
        <f t="shared" ca="true" si="67"/>
        <v>28.9</v>
      </c>
      <c r="I306" s="2">
        <f t="shared" ca="true" si="68"/>
        <v>81.7</v>
      </c>
      <c r="J306" s="91">
        <f t="shared" ca="true" si="69"/>
        <v>97.1</v>
      </c>
      <c r="K306" s="89"/>
      <c r="L306" s="89"/>
      <c r="M306" s="92">
        <f t="shared" ca="true" si="70"/>
        <v>15.2</v>
      </c>
      <c r="N306" s="2">
        <f t="shared" ca="true" si="71"/>
        <v>85.5</v>
      </c>
      <c r="O306" s="91">
        <f t="shared" ca="true" si="72"/>
        <v>98.1</v>
      </c>
      <c r="P306" s="89"/>
      <c r="Q306" s="89"/>
      <c r="R306" s="92">
        <f t="shared" ca="true" si="73"/>
        <v>12.1</v>
      </c>
      <c r="S306" s="2">
        <f t="shared" ca="true" si="74"/>
        <v>90.1</v>
      </c>
      <c r="T306" s="91">
        <f t="shared" ca="true" si="75"/>
        <v>98.8</v>
      </c>
      <c r="U306" s="89"/>
      <c r="V306" s="89"/>
      <c r="W306" s="92">
        <f t="shared" ca="true" si="76"/>
        <v>8.6</v>
      </c>
      <c r="X306" s="2">
        <f t="shared" ca="true" si="77"/>
        <v>92.9</v>
      </c>
      <c r="Y306" s="91">
        <f t="shared" ca="true" si="78"/>
        <v>99.5</v>
      </c>
      <c r="Z306" s="89"/>
      <c r="AA306" s="89"/>
      <c r="AB306" s="92">
        <f t="shared" ca="true" si="79"/>
        <v>5.8</v>
      </c>
    </row>
    <row r="307" x14ac:dyDescent="0.2">
      <c r="A307" s="87"/>
      <c r="B307" s="455" t="s">
        <v>336</v>
      </c>
      <c r="C307" s="456">
        <v>2015</v>
      </c>
      <c r="D307" s="2">
        <f t="shared" ca="true" si="65"/>
        <v>81.2</v>
      </c>
      <c r="E307" s="91">
        <f t="shared" ca="true" si="66"/>
        <v>97.5</v>
      </c>
      <c r="F307" s="89"/>
      <c r="G307" s="89"/>
      <c r="H307" s="92">
        <f t="shared" ca="true" si="67"/>
        <v>8.5</v>
      </c>
      <c r="I307" s="2">
        <f t="shared" ca="true" si="68"/>
        <v>91.4</v>
      </c>
      <c r="J307" s="91">
        <f t="shared" ca="true" si="69"/>
        <v>99</v>
      </c>
      <c r="K307" s="89"/>
      <c r="L307" s="89"/>
      <c r="M307" s="92">
        <f t="shared" ca="true" si="70"/>
        <v>3.7</v>
      </c>
      <c r="N307" s="2">
        <f t="shared" ca="true" si="71"/>
        <v>97</v>
      </c>
      <c r="O307" s="91">
        <f t="shared" ca="true" si="72"/>
        <v>99</v>
      </c>
      <c r="P307" s="89"/>
      <c r="Q307" s="89"/>
      <c r="R307" s="92">
        <f t="shared" ca="true" si="73"/>
        <v>1.2</v>
      </c>
      <c r="S307" s="2">
        <f t="shared" ca="true" si="74"/>
        <v>98.2</v>
      </c>
      <c r="T307" s="91">
        <f t="shared" ca="true" si="75"/>
        <v>99.5</v>
      </c>
      <c r="U307" s="89"/>
      <c r="V307" s="89"/>
      <c r="W307" s="92">
        <f t="shared" ca="true" si="76"/>
        <v>0.6</v>
      </c>
      <c r="X307" s="2">
        <f t="shared" ca="true" si="77"/>
        <v>98.9</v>
      </c>
      <c r="Y307" s="91">
        <f t="shared" ca="true" si="78"/>
        <v>99.9</v>
      </c>
      <c r="Z307" s="89"/>
      <c r="AA307" s="89"/>
      <c r="AB307" s="92">
        <f t="shared" ca="true" si="79"/>
        <v>0.8</v>
      </c>
      <c r="AD307" s="93"/>
    </row>
    <row r="308" x14ac:dyDescent="0.2">
      <c r="A308" s="87"/>
      <c r="B308" s="455"/>
      <c r="C308" s="456"/>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55"/>
      <c r="C309" s="456"/>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55"/>
      <c r="C310" s="456"/>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55"/>
      <c r="C311" s="456"/>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55"/>
      <c r="C312" s="456"/>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55"/>
      <c r="C313" s="456"/>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55"/>
      <c r="C314" s="456"/>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55"/>
      <c r="C315" s="456"/>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57"/>
      <c r="C316" s="458"/>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045" t="str">
        <f>CONCATENATE("Rural use of drinking water sources, ",C299,"–",C300)</f>
        <v>Rural use of drinking water sources, 2000–2020</v>
      </c>
      <c r="C318" s="2046"/>
      <c r="D318" s="2046"/>
      <c r="E318" s="2046"/>
      <c r="F318" s="2046"/>
      <c r="G318" s="2046"/>
      <c r="H318" s="2046"/>
      <c r="I318" s="2046"/>
      <c r="J318" s="2046"/>
      <c r="K318" s="2046"/>
      <c r="L318" s="2047"/>
      <c r="N318" s="98"/>
      <c r="O318" s="98"/>
      <c r="P318" s="98"/>
      <c r="Q318" s="98"/>
      <c r="R318" s="98"/>
      <c r="S318" s="2069" t="s">
        <v>11</v>
      </c>
      <c r="T318" s="2070"/>
      <c r="U318" s="2070"/>
      <c r="V318" s="2070"/>
      <c r="W318" s="2071"/>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084" t="s">
        <v>124</v>
      </c>
      <c r="C4" s="2085"/>
      <c r="D4" s="2085"/>
      <c r="E4" s="2085"/>
      <c r="F4" s="2085"/>
      <c r="G4" s="2085"/>
      <c r="H4" s="2085"/>
      <c r="I4" s="2085"/>
      <c r="J4" s="2085"/>
      <c r="K4" s="2085"/>
      <c r="L4" s="2085"/>
      <c r="M4" s="2085"/>
      <c r="N4" s="2085"/>
      <c r="O4" s="2085"/>
      <c r="P4" s="2085"/>
      <c r="Q4" s="2085"/>
      <c r="R4" s="2085"/>
      <c r="S4" s="2085"/>
      <c r="T4" s="2085"/>
      <c r="U4" s="2085"/>
      <c r="V4" s="2085"/>
      <c r="W4" s="2085"/>
      <c r="X4" s="2085"/>
      <c r="Y4" s="2085"/>
    </row>
    <row r="5" ht="28.5" customHeight="true" x14ac:dyDescent="0.2">
      <c r="B5" s="2048" t="str">
        <f ca="true">IF(ISERROR(INDIRECT(CONCATENATE($B105,"!A2"))),"",INDIRECT(CONCATENATE($B105,"!A2")))</f>
        <v>Guatemala</v>
      </c>
      <c r="C5" s="2082"/>
      <c r="D5" s="2082"/>
      <c r="E5" s="2082"/>
      <c r="F5" s="2082"/>
      <c r="G5" s="2082"/>
      <c r="H5" s="2082"/>
      <c r="I5" s="2082"/>
      <c r="J5" s="2082"/>
      <c r="K5" s="2083"/>
      <c r="L5" s="2083"/>
      <c r="M5" s="2083"/>
      <c r="N5" s="2083"/>
      <c r="O5" s="2083"/>
      <c r="P5" s="2083"/>
      <c r="Q5" s="2083"/>
      <c r="R5" s="2083"/>
      <c r="S5" s="2083"/>
      <c r="T5" s="2083"/>
      <c r="U5" s="2083"/>
      <c r="V5" s="2083"/>
      <c r="W5" s="2083"/>
      <c r="X5" s="2083"/>
      <c r="Y5" s="2083"/>
    </row>
    <row r="6" x14ac:dyDescent="0.2">
      <c r="F6" s="36"/>
      <c r="G6" s="36"/>
      <c r="J6" s="37"/>
      <c r="K6" s="37"/>
      <c r="L6" s="37"/>
      <c r="M6" s="37"/>
      <c r="N6" s="37"/>
      <c r="O6" s="37"/>
      <c r="P6" s="37"/>
    </row>
    <row r="7" s="38" customFormat="true" ht="18" x14ac:dyDescent="0.25">
      <c r="B7" s="2045" t="str">
        <f>B118</f>
        <v>National use of sanitation facilities, 2000–2020</v>
      </c>
      <c r="C7" s="2086"/>
      <c r="D7" s="2086"/>
      <c r="E7" s="2086"/>
      <c r="F7" s="2086"/>
      <c r="G7" s="2086"/>
      <c r="H7" s="2086"/>
      <c r="I7" s="2086"/>
      <c r="J7" s="2045" t="str">
        <f>B218</f>
        <v>Urban use of sanitation facilities, 2000–2020</v>
      </c>
      <c r="K7" s="2086"/>
      <c r="L7" s="2086"/>
      <c r="M7" s="2086"/>
      <c r="N7" s="2086"/>
      <c r="O7" s="2086"/>
      <c r="P7" s="2086"/>
      <c r="Q7" s="2086"/>
      <c r="R7" s="2045" t="str">
        <f>B318</f>
        <v>Rural use of sanitation facilities, 2000–2020</v>
      </c>
      <c r="S7" s="2086"/>
      <c r="T7" s="2086"/>
      <c r="U7" s="2086"/>
      <c r="V7" s="2086"/>
      <c r="W7" s="2086"/>
      <c r="X7" s="2086"/>
      <c r="Y7" s="208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058" t="str">
        <f ca="true">IF(ISERROR(INDIRECT(CONCATENATE($B105,"!A2"))),"",INDIRECT(CONCATENATE($B105,"!A2")))</f>
        <v>Guatemala</v>
      </c>
      <c r="C31" s="2059"/>
      <c r="D31" s="2059"/>
      <c r="E31" s="2060"/>
      <c r="F31" s="2050" t="s">
        <v>0</v>
      </c>
      <c r="G31" s="2050"/>
      <c r="H31" s="2050"/>
      <c r="I31" s="2051"/>
      <c r="J31" s="2049" t="s">
        <v>1</v>
      </c>
      <c r="K31" s="2050"/>
      <c r="L31" s="2050"/>
      <c r="M31" s="2051"/>
      <c r="N31" s="2049" t="s">
        <v>2</v>
      </c>
      <c r="O31" s="2050"/>
      <c r="P31" s="2050"/>
      <c r="Q31" s="2051"/>
      <c r="R31" s="2049" t="s">
        <v>3</v>
      </c>
      <c r="S31" s="2050"/>
      <c r="T31" s="2050"/>
      <c r="U31" s="2051"/>
      <c r="V31" s="2049" t="s">
        <v>4</v>
      </c>
      <c r="W31" s="2050"/>
      <c r="X31" s="2050"/>
      <c r="Y31" s="2051"/>
    </row>
    <row r="32" s="44" customFormat="true" ht="22.5" customHeight="true" x14ac:dyDescent="0.2">
      <c r="B32" s="2061"/>
      <c r="C32" s="2062"/>
      <c r="D32" s="2062"/>
      <c r="E32" s="2063"/>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052" t="s">
        <v>5</v>
      </c>
      <c r="C33" s="2053"/>
      <c r="D33" s="2056" t="s">
        <v>25</v>
      </c>
      <c r="E33" s="33">
        <f>C99</f>
        <v>2000</v>
      </c>
      <c r="F33" s="103">
        <f ca="true">E99</f>
        <v>36.033280336632693</v>
      </c>
      <c r="G33" s="46">
        <f t="shared" ref="G33:I34" ca="true" si="0">F99</f>
        <v>2.4646566577724154</v>
      </c>
      <c r="H33" s="47">
        <f t="shared" ca="true" si="0"/>
        <v>37.091957770017416</v>
      </c>
      <c r="I33" s="48">
        <f t="shared" ca="true" si="0"/>
        <v>24.410105235577475</v>
      </c>
      <c r="J33" s="103">
        <f ca="true">J99</f>
        <v>43.722338763526068</v>
      </c>
      <c r="K33" s="46">
        <f t="shared" ref="K33:M34" ca="true" si="1">K99</f>
        <v>3.5480050182636633</v>
      </c>
      <c r="L33" s="47">
        <f t="shared" ca="true" si="1"/>
        <v>36.85061037633011</v>
      </c>
      <c r="M33" s="48">
        <f t="shared" ca="true" si="1"/>
        <v>15.879045841880156</v>
      </c>
      <c r="N33" s="103">
        <f ca="true">O99</f>
        <v>59.38496363379727</v>
      </c>
      <c r="O33" s="46">
        <f t="shared" ref="O33:Q34" ca="true" si="2">P99</f>
        <v>5.9384963633797279</v>
      </c>
      <c r="P33" s="47">
        <f t="shared" ca="true" si="2"/>
        <v>28.569473910367662</v>
      </c>
      <c r="Q33" s="48">
        <f t="shared" ca="true" si="2"/>
        <v>6.1070660924553408</v>
      </c>
      <c r="R33" s="103">
        <f ca="true">T99</f>
        <v>78.274477946350203</v>
      </c>
      <c r="S33" s="46">
        <f t="shared" ref="S33:U34" ca="true" si="3">U99</f>
        <v>8.4744196146805226</v>
      </c>
      <c r="T33" s="47">
        <f t="shared" ca="true" si="3"/>
        <v>11.401234330042314</v>
      </c>
      <c r="U33" s="48">
        <f t="shared" ca="true" si="3"/>
        <v>1.8498681089269553</v>
      </c>
      <c r="V33" s="103">
        <f ca="true">Y99</f>
        <v>94.455855532445952</v>
      </c>
      <c r="W33" s="46">
        <f t="shared" ref="W33:Y34" ca="true" si="4">Z99</f>
        <v>3.7285206131228654</v>
      </c>
      <c r="X33" s="47">
        <f t="shared" ca="true" si="4"/>
        <v>1.6557111944201353</v>
      </c>
      <c r="Y33" s="48">
        <f t="shared" ca="true" si="4"/>
        <v>0.15991266001105142</v>
      </c>
    </row>
    <row r="34" x14ac:dyDescent="0.2">
      <c r="B34" s="2054"/>
      <c r="C34" s="2055"/>
      <c r="D34" s="2057"/>
      <c r="E34" s="34">
        <f>C100</f>
        <v>2020</v>
      </c>
      <c r="F34" s="104">
        <f ca="true">E100</f>
        <v>44.893043950787899</v>
      </c>
      <c r="G34" s="51">
        <f t="shared" ca="true" si="0"/>
        <v>3.0706596409567664</v>
      </c>
      <c r="H34" s="52">
        <f t="shared" ca="true" si="0"/>
        <v>31.892963950143439</v>
      </c>
      <c r="I34" s="53">
        <f t="shared" ca="true" si="0"/>
        <v>20.1433324581119</v>
      </c>
      <c r="J34" s="104">
        <f ca="true">J100</f>
        <v>54.651170508748912</v>
      </c>
      <c r="K34" s="51">
        <f t="shared" ca="true" si="1"/>
        <v>4.4348640238060906</v>
      </c>
      <c r="L34" s="52">
        <f t="shared" ca="true" si="1"/>
        <v>30.566069888073343</v>
      </c>
      <c r="M34" s="53">
        <f t="shared" ca="true" si="1"/>
        <v>10.347895579371652</v>
      </c>
      <c r="N34" s="104">
        <f ca="true">O100</f>
        <v>66.344172857229964</v>
      </c>
      <c r="O34" s="51">
        <f t="shared" ca="true" si="2"/>
        <v>6.6344172857229982</v>
      </c>
      <c r="P34" s="52">
        <f t="shared" ca="true" si="2"/>
        <v>23.319284917927675</v>
      </c>
      <c r="Q34" s="53">
        <f t="shared" ca="true" si="2"/>
        <v>3.7021249391193578</v>
      </c>
      <c r="R34" s="104">
        <f ca="true">T100</f>
        <v>76.907887548846062</v>
      </c>
      <c r="S34" s="51">
        <f t="shared" ca="true" si="3"/>
        <v>8.3264651246131347</v>
      </c>
      <c r="T34" s="52">
        <f t="shared" ca="true" si="3"/>
        <v>13.319544991122541</v>
      </c>
      <c r="U34" s="53">
        <f t="shared" ca="true" si="3"/>
        <v>1.4461023354182672</v>
      </c>
      <c r="V34" s="104">
        <f ca="true">Y100</f>
        <v>92.602584386106003</v>
      </c>
      <c r="W34" s="51">
        <f t="shared" ca="true" si="4"/>
        <v>3.6553651731357628</v>
      </c>
      <c r="X34" s="52">
        <f t="shared" ca="true" si="4"/>
        <v>3.5352818756768443</v>
      </c>
      <c r="Y34" s="53">
        <f t="shared" ca="true" si="4"/>
        <v>0.2067685650813873</v>
      </c>
    </row>
    <row r="35" x14ac:dyDescent="0.2">
      <c r="F35" s="36"/>
      <c r="H35" s="39"/>
    </row>
    <row r="36" x14ac:dyDescent="0.2">
      <c r="B36" s="2052" t="s">
        <v>6</v>
      </c>
      <c r="C36" s="2053"/>
      <c r="D36" s="2056" t="s">
        <v>25</v>
      </c>
      <c r="E36" s="33">
        <f>C199</f>
        <v>2000</v>
      </c>
      <c r="F36" s="103">
        <f ca="true">E199</f>
        <v>64.271783221732974</v>
      </c>
      <c r="G36" s="46">
        <f t="shared" ref="G36:I37" ca="true" si="5">F199</f>
        <v>7.0775475571551167</v>
      </c>
      <c r="H36" s="47">
        <f t="shared" ca="true" si="5"/>
        <v>23.1514110173365</v>
      </c>
      <c r="I36" s="48">
        <f t="shared" ca="true" si="5"/>
        <v>5.4992582037754119</v>
      </c>
      <c r="J36" s="103">
        <f ca="true">J199</f>
        <v>81.14378567476038</v>
      </c>
      <c r="K36" s="46">
        <f t="shared" ref="K36:M37" ca="true" si="6">K199</f>
        <v>10.58397204453397</v>
      </c>
      <c r="L36" s="47">
        <f t="shared" ca="true" si="6"/>
        <v>7.6402173845352763</v>
      </c>
      <c r="M36" s="48">
        <f t="shared" ca="true" si="6"/>
        <v>0.63202489617037827</v>
      </c>
      <c r="N36" s="103">
        <f ca="true">O199</f>
        <v>89.24573226237321</v>
      </c>
      <c r="O36" s="46">
        <f t="shared" ref="O36:Q37" ca="true" si="7">P199</f>
        <v>8.7008374071951593</v>
      </c>
      <c r="P36" s="47">
        <f t="shared" ca="true" si="7"/>
        <v>1.8903328594198712</v>
      </c>
      <c r="Q36" s="48">
        <f t="shared" ca="true" si="7"/>
        <v>0.16309747101176697</v>
      </c>
      <c r="R36" s="103">
        <f ca="true">T199</f>
        <v>95.115893791958314</v>
      </c>
      <c r="S36" s="46">
        <f t="shared" ref="S36:U37" ca="true" si="8">U199</f>
        <v>4.1242663974832956</v>
      </c>
      <c r="T36" s="47">
        <f t="shared" ca="true" si="8"/>
        <v>0.67008284558417586</v>
      </c>
      <c r="U36" s="48">
        <f t="shared" ca="true" si="8"/>
        <v>8.975696497420671E-2</v>
      </c>
      <c r="V36" s="103">
        <f ca="true">Y199</f>
        <v>97.221458310235576</v>
      </c>
      <c r="W36" s="46">
        <f t="shared" ref="W36:Y37" ca="true" si="9">Z199</f>
        <v>2.7634006238051461</v>
      </c>
      <c r="X36" s="47">
        <f t="shared" ca="true" si="9"/>
        <v>4.2790569220869656E-3</v>
      </c>
      <c r="Y36" s="48">
        <f t="shared" ca="true" si="9"/>
        <v>1.0862009037191367E-2</v>
      </c>
    </row>
    <row r="37" x14ac:dyDescent="0.2">
      <c r="B37" s="2054"/>
      <c r="C37" s="2055"/>
      <c r="D37" s="2057"/>
      <c r="E37" s="34">
        <f>C200</f>
        <v>2020</v>
      </c>
      <c r="F37" s="104">
        <f ca="true">E200</f>
        <v>62.027230417899226</v>
      </c>
      <c r="G37" s="51">
        <f t="shared" ca="true" si="5"/>
        <v>6.8303795400662821</v>
      </c>
      <c r="H37" s="52">
        <f t="shared" ca="true" si="5"/>
        <v>23.291390678651624</v>
      </c>
      <c r="I37" s="53">
        <f t="shared" ca="true" si="5"/>
        <v>7.8509993633828685</v>
      </c>
      <c r="J37" s="104">
        <f ca="true">J200</f>
        <v>75.119552722741048</v>
      </c>
      <c r="K37" s="51">
        <f t="shared" ca="true" si="6"/>
        <v>9.7982025290531887</v>
      </c>
      <c r="L37" s="52">
        <f t="shared" ca="true" si="6"/>
        <v>13.357390161199021</v>
      </c>
      <c r="M37" s="53">
        <f t="shared" ca="true" si="6"/>
        <v>1.724854587006746</v>
      </c>
      <c r="N37" s="104">
        <f ca="true">O200</f>
        <v>84.619807068845077</v>
      </c>
      <c r="O37" s="51">
        <f t="shared" ca="true" si="7"/>
        <v>8.2498419147899114</v>
      </c>
      <c r="P37" s="52">
        <f t="shared" ca="true" si="7"/>
        <v>6.6117821111177193</v>
      </c>
      <c r="Q37" s="53">
        <f t="shared" ca="true" si="7"/>
        <v>0.51856890524728527</v>
      </c>
      <c r="R37" s="104">
        <f ca="true">T200</f>
        <v>92.457942644757111</v>
      </c>
      <c r="S37" s="51">
        <f t="shared" ca="true" si="8"/>
        <v>4.0090164832415089</v>
      </c>
      <c r="T37" s="52">
        <f t="shared" ca="true" si="8"/>
        <v>3.2335528800664122</v>
      </c>
      <c r="U37" s="53">
        <f t="shared" ca="true" si="8"/>
        <v>0.29948799193497067</v>
      </c>
      <c r="V37" s="104">
        <f ca="true">Y200</f>
        <v>95.922870713933492</v>
      </c>
      <c r="W37" s="51">
        <f t="shared" ca="true" si="9"/>
        <v>2.7264898652539244</v>
      </c>
      <c r="X37" s="52">
        <f t="shared" ca="true" si="9"/>
        <v>1.3223981973158914</v>
      </c>
      <c r="Y37" s="53">
        <f t="shared" ca="true" si="9"/>
        <v>2.8241223496697554E-2</v>
      </c>
    </row>
    <row r="38" x14ac:dyDescent="0.2">
      <c r="F38" s="36"/>
      <c r="G38" s="36"/>
      <c r="H38" s="39"/>
      <c r="I38" s="39"/>
    </row>
    <row r="39" x14ac:dyDescent="0.2">
      <c r="B39" s="2052" t="s">
        <v>7</v>
      </c>
      <c r="C39" s="2053"/>
      <c r="D39" s="2056" t="s">
        <v>25</v>
      </c>
      <c r="E39" s="33">
        <f>C299</f>
        <v>2000</v>
      </c>
      <c r="F39" s="103">
        <f ca="true">E299</f>
        <v>32.646008119725003</v>
      </c>
      <c r="G39" s="46">
        <f t="shared" ref="G39:I40" ca="true" si="10">F299</f>
        <v>1.5584777745597378</v>
      </c>
      <c r="H39" s="47">
        <f t="shared" ca="true" si="10"/>
        <v>35.632975934221008</v>
      </c>
      <c r="I39" s="48">
        <f t="shared" ca="true" si="10"/>
        <v>30.162538171494248</v>
      </c>
      <c r="J39" s="103">
        <f ca="true">J299</f>
        <v>36.835803262018281</v>
      </c>
      <c r="K39" s="46">
        <f t="shared" ref="K39:M40" ca="true" si="11">K299</f>
        <v>2.4278143059057498</v>
      </c>
      <c r="L39" s="47">
        <f t="shared" ca="true" si="11"/>
        <v>40.034571826217416</v>
      </c>
      <c r="M39" s="48">
        <f t="shared" ca="true" si="11"/>
        <v>20.701810605858554</v>
      </c>
      <c r="N39" s="103">
        <f ca="true">O299</f>
        <v>40.371112149758218</v>
      </c>
      <c r="O39" s="46">
        <f t="shared" ref="O39:Q40" ca="true" si="12">P299</f>
        <v>3.2901567170507775</v>
      </c>
      <c r="P39" s="47">
        <f t="shared" ca="true" si="12"/>
        <v>40.116514361521467</v>
      </c>
      <c r="Q39" s="48">
        <f t="shared" ca="true" si="12"/>
        <v>16.222216771669537</v>
      </c>
      <c r="R39" s="103">
        <f ca="true">T299</f>
        <v>49.621896899280003</v>
      </c>
      <c r="S39" s="46">
        <f t="shared" ref="S39:U40" ca="true" si="13">U299</f>
        <v>5.1779370677509631</v>
      </c>
      <c r="T39" s="47">
        <f t="shared" ca="true" si="13"/>
        <v>37.015644130673763</v>
      </c>
      <c r="U39" s="48">
        <f t="shared" ca="true" si="13"/>
        <v>8.1845219022952733</v>
      </c>
      <c r="V39" s="103">
        <f ca="true">Y299</f>
        <v>70.104385388917407</v>
      </c>
      <c r="W39" s="46">
        <f t="shared" ref="W39:Y40" ca="true" si="14">Z299</f>
        <v>5.8066258604961964</v>
      </c>
      <c r="X39" s="47">
        <f t="shared" ca="true" si="14"/>
        <v>20.410449164166209</v>
      </c>
      <c r="Y39" s="48">
        <f t="shared" ca="true" si="14"/>
        <v>3.678539586420186</v>
      </c>
    </row>
    <row r="40" x14ac:dyDescent="0.2">
      <c r="B40" s="2054"/>
      <c r="C40" s="2055"/>
      <c r="D40" s="2057"/>
      <c r="E40" s="34">
        <f>C300</f>
        <v>2020</v>
      </c>
      <c r="F40" s="104">
        <f ca="true">E300</f>
        <v>42.319374492684034</v>
      </c>
      <c r="G40" s="51">
        <f t="shared" ca="true" si="10"/>
        <v>2.0202716466356718</v>
      </c>
      <c r="H40" s="52">
        <f t="shared" ca="true" si="10"/>
        <v>32.932101383205008</v>
      </c>
      <c r="I40" s="53">
        <f t="shared" ca="true" si="10"/>
        <v>22.72825247747528</v>
      </c>
      <c r="J40" s="104">
        <f ca="true">J300</f>
        <v>46.166741608510257</v>
      </c>
      <c r="K40" s="51">
        <f t="shared" ca="true" si="11"/>
        <v>3.0428079696518116</v>
      </c>
      <c r="L40" s="52">
        <f t="shared" ca="true" si="11"/>
        <v>34.902434083498179</v>
      </c>
      <c r="M40" s="53">
        <f t="shared" ca="true" si="11"/>
        <v>15.888016338339753</v>
      </c>
      <c r="N40" s="104">
        <f ca="true">O300</f>
        <v>54.840569267078784</v>
      </c>
      <c r="O40" s="51">
        <f t="shared" ca="true" si="12"/>
        <v>4.4693856010614832</v>
      </c>
      <c r="P40" s="52">
        <f t="shared" ca="true" si="12"/>
        <v>30.850756713477608</v>
      </c>
      <c r="Q40" s="53">
        <f t="shared" ca="true" si="12"/>
        <v>9.8392884183821252</v>
      </c>
      <c r="R40" s="104">
        <f ca="true">T300</f>
        <v>63.773369254484379</v>
      </c>
      <c r="S40" s="51">
        <f t="shared" ca="true" si="13"/>
        <v>6.6546124439462053</v>
      </c>
      <c r="T40" s="52">
        <f t="shared" ca="true" si="13"/>
        <v>26.379300065697635</v>
      </c>
      <c r="U40" s="53">
        <f t="shared" ca="true" si="13"/>
        <v>3.1927182358717801</v>
      </c>
      <c r="V40" s="104">
        <f ca="true">Y300</f>
        <v>77.206953146624883</v>
      </c>
      <c r="W40" s="51">
        <f t="shared" ca="true" si="14"/>
        <v>6.3949193515386353</v>
      </c>
      <c r="X40" s="52">
        <f t="shared" ca="true" si="14"/>
        <v>15.343481198299514</v>
      </c>
      <c r="Y40" s="53">
        <f t="shared" ca="true" si="14"/>
        <v>1.0546463035369698</v>
      </c>
    </row>
    <row r="97" s="40" customFormat="true" ht="16.5" customHeight="true" x14ac:dyDescent="0.2">
      <c r="A97" s="2067" t="s">
        <v>5</v>
      </c>
      <c r="B97" s="2067"/>
      <c r="C97" s="2067"/>
      <c r="D97" s="2064" t="s">
        <v>0</v>
      </c>
      <c r="E97" s="2065"/>
      <c r="F97" s="2065"/>
      <c r="G97" s="2065"/>
      <c r="H97" s="2066"/>
      <c r="I97" s="2064" t="s">
        <v>1</v>
      </c>
      <c r="J97" s="2065"/>
      <c r="K97" s="2065"/>
      <c r="L97" s="2065"/>
      <c r="M97" s="2066"/>
      <c r="N97" s="2064" t="s">
        <v>2</v>
      </c>
      <c r="O97" s="2065"/>
      <c r="P97" s="2065"/>
      <c r="Q97" s="2065"/>
      <c r="R97" s="2066"/>
      <c r="S97" s="2064" t="s">
        <v>3</v>
      </c>
      <c r="T97" s="2065"/>
      <c r="U97" s="2065"/>
      <c r="V97" s="2065"/>
      <c r="W97" s="2066"/>
      <c r="X97" s="2064" t="s">
        <v>4</v>
      </c>
      <c r="Y97" s="2065"/>
      <c r="Z97" s="2065"/>
      <c r="AA97" s="2065"/>
      <c r="AB97" s="2066"/>
    </row>
    <row r="98" s="44" customFormat="true" ht="22.5" customHeight="true" x14ac:dyDescent="0.2">
      <c r="A98" s="2068"/>
      <c r="B98" s="2068"/>
      <c r="C98" s="2068"/>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072" t="s">
        <v>10</v>
      </c>
      <c r="B99" s="2073"/>
      <c r="C99" s="209">
        <v>2000</v>
      </c>
      <c r="D99" s="56">
        <f ca="true">IF((D101+H101)&gt;100,D101*100/(D101+H101),D101)</f>
        <v>38.497936994405109</v>
      </c>
      <c r="E99" s="105">
        <f ca="true">D99*AVERAGEIF(E105:E116,"&gt;0")/100</f>
        <v>36.033280336632693</v>
      </c>
      <c r="F99" s="58">
        <f ca="true">D99*(100-AVERAGEIF(E105:E116,"&gt;0"))/100</f>
        <v>2.4646566577724154</v>
      </c>
      <c r="G99" s="59">
        <f ca="true">100-(E99+F99+H99)</f>
        <v>37.091957770017416</v>
      </c>
      <c r="H99" s="60">
        <f ca="true">IF((D101+H101)&gt;100,H101*100/(D101+H101),H101)</f>
        <v>24.410105235577475</v>
      </c>
      <c r="I99" s="56">
        <f ca="true">IF((I101+M101)&gt;100,I101*100/(I101+M101),I101)</f>
        <v>47.270343781789734</v>
      </c>
      <c r="J99" s="105">
        <f ca="true">I99*AVERAGEIF(J105:J116,"&gt;0")/100</f>
        <v>43.722338763526068</v>
      </c>
      <c r="K99" s="61">
        <f ca="true">I99*(100-AVERAGEIF(J105:J116,"&gt;0"))/100</f>
        <v>3.5480050182636633</v>
      </c>
      <c r="L99" s="62">
        <f ca="true">100-(J99+K99+M99)</f>
        <v>36.85061037633011</v>
      </c>
      <c r="M99" s="63">
        <f ca="true">IF((I101+M101)&gt;100,M101*100/(I101+M101),M101)</f>
        <v>15.879045841880156</v>
      </c>
      <c r="N99" s="56">
        <f ca="true">IF((N101+R101)&gt;100,N101*100/(N101+R101),N101)</f>
        <v>65.323459997176997</v>
      </c>
      <c r="O99" s="105">
        <f ca="true">N99*AVERAGEIF(O105:O116,"&gt;0")/100</f>
        <v>59.38496363379727</v>
      </c>
      <c r="P99" s="61">
        <f ca="true">N99*(100-AVERAGEIF(O105:O116,"&gt;0"))/100</f>
        <v>5.9384963633797279</v>
      </c>
      <c r="Q99" s="62">
        <f ca="true">100-(O99+P99+R99)</f>
        <v>28.569473910367662</v>
      </c>
      <c r="R99" s="63">
        <f ca="true">IF((N101+R101)&gt;100,R101*100/(N101+R101),R101)</f>
        <v>6.1070660924553408</v>
      </c>
      <c r="S99" s="56">
        <f ca="true">IF((S101+W101)&gt;100,S101*100/(S101+W101),S101)</f>
        <v>86.748897561030731</v>
      </c>
      <c r="T99" s="105">
        <f ca="true">S99*AVERAGEIF(T105:T116,"&gt;0")/100</f>
        <v>78.274477946350203</v>
      </c>
      <c r="U99" s="61">
        <f ca="true">S99*(100-AVERAGEIF(T105:T116,"&gt;0"))/100</f>
        <v>8.4744196146805226</v>
      </c>
      <c r="V99" s="62">
        <f ca="true">100-(T99+U99+W99)</f>
        <v>11.401234330042314</v>
      </c>
      <c r="W99" s="63">
        <f ca="true">IF((S101+W101)&gt;100,W101*100/(S101+W101),W101)</f>
        <v>1.8498681089269553</v>
      </c>
      <c r="X99" s="56">
        <f ca="true">IF((X101+AB101)&gt;100,X101*100/(X101+AB101),X101)</f>
        <v>98.18437614556882</v>
      </c>
      <c r="Y99" s="105">
        <f ca="true">X99*AVERAGEIF(Y105:Y116,"&gt;0")/100</f>
        <v>94.455855532445952</v>
      </c>
      <c r="Z99" s="61">
        <f ca="true">X99*(100-AVERAGEIF(Y105:Y116,"&gt;0"))/100</f>
        <v>3.7285206131228654</v>
      </c>
      <c r="AA99" s="62">
        <f ca="true">100-(Y99+Z99+AB99)</f>
        <v>1.6557111944201353</v>
      </c>
      <c r="AB99" s="63">
        <f ca="true">IF((X101+AB101)&gt;100,AB101*100/(X101+AB101),AB101)</f>
        <v>0.15991266001105142</v>
      </c>
    </row>
    <row r="100" s="64" customFormat="true" ht="15" customHeight="true" x14ac:dyDescent="0.2">
      <c r="A100" s="2074"/>
      <c r="B100" s="2075"/>
      <c r="C100" s="210">
        <v>2020</v>
      </c>
      <c r="D100" s="65">
        <f ca="true">IF((D102+H102)&gt;100,D102*100/(D102+H102),D102)</f>
        <v>47.963703591744661</v>
      </c>
      <c r="E100" s="106">
        <f ca="true">D100*AVERAGEIF(E105:E116,"&gt;0")/100</f>
        <v>44.893043950787899</v>
      </c>
      <c r="F100" s="67">
        <f ca="true">D100*(100-AVERAGEIF(E105:E116,"&gt;0"))/100</f>
        <v>3.0706596409567664</v>
      </c>
      <c r="G100" s="68">
        <f ca="true">100-(E100+F100+H100)</f>
        <v>31.892963950143439</v>
      </c>
      <c r="H100" s="69">
        <f ca="true">IF((D102+H102)&gt;100,H102*100/(D102+H102),H102)</f>
        <v>20.1433324581119</v>
      </c>
      <c r="I100" s="65">
        <f ca="true">IF((I102+M102)&gt;100,I102*100/(I102+M102),I102)</f>
        <v>59.086034532555004</v>
      </c>
      <c r="J100" s="106">
        <f ca="true">I100*AVERAGEIF(J105:J116,"&gt;0")/100</f>
        <v>54.651170508748912</v>
      </c>
      <c r="K100" s="67">
        <f ca="true">I100*(100-AVERAGEIF(J105:J116,"&gt;0"))/100</f>
        <v>4.4348640238060906</v>
      </c>
      <c r="L100" s="68">
        <f ca="true">100-(J100+K100+M100)</f>
        <v>30.566069888073343</v>
      </c>
      <c r="M100" s="69">
        <f ca="true">IF((I102+M102)&gt;100,M102*100/(I102+M102),M102)</f>
        <v>10.347895579371652</v>
      </c>
      <c r="N100" s="65">
        <f ca="true">IF((N102+R102)&gt;100,N102*100/(N102+R102),N102)</f>
        <v>72.978590142952953</v>
      </c>
      <c r="O100" s="106">
        <f ca="true">N100*AVERAGEIF(O105:O116,"&gt;0")/100</f>
        <v>66.344172857229964</v>
      </c>
      <c r="P100" s="67">
        <f ca="true">N100*(100-AVERAGEIF(O105:O116,"&gt;0"))/100</f>
        <v>6.6344172857229982</v>
      </c>
      <c r="Q100" s="68">
        <f ca="true">100-(O100+P100+R100)</f>
        <v>23.319284917927675</v>
      </c>
      <c r="R100" s="69">
        <f ca="true">IF((N102+R102)&gt;100,R102*100/(N102+R102),R102)</f>
        <v>3.7021249391193578</v>
      </c>
      <c r="S100" s="65">
        <f ca="true">IF((S102+W102)&gt;100,S102*100/(S102+W102),S102)</f>
        <v>85.234352673459199</v>
      </c>
      <c r="T100" s="106">
        <f ca="true">S100*AVERAGEIF(T105:T116,"&gt;0")/100</f>
        <v>76.907887548846062</v>
      </c>
      <c r="U100" s="67">
        <f ca="true">S100*(100-AVERAGEIF(T105:T116,"&gt;0"))/100</f>
        <v>8.3264651246131347</v>
      </c>
      <c r="V100" s="68">
        <f ca="true">100-(T100+U100+W100)</f>
        <v>13.319544991122541</v>
      </c>
      <c r="W100" s="69">
        <f ca="true">IF((S102+W102)&gt;100,W102*100/(S102+W102),W102)</f>
        <v>1.4461023354182672</v>
      </c>
      <c r="X100" s="65">
        <f ca="true">IF((X102+AB102)&gt;100,X102*100/(X102+AB102),X102)</f>
        <v>96.25794955924178</v>
      </c>
      <c r="Y100" s="106">
        <f ca="true">X100*AVERAGEIF(Y105:Y116,"&gt;0")/100</f>
        <v>92.602584386106003</v>
      </c>
      <c r="Z100" s="67">
        <f ca="true">X100*(100-AVERAGEIF(Y105:Y116,"&gt;0"))/100</f>
        <v>3.6553651731357628</v>
      </c>
      <c r="AA100" s="68">
        <f ca="true">100-(Y100+Z100+AB100)</f>
        <v>3.5352818756768443</v>
      </c>
      <c r="AB100" s="69">
        <f ca="true">IF((X102+AB102)&gt;100,AB102*100/(X102+AB102),AB102)</f>
        <v>0.2067685650813873</v>
      </c>
    </row>
    <row r="101" hidden="true" x14ac:dyDescent="0.2">
      <c r="A101" s="2076" t="s">
        <v>12</v>
      </c>
      <c r="B101" s="2077"/>
      <c r="C101" s="70">
        <f>MinRegYear(C99,C105:C116)</f>
        <v>2001</v>
      </c>
      <c r="D101" s="71">
        <f ca="true">IF(MAX(C105:C116)-MIN(C105:C116)&lt;5,AVERAGEIF(C105:C116,"&gt;0",D105:D116),
IF(FORECAST($C101,D$105:D$116,$C$105:$C$116)&lt;0,0,
IF(FORECAST($C101,D$105:D$116,$C$105:$C$116)&gt;100,100,
FORECAST($C101,D$105:D$116,$C$105:$C$116))))</f>
        <v>38.497936994405109</v>
      </c>
      <c r="E101" s="72"/>
      <c r="F101" s="73"/>
      <c r="G101" s="73"/>
      <c r="H101" s="74">
        <f ca="true">IF(MAX(C105:C116)-MIN(C105:C116)&lt;5,AVERAGEIF(C105:C116,"&gt;0",H105:H116),
IF(FORECAST($C101,H$105:H$116,$C$105:$C$116)&lt;0,0,
IF(FORECAST($C101,H$105:H$116,$C$105:$C$116)&gt;100,100,
FORECAST($C101,H$105:H$116,$C$105:$C$116))))</f>
        <v>24.410105235577475</v>
      </c>
      <c r="I101" s="71">
        <f ca="true">IF(MAX(C105:C116)-MIN(C105:C116)&lt;5,AVERAGEIF(C105:C116,"&gt;0",I105:I116),
IF(FORECAST($C101,I$105:I$116,$C$105:$C$116)&lt;0,0,
IF(FORECAST($C101,I$105:I$116,$C$105:$C$116)&gt;100,100,
FORECAST($C101,I$105:I$116,$C$105:$C$116))))</f>
        <v>47.270343781789734</v>
      </c>
      <c r="J101" s="72"/>
      <c r="K101" s="73"/>
      <c r="L101" s="73"/>
      <c r="M101" s="74">
        <f ca="true">IF(MAX(C105:C116)-MIN(C105:C116)&lt;5,AVERAGEIF(C105:C116,"&gt;0",M105:M116),
IF(FORECAST($C101,M$105:M$116,$C$105:$C$116)&lt;0,0,
IF(FORECAST($C101,M$105:M$116,$C$105:$C$116)&gt;100,100,
FORECAST($C101,M$105:M$116,$C$105:$C$116))))</f>
        <v>15.879045841880156</v>
      </c>
      <c r="N101" s="71">
        <f ca="true">IF(MAX(C105:C116)-MIN(C105:C116)&lt;5,AVERAGEIF(C105:C116,"&gt;0",N105:N116),
IF(FORECAST($C101,N$105:N$116,$C$105:$C$116)&lt;0,0,
IF(FORECAST($C101,N$105:N$116,$C$105:$C$116)&gt;100,100,
FORECAST($C101,N$105:N$116,$C$105:$C$116))))</f>
        <v>65.323459997176997</v>
      </c>
      <c r="O101" s="72"/>
      <c r="P101" s="73"/>
      <c r="Q101" s="73"/>
      <c r="R101" s="74">
        <f ca="true">IF(MAX(C105:C116)-MIN(C105:C116)&lt;5,AVERAGEIF(C105:C116,"&gt;0",R105:R116),
IF(FORECAST($C101,R$105:R$116,$C$105:$C$116)&lt;0,0,
IF(FORECAST($C101,R$105:R$116,$C$105:$C$116)&gt;100,100,
FORECAST($C101,R$105:R$116,$C$105:$C$116))))</f>
        <v>6.1070660924553408</v>
      </c>
      <c r="S101" s="71">
        <f ca="true">IF(MAX(C105:C116)-MIN(C105:C116)&lt;5,AVERAGEIF(C105:C116,"&gt;0",S105:S116),
IF(FORECAST($C101,S$105:S$116,$C$105:$C$116)&lt;0,0,
IF(FORECAST($C101,S$105:S$116,$C$105:$C$116)&gt;100,100,
FORECAST($C101,S$105:S$116,$C$105:$C$116))))</f>
        <v>86.748897561030731</v>
      </c>
      <c r="T101" s="72"/>
      <c r="U101" s="73"/>
      <c r="V101" s="73"/>
      <c r="W101" s="74">
        <f ca="true">IF(MAX(C105:C116)-MIN(C105:C116)&lt;5,AVERAGEIF(C105:C116,"&gt;0",W105:W116),
IF(FORECAST($C101,W$105:W$116,$C$105:$C$116)&lt;0,0,
IF(FORECAST($C101,W$105:W$116,$C$105:$C$116)&gt;100,100,
FORECAST($C101,W$105:W$116,$C$105:$C$116))))</f>
        <v>1.8498681089269553</v>
      </c>
      <c r="X101" s="71">
        <f ca="true">IF(MAX(C105:C116)-MIN(C105:C116)&lt;5,AVERAGEIF(C105:C116,"&gt;0",X105:X116),
IF(FORECAST($C101,X$105:X$116,$C$105:$C$116)&lt;0,0,
IF(FORECAST($C101,X$105:X$116,$C$105:$C$116)&gt;100,100,
FORECAST($C101,X$105:X$116,$C$105:$C$116))))</f>
        <v>98.18437614556882</v>
      </c>
      <c r="Y101" s="72"/>
      <c r="Z101" s="73"/>
      <c r="AA101" s="73"/>
      <c r="AB101" s="74">
        <f ca="true">IF(MAX(C105:C116)-MIN(C105:C116)&lt;5,AVERAGEIF(C105:C116,"&gt;0",AB105:AB116),
IF(FORECAST($C101,AB$105:AB$116,$C$105:$C$116)&lt;0,0,
IF(FORECAST($C101,AB$105:AB$116,$C$105:$C$116)&gt;100,100,
FORECAST($C101,AB$105:AB$116,$C$105:$C$116))))</f>
        <v>0.15991266001105142</v>
      </c>
    </row>
    <row r="102" hidden="true" x14ac:dyDescent="0.2">
      <c r="A102" s="2078"/>
      <c r="B102" s="2079"/>
      <c r="C102" s="49">
        <f>MaxRegYear(C100,C105:C116)</f>
        <v>2017</v>
      </c>
      <c r="D102" s="75">
        <f ca="true">IF(MAX(C105:C116)-MIN(C105:C116)&lt;5,AVERAGEIF(C105:C116,"&gt;0",D105:D116),
IF(FORECAST($C102,D$105:D$116,$C$105:$C$116)&lt;0,0,
IF(FORECAST($C102,D$105:D$116,$C$105:$C$116)&gt;100,100,
FORECAST($C102,D$105:D$116,$C$105:$C$116))))</f>
        <v>47.963703591744661</v>
      </c>
      <c r="E102" s="76"/>
      <c r="F102" s="77"/>
      <c r="G102" s="77"/>
      <c r="H102" s="78">
        <f ca="true">IF(MAX(C105:C116)-MIN(C105:C116)&lt;5,AVERAGEIF(C105:C116,"&gt;0",H105:H116),
IF(FORECAST($C102,H$105:H$116,$C$105:$C$116)&lt;0,0,
IF(FORECAST($C102,H$105:H$116,$C$105:$C$116)&gt;100,100,
FORECAST($C102,H$105:H$116,$C$105:$C$116))))</f>
        <v>20.1433324581119</v>
      </c>
      <c r="I102" s="75">
        <f ca="true">IF(MAX(C105:C116)-MIN(C105:C116)&lt;5,AVERAGEIF(C105:C116,"&gt;0",I105:I116),
IF(FORECAST($C102,I$105:I$116,$C$105:$C$116)&lt;0,0,
IF(FORECAST($C102,I$105:I$116,$C$105:$C$116)&gt;100,100,
FORECAST($C102,I$105:I$116,$C$105:$C$116))))</f>
        <v>59.086034532555004</v>
      </c>
      <c r="J102" s="76"/>
      <c r="K102" s="77"/>
      <c r="L102" s="77"/>
      <c r="M102" s="78">
        <f ca="true">IF(MAX(C105:C116)-MIN(C105:C116)&lt;5,AVERAGEIF(C105:C116,"&gt;0",M105:M116),
IF(FORECAST($C102,M$105:M$116,$C$105:$C$116)&lt;0,0,
IF(FORECAST($C102,M$105:M$116,$C$105:$C$116)&gt;100,100,
FORECAST($C102,M$105:M$116,$C$105:$C$116))))</f>
        <v>10.347895579371652</v>
      </c>
      <c r="N102" s="75">
        <f ca="true">IF(MAX(C105:C116)-MIN(C105:C116)&lt;5,AVERAGEIF(C105:C116,"&gt;0",N105:N116),
IF(FORECAST($C102,N$105:N$116,$C$105:$C$116)&lt;0,0,
IF(FORECAST($C102,N$105:N$116,$C$105:$C$116)&gt;100,100,
FORECAST($C102,N$105:N$116,$C$105:$C$116))))</f>
        <v>72.978590142952953</v>
      </c>
      <c r="O102" s="76"/>
      <c r="P102" s="77"/>
      <c r="Q102" s="77"/>
      <c r="R102" s="78">
        <f ca="true">IF(MAX(C105:C116)-MIN(C105:C116)&lt;5,AVERAGEIF(C105:C116,"&gt;0",R105:R116),
IF(FORECAST($C102,R$105:R$116,$C$105:$C$116)&lt;0,0,
IF(FORECAST($C102,R$105:R$116,$C$105:$C$116)&gt;100,100,
FORECAST($C102,R$105:R$116,$C$105:$C$116))))</f>
        <v>3.7021249391193578</v>
      </c>
      <c r="S102" s="75">
        <f ca="true">IF(MAX(C105:C116)-MIN(C105:C116)&lt;5,AVERAGEIF(C105:C116,"&gt;0",S105:S116),
IF(FORECAST($C102,S$105:S$116,$C$105:$C$116)&lt;0,0,
IF(FORECAST($C102,S$105:S$116,$C$105:$C$116)&gt;100,100,
FORECAST($C102,S$105:S$116,$C$105:$C$116))))</f>
        <v>85.234352673459199</v>
      </c>
      <c r="T102" s="76"/>
      <c r="U102" s="77"/>
      <c r="V102" s="77"/>
      <c r="W102" s="78">
        <f ca="true">IF(MAX(C105:C116)-MIN(C105:C116)&lt;5,AVERAGEIF(C105:C116,"&gt;0",W105:W116),
IF(FORECAST($C102,W$105:W$116,$C$105:$C$116)&lt;0,0,
IF(FORECAST($C102,W$105:W$116,$C$105:$C$116)&gt;100,100,
FORECAST($C102,W$105:W$116,$C$105:$C$116))))</f>
        <v>1.4461023354182672</v>
      </c>
      <c r="X102" s="75">
        <f ca="true">IF(MAX(C105:C116)-MIN(C105:C116)&lt;5,AVERAGEIF(C105:C116,"&gt;0",X105:X116),
IF(FORECAST($C102,X$105:X$116,$C$105:$C$116)&lt;0,0,
IF(FORECAST($C102,X$105:X$116,$C$105:$C$116)&gt;100,100,
FORECAST($C102,X$105:X$116,$C$105:$C$116))))</f>
        <v>96.25794955924178</v>
      </c>
      <c r="Y102" s="76"/>
      <c r="Z102" s="77"/>
      <c r="AA102" s="77"/>
      <c r="AB102" s="78">
        <f ca="true">IF(MAX(C105:C116)-MIN(C105:C116)&lt;5,AVERAGEIF(C105:C116,"&gt;0",AB105:AB116),
IF(FORECAST($C102,AB$105:AB$116,$C$105:$C$116)&lt;0,0,
IF(FORECAST($C102,AB$105:AB$116,$C$105:$C$116)&gt;100,100,
FORECAST($C102,AB$105:AB$116,$C$105:$C$116))))</f>
        <v>0.2067685650813873</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53" t="s">
        <v>170</v>
      </c>
      <c r="C105" s="454">
        <v>2003</v>
      </c>
      <c r="D105" s="1">
        <f t="shared" ref="D105:D116" ca="true" si="15">IF(ISERROR(INDIRECT(CONCATENATE($B105,"!C122"))),"",INDIRECT(CONCATENATE($B105,"!C122")))</f>
        <v>39.733059548254623</v>
      </c>
      <c r="E105" s="88">
        <f t="shared" ref="E105:E116" ca="true" si="16">IF(ISERROR(INDIRECT(CONCATENATE($B105,"!C129"))),"",INDIRECT(CONCATENATE($B105,"!C129")))</f>
        <v>93.597951344430214</v>
      </c>
      <c r="F105" s="89"/>
      <c r="G105" s="89"/>
      <c r="H105" s="90">
        <f t="shared" ref="H105:H116" ca="true" si="17">IF(ISERROR(INDIRECT(CONCATENATE($B105,"!C127"))),"",INDIRECT(CONCATENATE($B105,"!C127")))</f>
        <v>22.689938398357292</v>
      </c>
      <c r="I105" s="1">
        <f t="shared" ref="I105:I116" ca="true" si="18">IF(ISERROR(INDIRECT(CONCATENATE($B105,"!D122"))),"",INDIRECT(CONCATENATE($B105,"!D122")))</f>
        <v>49.535603715170282</v>
      </c>
      <c r="J105" s="88">
        <f t="shared" ref="J105:J116" ca="true" si="19">IF(ISERROR(INDIRECT(CONCATENATE($B105,"!D129"))),"",INDIRECT(CONCATENATE($B105,"!D129")))</f>
        <v>92.494226327944574</v>
      </c>
      <c r="K105" s="89"/>
      <c r="L105" s="89"/>
      <c r="M105" s="90">
        <f t="shared" ref="M105:M116" ca="true" si="20">IF(ISERROR(INDIRECT(CONCATENATE($B105,"!D127"))),"",INDIRECT(CONCATENATE($B105,"!D127")))</f>
        <v>14.241486068111456</v>
      </c>
      <c r="N105" s="1">
        <f t="shared" ref="N105:N116" ca="true" si="21">IF(ISERROR(INDIRECT(CONCATENATE($B105,"!E122"))),"",INDIRECT(CONCATENATE($B105,"!E122")))</f>
        <v>67.031070195627166</v>
      </c>
      <c r="O105" s="88">
        <f t="shared" ref="O105:O116" ca="true" si="22">IF(ISERROR(INDIRECT(CONCATENATE($B105,"!E129"))),"",INDIRECT(CONCATENATE($B105,"!E129")))</f>
        <v>90.909090909090907</v>
      </c>
      <c r="P105" s="89"/>
      <c r="Q105" s="89"/>
      <c r="R105" s="90">
        <f t="shared" ref="R105:R116" ca="true" si="23">IF(ISERROR(INDIRECT(CONCATENATE($B105,"!E127"))),"",INDIRECT(CONCATENATE($B105,"!E127")))</f>
        <v>5.2934407364787113</v>
      </c>
      <c r="S105" s="1">
        <f t="shared" ref="S105:S116" ca="true" si="24">IF(ISERROR(INDIRECT(CONCATENATE($B105,"!F122"))),"",INDIRECT(CONCATENATE($B105,"!F122")))</f>
        <v>88.107549120992772</v>
      </c>
      <c r="T105" s="88">
        <f t="shared" ref="T105:T116" ca="true" si="25">IF(ISERROR(INDIRECT(CONCATENATE($B105,"!F129"))),"",INDIRECT(CONCATENATE($B105,"!F129")))</f>
        <v>90.231092436974791</v>
      </c>
      <c r="U105" s="89"/>
      <c r="V105" s="89"/>
      <c r="W105" s="90">
        <f t="shared" ref="W105:W116" ca="true" si="26">IF(ISERROR(INDIRECT(CONCATENATE($B105,"!F127"))),"",INDIRECT(CONCATENATE($B105,"!F127")))</f>
        <v>1.344364012409514</v>
      </c>
      <c r="X105" s="1">
        <f t="shared" ref="X105:X116" ca="true" si="27">IF(ISERROR(INDIRECT(CONCATENATE($B105,"!G122"))),"",INDIRECT(CONCATENATE($B105,"!G122")))</f>
        <v>98.229166666666657</v>
      </c>
      <c r="Y105" s="88">
        <f t="shared" ref="Y105:Y116" ca="true" si="28">IF(ISERROR(INDIRECT(CONCATENATE($B105,"!G129"))),"",INDIRECT(CONCATENATE($B105,"!G129")))</f>
        <v>96.202531645569621</v>
      </c>
      <c r="Z105" s="89"/>
      <c r="AA105" s="89"/>
      <c r="AB105" s="90">
        <f t="shared" ref="AB105:AB116" ca="true" si="29">IF(ISERROR(INDIRECT(CONCATENATE($B105,"!G2127"))),"",INDIRECT(CONCATENATE($B105,"!G127")))</f>
        <v>0.10416666666666667</v>
      </c>
    </row>
    <row r="106" x14ac:dyDescent="0.2">
      <c r="A106" s="87"/>
      <c r="B106" s="455" t="s">
        <v>147</v>
      </c>
      <c r="C106" s="456">
        <v>2011</v>
      </c>
      <c r="D106" s="2">
        <f t="shared" ca="true" si="15"/>
        <v>44.258335930196324</v>
      </c>
      <c r="E106" s="91" t="str">
        <f t="shared" ca="true" si="16"/>
        <v>N/A</v>
      </c>
      <c r="F106" s="89"/>
      <c r="G106" s="89"/>
      <c r="H106" s="92">
        <f t="shared" ca="true" si="17"/>
        <v>25.303832969772515</v>
      </c>
      <c r="I106" s="2">
        <f t="shared" ca="true" si="18"/>
        <v>52.290254732414112</v>
      </c>
      <c r="J106" s="91" t="str">
        <f t="shared" ca="true" si="19"/>
        <v>N/A</v>
      </c>
      <c r="K106" s="89"/>
      <c r="L106" s="89"/>
      <c r="M106" s="92">
        <f t="shared" ca="true" si="20"/>
        <v>15.260574900677728</v>
      </c>
      <c r="N106" s="2">
        <f t="shared" ca="true" si="21"/>
        <v>67.855759547602446</v>
      </c>
      <c r="O106" s="91" t="str">
        <f t="shared" ca="true" si="22"/>
        <v>N/A</v>
      </c>
      <c r="P106" s="89"/>
      <c r="Q106" s="89"/>
      <c r="R106" s="92">
        <f t="shared" ca="true" si="23"/>
        <v>6.143001007049345</v>
      </c>
      <c r="S106" s="2">
        <f t="shared" ca="true" si="24"/>
        <v>81.158397993573161</v>
      </c>
      <c r="T106" s="91" t="str">
        <f t="shared" ca="true" si="25"/>
        <v>N/A</v>
      </c>
      <c r="U106" s="89"/>
      <c r="V106" s="89"/>
      <c r="W106" s="92">
        <f t="shared" ca="true" si="26"/>
        <v>2.9626146249706089</v>
      </c>
      <c r="X106" s="2">
        <f t="shared" ca="true" si="27"/>
        <v>96.123577995948253</v>
      </c>
      <c r="Y106" s="91" t="str">
        <f t="shared" ca="true" si="28"/>
        <v>N/A</v>
      </c>
      <c r="Z106" s="89"/>
      <c r="AA106" s="89"/>
      <c r="AB106" s="92">
        <f t="shared" ca="true" si="29"/>
        <v>0.37400654511453951</v>
      </c>
    </row>
    <row r="107" x14ac:dyDescent="0.2">
      <c r="A107" s="87"/>
      <c r="B107" s="455" t="s">
        <v>336</v>
      </c>
      <c r="C107" s="456">
        <v>2015</v>
      </c>
      <c r="D107" s="2">
        <f t="shared" ca="true" si="15"/>
        <v>46.884286225441315</v>
      </c>
      <c r="E107" s="91" t="str">
        <f t="shared" ca="true" si="16"/>
        <v>N/A</v>
      </c>
      <c r="F107" s="89"/>
      <c r="G107" s="89"/>
      <c r="H107" s="92">
        <f t="shared" ca="true" si="17"/>
        <v>18.303038575221116</v>
      </c>
      <c r="I107" s="2">
        <f t="shared" ca="true" si="18"/>
        <v>59.185670367778833</v>
      </c>
      <c r="J107" s="91" t="str">
        <f t="shared" ca="true" si="19"/>
        <v>N/A</v>
      </c>
      <c r="K107" s="89"/>
      <c r="L107" s="89"/>
      <c r="M107" s="92">
        <f t="shared" ca="true" si="20"/>
        <v>9.1469573802749728</v>
      </c>
      <c r="N107" s="2">
        <f t="shared" ca="true" si="21"/>
        <v>73.523136735187308</v>
      </c>
      <c r="O107" s="91" t="str">
        <f t="shared" ca="true" si="22"/>
        <v>N/A</v>
      </c>
      <c r="P107" s="89"/>
      <c r="Q107" s="89"/>
      <c r="R107" s="92">
        <f t="shared" ca="true" si="23"/>
        <v>2.9767271596670848</v>
      </c>
      <c r="S107" s="2">
        <f t="shared" ca="true" si="24"/>
        <v>88.519610126222574</v>
      </c>
      <c r="T107" s="91" t="str">
        <f t="shared" ca="true" si="25"/>
        <v>N/A</v>
      </c>
      <c r="U107" s="89"/>
      <c r="V107" s="89"/>
      <c r="W107" s="92">
        <f t="shared" ca="true" si="26"/>
        <v>0.5865063074491399</v>
      </c>
      <c r="X107" s="2">
        <f t="shared" ca="true" si="27"/>
        <v>97.069940571310113</v>
      </c>
      <c r="Y107" s="91" t="str">
        <f t="shared" ca="true" si="28"/>
        <v>N/A</v>
      </c>
      <c r="Z107" s="89"/>
      <c r="AA107" s="89"/>
      <c r="AB107" s="92">
        <f t="shared" ca="true" si="29"/>
        <v>7.7705613991242831E-2</v>
      </c>
      <c r="AD107" s="93"/>
    </row>
    <row r="108" x14ac:dyDescent="0.2">
      <c r="A108" s="87"/>
      <c r="B108" s="455"/>
      <c r="C108" s="456"/>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55"/>
      <c r="C109" s="456"/>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55"/>
      <c r="C110" s="456"/>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55"/>
      <c r="C111" s="456"/>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55"/>
      <c r="C112" s="456"/>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55"/>
      <c r="C113" s="456"/>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55"/>
      <c r="C114" s="456"/>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55"/>
      <c r="C115" s="456"/>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57"/>
      <c r="C116" s="458"/>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045" t="str">
        <f>CONCATENATE("National use of sanitation facilities, ",C99,"–",C100)</f>
        <v>National use of sanitation facilities, 2000–2020</v>
      </c>
      <c r="C118" s="2046"/>
      <c r="D118" s="2046"/>
      <c r="E118" s="2046"/>
      <c r="F118" s="2046"/>
      <c r="G118" s="2046"/>
      <c r="H118" s="2046"/>
      <c r="I118" s="2046"/>
      <c r="J118" s="2046"/>
      <c r="K118" s="2046"/>
      <c r="L118" s="2046"/>
      <c r="N118" s="98"/>
      <c r="O118" s="98"/>
      <c r="P118" s="98"/>
      <c r="Q118" s="98"/>
      <c r="R118" s="98"/>
      <c r="S118" s="2069" t="s">
        <v>11</v>
      </c>
      <c r="T118" s="2070"/>
      <c r="U118" s="2070"/>
      <c r="V118" s="2070"/>
      <c r="W118" s="2071"/>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067" t="s">
        <v>6</v>
      </c>
      <c r="B197" s="2067"/>
      <c r="C197" s="2067"/>
      <c r="D197" s="2064" t="s">
        <v>0</v>
      </c>
      <c r="E197" s="2065"/>
      <c r="F197" s="2065"/>
      <c r="G197" s="2065"/>
      <c r="H197" s="2066"/>
      <c r="I197" s="2064" t="s">
        <v>1</v>
      </c>
      <c r="J197" s="2065"/>
      <c r="K197" s="2065"/>
      <c r="L197" s="2065"/>
      <c r="M197" s="2066"/>
      <c r="N197" s="2064" t="s">
        <v>2</v>
      </c>
      <c r="O197" s="2065"/>
      <c r="P197" s="2065"/>
      <c r="Q197" s="2065"/>
      <c r="R197" s="2066"/>
      <c r="S197" s="2064" t="s">
        <v>3</v>
      </c>
      <c r="T197" s="2065"/>
      <c r="U197" s="2065"/>
      <c r="V197" s="2065"/>
      <c r="W197" s="2066"/>
      <c r="X197" s="2064" t="s">
        <v>4</v>
      </c>
      <c r="Y197" s="2065"/>
      <c r="Z197" s="2065"/>
      <c r="AA197" s="2065"/>
      <c r="AB197" s="2066"/>
    </row>
    <row r="198" s="44" customFormat="true" ht="22.5" customHeight="true" x14ac:dyDescent="0.2">
      <c r="A198" s="2080"/>
      <c r="B198" s="2080"/>
      <c r="C198" s="2080"/>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072" t="s">
        <v>10</v>
      </c>
      <c r="B199" s="2073"/>
      <c r="C199" s="209">
        <v>2000</v>
      </c>
      <c r="D199" s="56">
        <f ca="true">IF((D201+H201)&gt;100,D201*100/(D201+H201),D201)</f>
        <v>71.349330778888088</v>
      </c>
      <c r="E199" s="105">
        <f ca="true">D199*AVERAGEIF(E205:E216,"&gt;0")/100</f>
        <v>64.271783221732974</v>
      </c>
      <c r="F199" s="58">
        <f ca="true">D199*(100-AVERAGEIF(E205:E216,"&gt;0"))/100</f>
        <v>7.0775475571551167</v>
      </c>
      <c r="G199" s="59">
        <f ca="true">100-(E199+F199+H199)</f>
        <v>23.1514110173365</v>
      </c>
      <c r="H199" s="60">
        <f ca="true">IF((D201+H201)&gt;100,H201*100/(D201+H201),H201)</f>
        <v>5.4992582037754119</v>
      </c>
      <c r="I199" s="56">
        <f ca="true">IF((I201+M201)&gt;100,I201*100/(I201+M201),I201)</f>
        <v>91.727757719294345</v>
      </c>
      <c r="J199" s="105">
        <f ca="true">I199*AVERAGEIF(J205:J216,"&gt;0")/100</f>
        <v>81.14378567476038</v>
      </c>
      <c r="K199" s="61">
        <f ca="true">I199*(100-AVERAGEIF(J205:J216,"&gt;0"))/100</f>
        <v>10.58397204453397</v>
      </c>
      <c r="L199" s="62">
        <f ca="true">100-(J199+K199+M199)</f>
        <v>7.6402173845352763</v>
      </c>
      <c r="M199" s="63">
        <f ca="true">IF((I201+M201)&gt;100,M201*100/(I201+M201),M201)</f>
        <v>0.63202489617037827</v>
      </c>
      <c r="N199" s="56">
        <f ca="true">IF((N201+R201)&gt;100,N201*100/(N201+R201),N201)</f>
        <v>97.946569669568362</v>
      </c>
      <c r="O199" s="105">
        <f ca="true">N199*AVERAGEIF(O205:O216,"&gt;0")/100</f>
        <v>89.24573226237321</v>
      </c>
      <c r="P199" s="61">
        <f ca="true">N199*(100-AVERAGEIF(O205:O216,"&gt;0"))/100</f>
        <v>8.7008374071951593</v>
      </c>
      <c r="Q199" s="62">
        <f ca="true">100-(O199+P199+R199)</f>
        <v>1.8903328594198712</v>
      </c>
      <c r="R199" s="63">
        <f ca="true">IF((N201+R201)&gt;100,R201*100/(N201+R201),R201)</f>
        <v>0.16309747101176697</v>
      </c>
      <c r="S199" s="56">
        <f ca="true">IF((S201+W201)&gt;100,S201*100/(S201+W201),S201)</f>
        <v>99.24016018944161</v>
      </c>
      <c r="T199" s="105">
        <f ca="true">S199*AVERAGEIF(T205:T216,"&gt;0")/100</f>
        <v>95.115893791958314</v>
      </c>
      <c r="U199" s="61">
        <f ca="true">S199*(100-AVERAGEIF(T205:T216,"&gt;0"))/100</f>
        <v>4.1242663974832956</v>
      </c>
      <c r="V199" s="62">
        <f ca="true">100-(T199+U199+W199)</f>
        <v>0.67008284558417586</v>
      </c>
      <c r="W199" s="63">
        <f ca="true">IF((S201+W201)&gt;100,W201*100/(S201+W201),W201)</f>
        <v>8.975696497420671E-2</v>
      </c>
      <c r="X199" s="56">
        <f ca="true">IF((X201+AB201)&gt;100,X201*100/(X201+AB201),X201)</f>
        <v>99.984858934040716</v>
      </c>
      <c r="Y199" s="105">
        <f ca="true">X199*AVERAGEIF(Y205:Y216,"&gt;0")/100</f>
        <v>97.221458310235576</v>
      </c>
      <c r="Z199" s="61">
        <f ca="true">X199*(100-AVERAGEIF(Y205:Y216,"&gt;0"))/100</f>
        <v>2.7634006238051461</v>
      </c>
      <c r="AA199" s="62">
        <f ca="true">100-(Y199+Z199+AB199)</f>
        <v>4.2790569220869656E-3</v>
      </c>
      <c r="AB199" s="63">
        <f ca="true">IF((X201+AB201)&gt;100,AB201*100/(X201+AB201),AB201)</f>
        <v>1.0862009037191367E-2</v>
      </c>
    </row>
    <row r="200" s="64" customFormat="true" ht="15" customHeight="true" x14ac:dyDescent="0.2">
      <c r="A200" s="2074"/>
      <c r="B200" s="2075"/>
      <c r="C200" s="210">
        <v>2020</v>
      </c>
      <c r="D200" s="65">
        <f ca="true">IF((D202+H202)&gt;100,D202*100/(D202+H202),D202)</f>
        <v>68.857609957965508</v>
      </c>
      <c r="E200" s="106">
        <f ca="true">D200*AVERAGEIF(E205:E216,"&gt;0")/100</f>
        <v>62.027230417899226</v>
      </c>
      <c r="F200" s="67">
        <f ca="true">D200*(100-AVERAGEIF(E205:E216,"&gt;0"))/100</f>
        <v>6.8303795400662821</v>
      </c>
      <c r="G200" s="68">
        <f ca="true">100-(E200+F200+H200)</f>
        <v>23.291390678651624</v>
      </c>
      <c r="H200" s="69">
        <f ca="true">IF((D202+H202)&gt;100,H202*100/(D202+H202),H202)</f>
        <v>7.8509993633828685</v>
      </c>
      <c r="I200" s="65">
        <f ca="true">IF((I202+M202)&gt;100,I202*100/(I202+M202),I202)</f>
        <v>84.917755251794233</v>
      </c>
      <c r="J200" s="106">
        <f ca="true">I200*AVERAGEIF(J205:J216,"&gt;0")/100</f>
        <v>75.119552722741048</v>
      </c>
      <c r="K200" s="67">
        <f ca="true">I200*(100-AVERAGEIF(J205:J216,"&gt;0"))/100</f>
        <v>9.7982025290531887</v>
      </c>
      <c r="L200" s="68">
        <f ca="true">100-(J200+K200+M200)</f>
        <v>13.357390161199021</v>
      </c>
      <c r="M200" s="69">
        <f ca="true">IF((I202+M202)&gt;100,M202*100/(I202+M202),M202)</f>
        <v>1.724854587006746</v>
      </c>
      <c r="N200" s="65">
        <f ca="true">IF((N202+R202)&gt;100,N202*100/(N202+R202),N202)</f>
        <v>92.869648983634988</v>
      </c>
      <c r="O200" s="106">
        <f ca="true">N200*AVERAGEIF(O205:O216,"&gt;0")/100</f>
        <v>84.619807068845077</v>
      </c>
      <c r="P200" s="67">
        <f ca="true">N200*(100-AVERAGEIF(O205:O216,"&gt;0"))/100</f>
        <v>8.2498419147899114</v>
      </c>
      <c r="Q200" s="68">
        <f ca="true">100-(O200+P200+R200)</f>
        <v>6.6117821111177193</v>
      </c>
      <c r="R200" s="69">
        <f ca="true">IF((N202+R202)&gt;100,R202*100/(N202+R202),R202)</f>
        <v>0.51856890524728527</v>
      </c>
      <c r="S200" s="65">
        <f ca="true">IF((S202+W202)&gt;100,S202*100/(S202+W202),S202)</f>
        <v>96.466959127998621</v>
      </c>
      <c r="T200" s="106">
        <f ca="true">S200*AVERAGEIF(T205:T216,"&gt;0")/100</f>
        <v>92.457942644757111</v>
      </c>
      <c r="U200" s="67">
        <f ca="true">S200*(100-AVERAGEIF(T205:T216,"&gt;0"))/100</f>
        <v>4.0090164832415089</v>
      </c>
      <c r="V200" s="68">
        <f ca="true">100-(T200+U200+W200)</f>
        <v>3.2335528800664122</v>
      </c>
      <c r="W200" s="69">
        <f ca="true">IF((S202+W202)&gt;100,W202*100/(S202+W202),W202)</f>
        <v>0.29948799193497067</v>
      </c>
      <c r="X200" s="65">
        <f ca="true">IF((X202+AB202)&gt;100,X202*100/(X202+AB202),X202)</f>
        <v>98.64936057918743</v>
      </c>
      <c r="Y200" s="106">
        <f ca="true">X200*AVERAGEIF(Y205:Y216,"&gt;0")/100</f>
        <v>95.922870713933492</v>
      </c>
      <c r="Z200" s="67">
        <f ca="true">X200*(100-AVERAGEIF(Y205:Y216,"&gt;0"))/100</f>
        <v>2.7264898652539244</v>
      </c>
      <c r="AA200" s="68">
        <f ca="true">100-(Y200+Z200+AB200)</f>
        <v>1.3223981973158914</v>
      </c>
      <c r="AB200" s="69">
        <f ca="true">IF((X202+AB202)&gt;100,AB202*100/(X202+AB202),AB202)</f>
        <v>2.8241223496697554E-2</v>
      </c>
    </row>
    <row r="201" hidden="true" x14ac:dyDescent="0.2">
      <c r="A201" s="2076" t="s">
        <v>12</v>
      </c>
      <c r="B201" s="2077"/>
      <c r="C201" s="70">
        <f>MinRegYear(C199,C205:C216)</f>
        <v>2001</v>
      </c>
      <c r="D201" s="71">
        <f ca="true">IF(MAX(C205:C216)-MIN(C205:C216)&lt;5,AVERAGEIF(C205:C216,"&gt;0",D205:D216),
IF(FORECAST($C201,D$205:D$216,$C$205:$C$216)&lt;0,0,
IF(FORECAST($C201,D$205:D$216,$C$205:$C$216)&gt;100,100,
FORECAST($C201,D$205:D$216,$C$205:$C$216))))</f>
        <v>71.349330778888088</v>
      </c>
      <c r="E201" s="72"/>
      <c r="F201" s="73"/>
      <c r="G201" s="73"/>
      <c r="H201" s="74">
        <f ca="true">IF(MAX(C205:C216)-MIN(C205:C216)&lt;5,AVERAGEIF(C205:C216,"&gt;0",H205:H216),
IF(FORECAST($C201,H$205:H$216,$C$205:$C$216)&lt;0,0,
IF(FORECAST($C201,H$205:H$216,$C$205:$C$216)&gt;100,100,
FORECAST($C201,H$205:H$216,$C$205:$C$216))))</f>
        <v>5.4992582037754119</v>
      </c>
      <c r="I201" s="71">
        <f ca="true">IF(MAX(C205:C216)-MIN(C205:C216)&lt;5,AVERAGEIF(C205:C216,"&gt;0",I205:I216),
IF(FORECAST($C201,I$205:I$216,$C$205:$C$216)&lt;0,0,
IF(FORECAST($C201,I$205:I$216,$C$205:$C$216)&gt;100,100,
FORECAST($C201,I$205:I$216,$C$205:$C$216))))</f>
        <v>91.727757719294345</v>
      </c>
      <c r="J201" s="72"/>
      <c r="K201" s="73"/>
      <c r="L201" s="73"/>
      <c r="M201" s="74">
        <f ca="true">IF(MAX(C205:C216)-MIN(C205:C216)&lt;5,AVERAGEIF(C205:C216,"&gt;0",M205:M216),
IF(FORECAST($C201,M$205:M$216,$C$205:$C$216)&lt;0,0,
IF(FORECAST($C201,M$205:M$216,$C$205:$C$216)&gt;100,100,
FORECAST($C201,M$205:M$216,$C$205:$C$216))))</f>
        <v>0.63202489617037827</v>
      </c>
      <c r="N201" s="71">
        <f ca="true">IF(MAX(C205:C216)-MIN(C205:C216)&lt;5,AVERAGEIF(C205:C216,"&gt;0",N205:N216),
IF(FORECAST($C201,N$205:N$216,$C$205:$C$216)&lt;0,0,
IF(FORECAST($C201,N$205:N$216,$C$205:$C$216)&gt;100,100,
FORECAST($C201,N$205:N$216,$C$205:$C$216))))</f>
        <v>97.946569669568362</v>
      </c>
      <c r="O201" s="72"/>
      <c r="P201" s="73"/>
      <c r="Q201" s="73"/>
      <c r="R201" s="74">
        <f ca="true">IF(MAX(C205:C216)-MIN(C205:C216)&lt;5,AVERAGEIF(C205:C216,"&gt;0",R205:R216),
IF(FORECAST($C201,R$205:R$216,$C$205:$C$216)&lt;0,0,
IF(FORECAST($C201,R$205:R$216,$C$205:$C$216)&gt;100,100,
FORECAST($C201,R$205:R$216,$C$205:$C$216))))</f>
        <v>0.16309747101176697</v>
      </c>
      <c r="S201" s="71">
        <f ca="true">IF(MAX(C205:C216)-MIN(C205:C216)&lt;5,AVERAGEIF(C205:C216,"&gt;0",S205:S216),
IF(FORECAST($C201,S$205:S$216,$C$205:$C$216)&lt;0,0,
IF(FORECAST($C201,S$205:S$216,$C$205:$C$216)&gt;100,100,
FORECAST($C201,S$205:S$216,$C$205:$C$216))))</f>
        <v>99.24016018944161</v>
      </c>
      <c r="T201" s="72"/>
      <c r="U201" s="73"/>
      <c r="V201" s="73"/>
      <c r="W201" s="74">
        <f ca="true">IF(MAX(C205:C216)-MIN(C205:C216)&lt;5,AVERAGEIF(C205:C216,"&gt;0",W205:W216),
IF(FORECAST($C201,W$205:W$216,$C$205:$C$216)&lt;0,0,
IF(FORECAST($C201,W$205:W$216,$C$205:$C$216)&gt;100,100,
FORECAST($C201,W$205:W$216,$C$205:$C$216))))</f>
        <v>8.975696497420671E-2</v>
      </c>
      <c r="X201" s="71">
        <f ca="true">IF(MAX(C205:C216)-MIN(C205:C216)&lt;5,AVERAGEIF(C205:C216,"&gt;0",X205:X216),
IF(FORECAST($C201,X$205:X$216,$C$205:$C$216)&lt;0,0,
IF(FORECAST($C201,X$205:X$216,$C$205:$C$216)&gt;100,100,
FORECAST($C201,X$205:X$216,$C$205:$C$216))))</f>
        <v>99.984858934040716</v>
      </c>
      <c r="Y201" s="72"/>
      <c r="Z201" s="73"/>
      <c r="AA201" s="73"/>
      <c r="AB201" s="74">
        <f ca="true">IF(MAX(C205:C216)-MIN(C205:C216)&lt;5,AVERAGEIF(C205:C216,"&gt;0",AB205:AB216),
IF(FORECAST($C201,AB$205:AB$216,$C$205:$C$216)&lt;0,0,
IF(FORECAST($C201,AB$205:AB$216,$C$205:$C$216)&gt;100,100,
FORECAST($C201,AB$205:AB$216,$C$205:$C$216))))</f>
        <v>1.0862009037191367E-2</v>
      </c>
    </row>
    <row r="202" hidden="true" x14ac:dyDescent="0.2">
      <c r="A202" s="2078"/>
      <c r="B202" s="2079"/>
      <c r="C202" s="49">
        <f>MaxRegYear(C200,C205:C216)</f>
        <v>2017</v>
      </c>
      <c r="D202" s="75">
        <f ca="true">IF(MAX(C205:C216)-MIN(C205:C216)&lt;5,AVERAGEIF(C205:C216,"&gt;0",D205:D216),
IF(FORECAST($C202,D$205:D$216,$C$205:$C$216)&lt;0,0,
IF(FORECAST($C202,D$205:D$216,$C$205:$C$216)&gt;100,100,
FORECAST($C202,D$205:D$216,$C$205:$C$216))))</f>
        <v>68.857609957965508</v>
      </c>
      <c r="E202" s="76"/>
      <c r="F202" s="77"/>
      <c r="G202" s="77"/>
      <c r="H202" s="78">
        <f ca="true">IF(MAX(C205:C216)-MIN(C205:C216)&lt;5,AVERAGEIF(C205:C216,"&gt;0",H205:H216),
IF(FORECAST($C202,H$205:H$216,$C$205:$C$216)&lt;0,0,
IF(FORECAST($C202,H$205:H$216,$C$205:$C$216)&gt;100,100,
FORECAST($C202,H$205:H$216,$C$205:$C$216))))</f>
        <v>7.8509993633828685</v>
      </c>
      <c r="I202" s="75">
        <f ca="true">IF(MAX(C205:C216)-MIN(C205:C216)&lt;5,AVERAGEIF(C205:C216,"&gt;0",I205:I216),
IF(FORECAST($C202,I$205:I$216,$C$205:$C$216)&lt;0,0,
IF(FORECAST($C202,I$205:I$216,$C$205:$C$216)&gt;100,100,
FORECAST($C202,I$205:I$216,$C$205:$C$216))))</f>
        <v>84.917755251794233</v>
      </c>
      <c r="J202" s="76"/>
      <c r="K202" s="77"/>
      <c r="L202" s="77"/>
      <c r="M202" s="78">
        <f ca="true">IF(MAX(C205:C216)-MIN(C205:C216)&lt;5,AVERAGEIF(C205:C216,"&gt;0",M205:M216),
IF(FORECAST($C202,M$205:M$216,$C$205:$C$216)&lt;0,0,
IF(FORECAST($C202,M$205:M$216,$C$205:$C$216)&gt;100,100,
FORECAST($C202,M$205:M$216,$C$205:$C$216))))</f>
        <v>1.724854587006746</v>
      </c>
      <c r="N202" s="75">
        <f ca="true">IF(MAX(C205:C216)-MIN(C205:C216)&lt;5,AVERAGEIF(C205:C216,"&gt;0",N205:N216),
IF(FORECAST($C202,N$205:N$216,$C$205:$C$216)&lt;0,0,
IF(FORECAST($C202,N$205:N$216,$C$205:$C$216)&gt;100,100,
FORECAST($C202,N$205:N$216,$C$205:$C$216))))</f>
        <v>92.869648983634988</v>
      </c>
      <c r="O202" s="76"/>
      <c r="P202" s="77"/>
      <c r="Q202" s="77"/>
      <c r="R202" s="78">
        <f ca="true">IF(MAX(C205:C216)-MIN(C205:C216)&lt;5,AVERAGEIF(C205:C216,"&gt;0",R205:R216),
IF(FORECAST($C202,R$205:R$216,$C$205:$C$216)&lt;0,0,
IF(FORECAST($C202,R$205:R$216,$C$205:$C$216)&gt;100,100,
FORECAST($C202,R$205:R$216,$C$205:$C$216))))</f>
        <v>0.51856890524728527</v>
      </c>
      <c r="S202" s="75">
        <f ca="true">IF(MAX(C205:C216)-MIN(C205:C216)&lt;5,AVERAGEIF(C205:C216,"&gt;0",S205:S216),
IF(FORECAST($C202,S$205:S$216,$C$205:$C$216)&lt;0,0,
IF(FORECAST($C202,S$205:S$216,$C$205:$C$216)&gt;100,100,
FORECAST($C202,S$205:S$216,$C$205:$C$216))))</f>
        <v>96.466959127998621</v>
      </c>
      <c r="T202" s="76"/>
      <c r="U202" s="77"/>
      <c r="V202" s="77"/>
      <c r="W202" s="78">
        <f ca="true">IF(MAX(C205:C216)-MIN(C205:C216)&lt;5,AVERAGEIF(C205:C216,"&gt;0",W205:W216),
IF(FORECAST($C202,W$205:W$216,$C$205:$C$216)&lt;0,0,
IF(FORECAST($C202,W$205:W$216,$C$205:$C$216)&gt;100,100,
FORECAST($C202,W$205:W$216,$C$205:$C$216))))</f>
        <v>0.29948799193497067</v>
      </c>
      <c r="X202" s="75">
        <f ca="true">IF(MAX(C205:C216)-MIN(C205:C216)&lt;5,AVERAGEIF(C205:C216,"&gt;0",X205:X216),
IF(FORECAST($C202,X$205:X$216,$C$205:$C$216)&lt;0,0,
IF(FORECAST($C202,X$205:X$216,$C$205:$C$216)&gt;100,100,
FORECAST($C202,X$205:X$216,$C$205:$C$216))))</f>
        <v>98.64936057918743</v>
      </c>
      <c r="Y202" s="76"/>
      <c r="Z202" s="77"/>
      <c r="AA202" s="77"/>
      <c r="AB202" s="78">
        <f ca="true">IF(MAX(C205:C216)-MIN(C205:C216)&lt;5,AVERAGEIF(C205:C216,"&gt;0",AB205:AB216),
IF(FORECAST($C202,AB$205:AB$216,$C$205:$C$216)&lt;0,0,
IF(FORECAST($C202,AB$205:AB$216,$C$205:$C$216)&gt;100,100,
FORECAST($C202,AB$205:AB$216,$C$205:$C$216))))</f>
        <v>2.8241223496697554E-2</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53" t="s">
        <v>170</v>
      </c>
      <c r="C205" s="454">
        <v>2003</v>
      </c>
      <c r="D205" s="1">
        <f t="shared" ref="D205:D216" ca="true" si="30">IF(ISERROR(INDIRECT(CONCATENATE($B205,"!H122"))),"",INDIRECT(CONCATENATE($B205,"!H122")))</f>
        <v>71.072319201995015</v>
      </c>
      <c r="E205" s="91">
        <f t="shared" ref="E205:E216" ca="true" si="31">IF(ISERROR(INDIRECT(CONCATENATE($B205,"!H129"))),"",INDIRECT(CONCATENATE($B205,"!H129")))</f>
        <v>90.080428954423596</v>
      </c>
      <c r="F205" s="89"/>
      <c r="G205" s="89"/>
      <c r="H205" s="90">
        <f t="shared" ref="H205:H216" ca="true" si="32">IF(ISERROR(INDIRECT(CONCATENATE($B205,"!H127"))),"",INDIRECT(CONCATENATE($B205,"!H127")))</f>
        <v>4.7381546134663344</v>
      </c>
      <c r="I205" s="1">
        <f t="shared" ref="I205:I216" ca="true" si="33">IF(ISERROR(INDIRECT(CONCATENATE($B205,"!I122"))),"",INDIRECT(CONCATENATE($B205,"!I122")))</f>
        <v>92.085427135678387</v>
      </c>
      <c r="J205" s="91">
        <f t="shared" ref="J205:J216" ca="true" si="34">IF(ISERROR(INDIRECT(CONCATENATE($B205,"!I129"))),"",INDIRECT(CONCATENATE($B205,"!I129")))</f>
        <v>88.461538461538453</v>
      </c>
      <c r="K205" s="89"/>
      <c r="L205" s="89"/>
      <c r="M205" s="90">
        <f t="shared" ref="M205:M216" ca="true" si="35">IF(ISERROR(INDIRECT(CONCATENATE($B205,"!I127"))),"",INDIRECT(CONCATENATE($B205,"!I127")))</f>
        <v>0.50251256281407031</v>
      </c>
      <c r="N205" s="1">
        <f t="shared" ref="N205:N216" ca="true" si="36">IF(ISERROR(INDIRECT(CONCATENATE($B205,"!J122"))),"",INDIRECT(CONCATENATE($B205,"!J122")))</f>
        <v>98.375</v>
      </c>
      <c r="O205" s="91">
        <f t="shared" ref="O205:O216" ca="true" si="37">IF(ISERROR(INDIRECT(CONCATENATE($B205,"!J129"))),"",INDIRECT(CONCATENATE($B205,"!J129")))</f>
        <v>91.116751269035532</v>
      </c>
      <c r="P205" s="89"/>
      <c r="Q205" s="89"/>
      <c r="R205" s="90">
        <f t="shared" ref="R205:R216" ca="true" si="38">IF(ISERROR(INDIRECT(CONCATENATE($B205,"!J127"))),"",INDIRECT(CONCATENATE($B205,"!J127")))</f>
        <v>0</v>
      </c>
      <c r="S205" s="1">
        <f t="shared" ref="S205:S216" ca="true" si="39">IF(ISERROR(INDIRECT(CONCATENATE($B205,"!K122"))),"",INDIRECT(CONCATENATE($B205,"!K122")))</f>
        <v>99.348958333333329</v>
      </c>
      <c r="T205" s="91">
        <f t="shared" ref="T205:T216" ca="true" si="40">IF(ISERROR(INDIRECT(CONCATENATE($B205,"!K129"))),"",INDIRECT(CONCATENATE($B205,"!K129")))</f>
        <v>95.844155844155836</v>
      </c>
      <c r="U205" s="89"/>
      <c r="V205" s="89"/>
      <c r="W205" s="90">
        <f t="shared" ref="W205:W216" ca="true" si="41">IF(ISERROR(INDIRECT(CONCATENATE($B205,"!K127"))),"",INDIRECT(CONCATENATE($B205,"!K127")))</f>
        <v>0</v>
      </c>
      <c r="X205" s="1">
        <f t="shared" ref="X205:X216" ca="true" si="42">IF(ISERROR(INDIRECT(CONCATENATE($B205,"!L122"))),"",INDIRECT(CONCATENATE($B205,"!L122")))</f>
        <v>99.754299754299765</v>
      </c>
      <c r="Y205" s="91">
        <f t="shared" ref="Y205:Y216" ca="true" si="43">IF(ISERROR(INDIRECT(CONCATENATE($B205,"!L129"))),"",INDIRECT(CONCATENATE($B205,"!L129")))</f>
        <v>97.236180904522612</v>
      </c>
      <c r="Z205" s="89"/>
      <c r="AA205" s="89"/>
      <c r="AB205" s="90">
        <f t="shared" ref="AB205:AB216" ca="true" si="44">IF(ISERROR(INDIRECT(CONCATENATE($B205,"!L2127"))),"",INDIRECT(CONCATENATE($B205,"!L127")))</f>
        <v>0</v>
      </c>
    </row>
    <row r="206" x14ac:dyDescent="0.2">
      <c r="A206" s="87"/>
      <c r="B206" s="455" t="s">
        <v>147</v>
      </c>
      <c r="C206" s="456">
        <v>2011</v>
      </c>
      <c r="D206" s="2">
        <f t="shared" ca="true" si="30"/>
        <v>69.688644688644686</v>
      </c>
      <c r="E206" s="91" t="str">
        <f t="shared" ca="true" si="31"/>
        <v>N/A</v>
      </c>
      <c r="F206" s="89"/>
      <c r="G206" s="89"/>
      <c r="H206" s="92">
        <f t="shared" ca="true" si="32"/>
        <v>10.134310134310134</v>
      </c>
      <c r="I206" s="2">
        <f t="shared" ca="true" si="33"/>
        <v>83.844747002641739</v>
      </c>
      <c r="J206" s="91" t="str">
        <f t="shared" ca="true" si="34"/>
        <v>N/A</v>
      </c>
      <c r="K206" s="89"/>
      <c r="L206" s="89"/>
      <c r="M206" s="92">
        <f t="shared" ca="true" si="35"/>
        <v>2.1133915870757978</v>
      </c>
      <c r="N206" s="2">
        <f t="shared" ca="true" si="36"/>
        <v>91.584357992340244</v>
      </c>
      <c r="O206" s="91" t="str">
        <f t="shared" ca="true" si="37"/>
        <v>N/A</v>
      </c>
      <c r="P206" s="89"/>
      <c r="Q206" s="89"/>
      <c r="R206" s="92">
        <f t="shared" ca="true" si="38"/>
        <v>1.0078613182826042</v>
      </c>
      <c r="S206" s="2">
        <f t="shared" ca="true" si="39"/>
        <v>96.140564696323381</v>
      </c>
      <c r="T206" s="91" t="str">
        <f t="shared" ca="true" si="40"/>
        <v>N/A</v>
      </c>
      <c r="U206" s="89"/>
      <c r="V206" s="89"/>
      <c r="W206" s="92">
        <f t="shared" ca="true" si="41"/>
        <v>0.56875888685760712</v>
      </c>
      <c r="X206" s="2">
        <f t="shared" ca="true" si="42"/>
        <v>99.341038118410395</v>
      </c>
      <c r="Y206" s="91" t="str">
        <f t="shared" ca="true" si="43"/>
        <v>N/A</v>
      </c>
      <c r="Z206" s="89"/>
      <c r="AA206" s="89"/>
      <c r="AB206" s="92">
        <f t="shared" ca="true" si="44"/>
        <v>6.0827250608272508E-2</v>
      </c>
    </row>
    <row r="207" x14ac:dyDescent="0.2">
      <c r="A207" s="87"/>
      <c r="B207" s="455" t="s">
        <v>336</v>
      </c>
      <c r="C207" s="456">
        <v>2015</v>
      </c>
      <c r="D207" s="2">
        <f t="shared" ca="true" si="30"/>
        <v>69.237982112025321</v>
      </c>
      <c r="E207" s="91" t="str">
        <f t="shared" ca="true" si="31"/>
        <v>N/A</v>
      </c>
      <c r="F207" s="89"/>
      <c r="G207" s="89"/>
      <c r="H207" s="92">
        <f t="shared" ca="true" si="32"/>
        <v>5.4468892479119289</v>
      </c>
      <c r="I207" s="2">
        <f t="shared" ca="true" si="33"/>
        <v>88.186845009874972</v>
      </c>
      <c r="J207" s="91" t="str">
        <f t="shared" ca="true" si="34"/>
        <v>N/A</v>
      </c>
      <c r="K207" s="89"/>
      <c r="L207" s="89"/>
      <c r="M207" s="92">
        <f t="shared" ca="true" si="35"/>
        <v>1.0560187862304666</v>
      </c>
      <c r="N207" s="2">
        <f t="shared" ca="true" si="36"/>
        <v>95.630354901723237</v>
      </c>
      <c r="O207" s="91" t="str">
        <f t="shared" ca="true" si="37"/>
        <v>N/A</v>
      </c>
      <c r="P207" s="89"/>
      <c r="Q207" s="89"/>
      <c r="R207" s="92">
        <f t="shared" ca="true" si="38"/>
        <v>5.9072175385427146E-2</v>
      </c>
      <c r="S207" s="2">
        <f t="shared" ca="true" si="39"/>
        <v>97.724505813823214</v>
      </c>
      <c r="T207" s="91" t="str">
        <f t="shared" ca="true" si="40"/>
        <v>N/A</v>
      </c>
      <c r="U207" s="89"/>
      <c r="V207" s="89"/>
      <c r="W207" s="92">
        <f t="shared" ca="true" si="41"/>
        <v>4.1324926876266523E-2</v>
      </c>
      <c r="X207" s="2">
        <f t="shared" ca="true" si="42"/>
        <v>98.689054102775486</v>
      </c>
      <c r="Y207" s="91" t="str">
        <f t="shared" ca="true" si="43"/>
        <v>N/A</v>
      </c>
      <c r="Z207" s="89"/>
      <c r="AA207" s="89"/>
      <c r="AB207" s="92">
        <f t="shared" ca="true" si="44"/>
        <v>0</v>
      </c>
      <c r="AD207" s="93"/>
    </row>
    <row r="208" x14ac:dyDescent="0.2">
      <c r="A208" s="87"/>
      <c r="B208" s="455"/>
      <c r="C208" s="456"/>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55"/>
      <c r="C209" s="456"/>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55"/>
      <c r="C210" s="456"/>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55"/>
      <c r="C211" s="456"/>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55"/>
      <c r="C212" s="456"/>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55"/>
      <c r="C213" s="456"/>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55"/>
      <c r="C214" s="456"/>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55"/>
      <c r="C215" s="456"/>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57"/>
      <c r="C216" s="458"/>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045" t="str">
        <f>CONCATENATE("Urban use of sanitation facilities, ",C199,"–",C200)</f>
        <v>Urban use of sanitation facilities, 2000–2020</v>
      </c>
      <c r="C218" s="2046"/>
      <c r="D218" s="2046"/>
      <c r="E218" s="2046"/>
      <c r="F218" s="2046"/>
      <c r="G218" s="2046"/>
      <c r="H218" s="2046"/>
      <c r="I218" s="2046"/>
      <c r="J218" s="2046"/>
      <c r="K218" s="2046"/>
      <c r="L218" s="2046"/>
      <c r="N218" s="98"/>
      <c r="O218" s="98"/>
      <c r="P218" s="98"/>
      <c r="Q218" s="98"/>
      <c r="R218" s="98"/>
      <c r="S218" s="2069" t="s">
        <v>11</v>
      </c>
      <c r="T218" s="2070"/>
      <c r="U218" s="2070"/>
      <c r="V218" s="2070"/>
      <c r="W218" s="2071"/>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067" t="s">
        <v>7</v>
      </c>
      <c r="B297" s="2067"/>
      <c r="C297" s="2067"/>
      <c r="D297" s="2064" t="s">
        <v>0</v>
      </c>
      <c r="E297" s="2065"/>
      <c r="F297" s="2065"/>
      <c r="G297" s="2065"/>
      <c r="H297" s="2066"/>
      <c r="I297" s="2064" t="s">
        <v>1</v>
      </c>
      <c r="J297" s="2065"/>
      <c r="K297" s="2065"/>
      <c r="L297" s="2065"/>
      <c r="M297" s="2066"/>
      <c r="N297" s="2064" t="s">
        <v>2</v>
      </c>
      <c r="O297" s="2065"/>
      <c r="P297" s="2065"/>
      <c r="Q297" s="2065"/>
      <c r="R297" s="2066"/>
      <c r="S297" s="2064" t="s">
        <v>3</v>
      </c>
      <c r="T297" s="2065"/>
      <c r="U297" s="2065"/>
      <c r="V297" s="2065"/>
      <c r="W297" s="2066"/>
      <c r="X297" s="2064" t="s">
        <v>4</v>
      </c>
      <c r="Y297" s="2065"/>
      <c r="Z297" s="2065"/>
      <c r="AA297" s="2065"/>
      <c r="AB297" s="2066"/>
    </row>
    <row r="298" s="44" customFormat="true" ht="22.5" customHeight="true" x14ac:dyDescent="0.2">
      <c r="A298" s="2068"/>
      <c r="B298" s="2068"/>
      <c r="C298" s="2068"/>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072" t="s">
        <v>10</v>
      </c>
      <c r="B299" s="2073"/>
      <c r="C299" s="209">
        <v>2000</v>
      </c>
      <c r="D299" s="56">
        <f ca="true">IF((D301+H301)&gt;100,D301*100/(D301+H301),D301)</f>
        <v>34.204485894284744</v>
      </c>
      <c r="E299" s="105">
        <f ca="true">D299*AVERAGEIF(E305:E316,"&gt;0")/100</f>
        <v>32.646008119725003</v>
      </c>
      <c r="F299" s="58">
        <f ca="true">D299*(100-AVERAGEIF(E305:E316,"&gt;0"))/100</f>
        <v>1.5584777745597378</v>
      </c>
      <c r="G299" s="59">
        <f ca="true">100-(E299+F299+H299)</f>
        <v>35.632975934221008</v>
      </c>
      <c r="H299" s="60">
        <f ca="true">IF((D301+H301)&gt;100,H301*100/(D301+H301),H301)</f>
        <v>30.162538171494248</v>
      </c>
      <c r="I299" s="56">
        <f ca="true">IF((I301+M301)&gt;100,I301*100/(I301+M301),I301)</f>
        <v>39.26361756792403</v>
      </c>
      <c r="J299" s="105">
        <f ca="true">I299*AVERAGEIF(J305:J316,"&gt;0")/100</f>
        <v>36.835803262018281</v>
      </c>
      <c r="K299" s="61">
        <f ca="true">I299*(100-AVERAGEIF(J305:J316,"&gt;0"))/100</f>
        <v>2.4278143059057498</v>
      </c>
      <c r="L299" s="62">
        <f ca="true">100-(J299+K299+M299)</f>
        <v>40.034571826217416</v>
      </c>
      <c r="M299" s="63">
        <f ca="true">IF((I301+M301)&gt;100,M301*100/(I301+M301),M301)</f>
        <v>20.701810605858554</v>
      </c>
      <c r="N299" s="56">
        <f ca="true">IF((N301+R301)&gt;100,N301*100/(N301+R301),N301)</f>
        <v>43.661268866808996</v>
      </c>
      <c r="O299" s="105">
        <f ca="true">N299*AVERAGEIF(O305:O316,"&gt;0")/100</f>
        <v>40.371112149758218</v>
      </c>
      <c r="P299" s="61">
        <f ca="true">N299*(100-AVERAGEIF(O305:O316,"&gt;0"))/100</f>
        <v>3.2901567170507775</v>
      </c>
      <c r="Q299" s="62">
        <f ca="true">100-(O299+P299+R299)</f>
        <v>40.116514361521467</v>
      </c>
      <c r="R299" s="63">
        <f ca="true">IF((N301+R301)&gt;100,R301*100/(N301+R301),R301)</f>
        <v>16.222216771669537</v>
      </c>
      <c r="S299" s="56">
        <f ca="true">IF((S301+W301)&gt;100,S301*100/(S301+W301),S301)</f>
        <v>54.799833967030963</v>
      </c>
      <c r="T299" s="105">
        <f ca="true">S299*AVERAGEIF(T305:T316,"&gt;0")/100</f>
        <v>49.621896899280003</v>
      </c>
      <c r="U299" s="61">
        <f ca="true">S299*(100-AVERAGEIF(T305:T316,"&gt;0"))/100</f>
        <v>5.1779370677509631</v>
      </c>
      <c r="V299" s="62">
        <f ca="true">100-(T299+U299+W299)</f>
        <v>37.015644130673763</v>
      </c>
      <c r="W299" s="63">
        <f ca="true">IF((S301+W301)&gt;100,W301*100/(S301+W301),W301)</f>
        <v>8.1845219022952733</v>
      </c>
      <c r="X299" s="56">
        <f ca="true">IF((X301+AB301)&gt;100,X301*100/(X301+AB301),X301)</f>
        <v>75.911011249413605</v>
      </c>
      <c r="Y299" s="105">
        <f ca="true">X299*AVERAGEIF(Y305:Y316,"&gt;0")/100</f>
        <v>70.104385388917407</v>
      </c>
      <c r="Z299" s="61">
        <f ca="true">X299*(100-AVERAGEIF(Y305:Y316,"&gt;0"))/100</f>
        <v>5.8066258604961964</v>
      </c>
      <c r="AA299" s="62">
        <f ca="true">100-(Y299+Z299+AB299)</f>
        <v>20.410449164166209</v>
      </c>
      <c r="AB299" s="63">
        <f ca="true">IF((X301+AB301)&gt;100,AB301*100/(X301+AB301),AB301)</f>
        <v>3.678539586420186</v>
      </c>
    </row>
    <row r="300" s="64" customFormat="true" ht="15" customHeight="true" x14ac:dyDescent="0.2">
      <c r="A300" s="2074"/>
      <c r="B300" s="2075"/>
      <c r="C300" s="210">
        <v>2020</v>
      </c>
      <c r="D300" s="65">
        <f ca="true">IF((D302+H302)&gt;100,D302*100/(D302+H302),D302)</f>
        <v>44.339646139319711</v>
      </c>
      <c r="E300" s="106">
        <f ca="true">D300*AVERAGEIF(E305:E316,"&gt;0")/100</f>
        <v>42.319374492684034</v>
      </c>
      <c r="F300" s="67">
        <f ca="true">D300*(100-AVERAGEIF(E305:E316,"&gt;0"))/100</f>
        <v>2.0202716466356718</v>
      </c>
      <c r="G300" s="68">
        <f ca="true">100-(E300+F300+H300)</f>
        <v>32.932101383205008</v>
      </c>
      <c r="H300" s="69">
        <f ca="true">IF((D302+H302)&gt;100,H302*100/(D302+H302),H302)</f>
        <v>22.72825247747528</v>
      </c>
      <c r="I300" s="65">
        <f ca="true">IF((I302+M302)&gt;100,I302*100/(I302+M302),I302)</f>
        <v>49.209549578162068</v>
      </c>
      <c r="J300" s="106">
        <f ca="true">I300*AVERAGEIF(J305:J316,"&gt;0")/100</f>
        <v>46.166741608510257</v>
      </c>
      <c r="K300" s="67">
        <f ca="true">I300*(100-AVERAGEIF(J305:J316,"&gt;0"))/100</f>
        <v>3.0428079696518116</v>
      </c>
      <c r="L300" s="68">
        <f ca="true">100-(J300+K300+M300)</f>
        <v>34.902434083498179</v>
      </c>
      <c r="M300" s="69">
        <f ca="true">IF((I302+M302)&gt;100,M302*100/(I302+M302),M302)</f>
        <v>15.888016338339753</v>
      </c>
      <c r="N300" s="65">
        <f ca="true">IF((N302+R302)&gt;100,N302*100/(N302+R302),N302)</f>
        <v>59.309954868140267</v>
      </c>
      <c r="O300" s="106">
        <f ca="true">N300*AVERAGEIF(O305:O316,"&gt;0")/100</f>
        <v>54.840569267078784</v>
      </c>
      <c r="P300" s="67">
        <f ca="true">N300*(100-AVERAGEIF(O305:O316,"&gt;0"))/100</f>
        <v>4.4693856010614832</v>
      </c>
      <c r="Q300" s="68">
        <f ca="true">100-(O300+P300+R300)</f>
        <v>30.850756713477608</v>
      </c>
      <c r="R300" s="69">
        <f ca="true">IF((N302+R302)&gt;100,R302*100/(N302+R302),R302)</f>
        <v>9.8392884183821252</v>
      </c>
      <c r="S300" s="65">
        <f ca="true">IF((S302+W302)&gt;100,S302*100/(S302+W302),S302)</f>
        <v>70.427981698430585</v>
      </c>
      <c r="T300" s="106">
        <f ca="true">S300*AVERAGEIF(T305:T316,"&gt;0")/100</f>
        <v>63.773369254484379</v>
      </c>
      <c r="U300" s="67">
        <f ca="true">S300*(100-AVERAGEIF(T305:T316,"&gt;0"))/100</f>
        <v>6.6546124439462053</v>
      </c>
      <c r="V300" s="68">
        <f ca="true">100-(T300+U300+W300)</f>
        <v>26.379300065697635</v>
      </c>
      <c r="W300" s="69">
        <f ca="true">IF((S302+W302)&gt;100,W302*100/(S302+W302),W302)</f>
        <v>3.1927182358717801</v>
      </c>
      <c r="X300" s="65">
        <f ca="true">IF((X302+AB302)&gt;100,X302*100/(X302+AB302),X302)</f>
        <v>83.601872498163516</v>
      </c>
      <c r="Y300" s="106">
        <f ca="true">X300*AVERAGEIF(Y305:Y316,"&gt;0")/100</f>
        <v>77.206953146624883</v>
      </c>
      <c r="Z300" s="67">
        <f ca="true">X300*(100-AVERAGEIF(Y305:Y316,"&gt;0"))/100</f>
        <v>6.3949193515386353</v>
      </c>
      <c r="AA300" s="68">
        <f ca="true">100-(Y300+Z300+AB300)</f>
        <v>15.343481198299514</v>
      </c>
      <c r="AB300" s="69">
        <f ca="true">IF((X302+AB302)&gt;100,AB302*100/(X302+AB302),AB302)</f>
        <v>1.0546463035369698</v>
      </c>
    </row>
    <row r="301" hidden="true" x14ac:dyDescent="0.2">
      <c r="A301" s="2076" t="s">
        <v>12</v>
      </c>
      <c r="B301" s="2077"/>
      <c r="C301" s="70">
        <f>MinRegYear(C299,C305:C316)</f>
        <v>2001</v>
      </c>
      <c r="D301" s="71">
        <f ca="true">IF(MAX(C305:C316)-MIN(C305:C316)&lt;5,AVERAGEIF(C305:C316,"&gt;0",D305:D316),
IF(FORECAST($C301,D$305:D$316,$C$305:$C$316)&lt;0,0,
IF(FORECAST($C301,D$305:D$316,$C$305:$C$316)&gt;100,100,
FORECAST($C301,D$305:D$316,$C$305:$C$316))))</f>
        <v>34.204485894284744</v>
      </c>
      <c r="E301" s="72"/>
      <c r="F301" s="73"/>
      <c r="G301" s="73"/>
      <c r="H301" s="74">
        <f ca="true">IF(MAX(C305:C316)-MIN(C305:C316)&lt;5,AVERAGEIF(C305:C316,"&gt;0",H305:H316),
IF(FORECAST($C301,H$305:H$316,$C$305:$C$316)&lt;0,0,
IF(FORECAST($C301,H$305:H$316,$C$305:$C$316)&gt;100,100,
FORECAST($C301,H$305:H$316,$C$305:$C$316))))</f>
        <v>30.162538171494248</v>
      </c>
      <c r="I301" s="71">
        <f ca="true">IF(MAX(C305:C316)-MIN(C305:C316)&lt;5,AVERAGEIF(C305:C316,"&gt;0",I305:I316),
IF(FORECAST($C301,I$305:I$316,$C$305:$C$316)&lt;0,0,
IF(FORECAST($C301,I$305:I$316,$C$305:$C$316)&gt;100,100,
FORECAST($C301,I$305:I$316,$C$305:$C$316))))</f>
        <v>39.26361756792403</v>
      </c>
      <c r="J301" s="72"/>
      <c r="K301" s="73"/>
      <c r="L301" s="73"/>
      <c r="M301" s="74">
        <f ca="true">IF(MAX(C305:C316)-MIN(C305:C316)&lt;5,AVERAGEIF(C305:C316,"&gt;0",M305:M316),
IF(FORECAST($C301,M$305:M$316,$C$305:$C$316)&lt;0,0,
IF(FORECAST($C301,M$305:M$316,$C$305:$C$316)&gt;100,100,
FORECAST($C301,M$305:M$316,$C$305:$C$316))))</f>
        <v>20.701810605858554</v>
      </c>
      <c r="N301" s="71">
        <f ca="true">IF(MAX(C305:C316)-MIN(C305:C316)&lt;5,AVERAGEIF(C305:C316,"&gt;0",N305:N316),
IF(FORECAST($C301,N$305:N$316,$C$305:$C$316)&lt;0,0,
IF(FORECAST($C301,N$305:N$316,$C$305:$C$316)&gt;100,100,
FORECAST($C301,N$305:N$316,$C$305:$C$316))))</f>
        <v>43.661268866808996</v>
      </c>
      <c r="O301" s="72"/>
      <c r="P301" s="73"/>
      <c r="Q301" s="73"/>
      <c r="R301" s="74">
        <f ca="true">IF(MAX(C305:C316)-MIN(C305:C316)&lt;5,AVERAGEIF(C305:C316,"&gt;0",R305:R316),
IF(FORECAST($C301,R$305:R$316,$C$305:$C$316)&lt;0,0,
IF(FORECAST($C301,R$305:R$316,$C$305:$C$316)&gt;100,100,
FORECAST($C301,R$305:R$316,$C$305:$C$316))))</f>
        <v>16.222216771669537</v>
      </c>
      <c r="S301" s="71">
        <f ca="true">IF(MAX(C305:C316)-MIN(C305:C316)&lt;5,AVERAGEIF(C305:C316,"&gt;0",S305:S316),
IF(FORECAST($C301,S$305:S$316,$C$305:$C$316)&lt;0,0,
IF(FORECAST($C301,S$305:S$316,$C$305:$C$316)&gt;100,100,
FORECAST($C301,S$305:S$316,$C$305:$C$316))))</f>
        <v>54.799833967030963</v>
      </c>
      <c r="T301" s="72"/>
      <c r="U301" s="73"/>
      <c r="V301" s="73"/>
      <c r="W301" s="74">
        <f ca="true">IF(MAX(C305:C316)-MIN(C305:C316)&lt;5,AVERAGEIF(C305:C316,"&gt;0",W305:W316),
IF(FORECAST($C301,W$305:W$316,$C$305:$C$316)&lt;0,0,
IF(FORECAST($C301,W$305:W$316,$C$305:$C$316)&gt;100,100,
FORECAST($C301,W$305:W$316,$C$305:$C$316))))</f>
        <v>8.1845219022952733</v>
      </c>
      <c r="X301" s="71">
        <f ca="true">IF(MAX(C305:C316)-MIN(C305:C316)&lt;5,AVERAGEIF(C305:C316,"&gt;0",X305:X316),
IF(FORECAST($C301,X$305:X$316,$C$305:$C$316)&lt;0,0,
IF(FORECAST($C301,X$305:X$316,$C$305:$C$316)&gt;100,100,
FORECAST($C301,X$305:X$316,$C$305:$C$316))))</f>
        <v>75.911011249413605</v>
      </c>
      <c r="Y301" s="72"/>
      <c r="Z301" s="73"/>
      <c r="AA301" s="73"/>
      <c r="AB301" s="74">
        <f ca="true">IF(MAX(C305:C316)-MIN(C305:C316)&lt;5,AVERAGEIF(C305:C316,"&gt;0",AB305:AB316),
IF(FORECAST($C301,AB$305:AB$316,$C$305:$C$316)&lt;0,0,
IF(FORECAST($C301,AB$305:AB$316,$C$305:$C$316)&gt;100,100,
FORECAST($C301,AB$305:AB$316,$C$305:$C$316))))</f>
        <v>3.678539586420186</v>
      </c>
    </row>
    <row r="302" hidden="true" x14ac:dyDescent="0.2">
      <c r="A302" s="2078"/>
      <c r="B302" s="2079"/>
      <c r="C302" s="49">
        <f>MaxRegYear(C300,C305:C316)</f>
        <v>2017</v>
      </c>
      <c r="D302" s="75">
        <f ca="true">IF(MAX(C305:C316)-MIN(C305:C316)&lt;5,AVERAGEIF(C305:C316,"&gt;0",D305:D316),
IF(FORECAST($C302,D$305:D$316,$C$305:$C$316)&lt;0,0,
IF(FORECAST($C302,D$305:D$316,$C$305:$C$316)&gt;100,100,
FORECAST($C302,D$305:D$316,$C$305:$C$316))))</f>
        <v>44.339646139319711</v>
      </c>
      <c r="E302" s="76"/>
      <c r="F302" s="77"/>
      <c r="G302" s="77"/>
      <c r="H302" s="78">
        <f ca="true">IF(MAX(C305:C316)-MIN(C305:C316)&lt;5,AVERAGEIF(C305:C316,"&gt;0",H305:H316),
IF(FORECAST($C302,H$305:H$316,$C$305:$C$316)&lt;0,0,
IF(FORECAST($C302,H$305:H$316,$C$305:$C$316)&gt;100,100,
FORECAST($C302,H$305:H$316,$C$305:$C$316))))</f>
        <v>22.72825247747528</v>
      </c>
      <c r="I302" s="75">
        <f ca="true">IF(MAX(C305:C316)-MIN(C305:C316)&lt;5,AVERAGEIF(C305:C316,"&gt;0",I305:I316),
IF(FORECAST($C302,I$305:I$316,$C$305:$C$316)&lt;0,0,
IF(FORECAST($C302,I$305:I$316,$C$305:$C$316)&gt;100,100,
FORECAST($C302,I$305:I$316,$C$305:$C$316))))</f>
        <v>49.209549578162068</v>
      </c>
      <c r="J302" s="76"/>
      <c r="K302" s="77"/>
      <c r="L302" s="77"/>
      <c r="M302" s="78">
        <f ca="true">IF(MAX(C305:C316)-MIN(C305:C316)&lt;5,AVERAGEIF(C305:C316,"&gt;0",M305:M316),
IF(FORECAST($C302,M$305:M$316,$C$305:$C$316)&lt;0,0,
IF(FORECAST($C302,M$305:M$316,$C$305:$C$316)&gt;100,100,
FORECAST($C302,M$305:M$316,$C$305:$C$316))))</f>
        <v>15.888016338339753</v>
      </c>
      <c r="N302" s="75">
        <f ca="true">IF(MAX(C305:C316)-MIN(C305:C316)&lt;5,AVERAGEIF(C305:C316,"&gt;0",N305:N316),
IF(FORECAST($C302,N$305:N$316,$C$305:$C$316)&lt;0,0,
IF(FORECAST($C302,N$305:N$316,$C$305:$C$316)&gt;100,100,
FORECAST($C302,N$305:N$316,$C$305:$C$316))))</f>
        <v>59.309954868140267</v>
      </c>
      <c r="O302" s="76"/>
      <c r="P302" s="77"/>
      <c r="Q302" s="77"/>
      <c r="R302" s="78">
        <f ca="true">IF(MAX(C305:C316)-MIN(C305:C316)&lt;5,AVERAGEIF(C305:C316,"&gt;0",R305:R316),
IF(FORECAST($C302,R$305:R$316,$C$305:$C$316)&lt;0,0,
IF(FORECAST($C302,R$305:R$316,$C$305:$C$316)&gt;100,100,
FORECAST($C302,R$305:R$316,$C$305:$C$316))))</f>
        <v>9.8392884183821252</v>
      </c>
      <c r="S302" s="75">
        <f ca="true">IF(MAX(C305:C316)-MIN(C305:C316)&lt;5,AVERAGEIF(C305:C316,"&gt;0",S305:S316),
IF(FORECAST($C302,S$305:S$316,$C$305:$C$316)&lt;0,0,
IF(FORECAST($C302,S$305:S$316,$C$305:$C$316)&gt;100,100,
FORECAST($C302,S$305:S$316,$C$305:$C$316))))</f>
        <v>70.427981698430585</v>
      </c>
      <c r="T302" s="76"/>
      <c r="U302" s="77"/>
      <c r="V302" s="77"/>
      <c r="W302" s="78">
        <f ca="true">IF(MAX(C305:C316)-MIN(C305:C316)&lt;5,AVERAGEIF(C305:C316,"&gt;0",W305:W316),
IF(FORECAST($C302,W$305:W$316,$C$305:$C$316)&lt;0,0,
IF(FORECAST($C302,W$305:W$316,$C$305:$C$316)&gt;100,100,
FORECAST($C302,W$305:W$316,$C$305:$C$316))))</f>
        <v>3.1927182358717801</v>
      </c>
      <c r="X302" s="75">
        <f ca="true">IF(MAX(C305:C316)-MIN(C305:C316)&lt;5,AVERAGEIF(C305:C316,"&gt;0",X305:X316),
IF(FORECAST($C302,X$305:X$316,$C$305:$C$316)&lt;0,0,
IF(FORECAST($C302,X$305:X$316,$C$305:$C$316)&gt;100,100,
FORECAST($C302,X$305:X$316,$C$305:$C$316))))</f>
        <v>83.601872498163516</v>
      </c>
      <c r="Y302" s="76"/>
      <c r="Z302" s="77"/>
      <c r="AA302" s="77"/>
      <c r="AB302" s="78">
        <f ca="true">IF(MAX(C305:C316)-MIN(C305:C316)&lt;5,AVERAGEIF(C305:C316,"&gt;0",AB305:AB316),
IF(FORECAST($C302,AB$305:AB$316,$C$305:$C$316)&lt;0,0,
IF(FORECAST($C302,AB$305:AB$316,$C$305:$C$316)&gt;100,100,
FORECAST($C302,AB$305:AB$316,$C$305:$C$316))))</f>
        <v>1.0546463035369698</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53" t="s">
        <v>170</v>
      </c>
      <c r="C305" s="454">
        <v>2003</v>
      </c>
      <c r="D305" s="1">
        <f t="shared" ref="D305:D316" ca="true" si="45">IF(ISERROR(INDIRECT(CONCATENATE($B305,"!M122"))),"",INDIRECT(CONCATENATE($B305,"!M122")))</f>
        <v>35.714285714285715</v>
      </c>
      <c r="E305" s="91">
        <f t="shared" ref="E305:E316" ca="true" si="46">IF(ISERROR(INDIRECT(CONCATENATE($B305,"!M129"))),"",INDIRECT(CONCATENATE($B305,"!M129")))</f>
        <v>95.44364508393285</v>
      </c>
      <c r="F305" s="89"/>
      <c r="G305" s="89"/>
      <c r="H305" s="90">
        <f t="shared" ref="H305:H316" ca="true" si="47">IF(ISERROR(INDIRECT(CONCATENATE($B305,"!M127"))),"",INDIRECT(CONCATENATE($B305,"!M127")))</f>
        <v>28.571428571428569</v>
      </c>
      <c r="I305" s="1">
        <f t="shared" ref="I305:I316" ca="true" si="48">IF(ISERROR(INDIRECT(CONCATENATE($B305,"!N122"))),"",INDIRECT(CONCATENATE($B305,"!N122")))</f>
        <v>41.470054446460978</v>
      </c>
      <c r="J305" s="88">
        <f t="shared" ref="J305:J316" ca="true" si="49">IF(ISERROR(INDIRECT(CONCATENATE($B305,"!N129"))),"",INDIRECT(CONCATENATE($B305,"!N129")))</f>
        <v>93.816631130063968</v>
      </c>
      <c r="K305" s="89"/>
      <c r="L305" s="89"/>
      <c r="M305" s="90">
        <f t="shared" ref="M305:M316" ca="true" si="50">IF(ISERROR(INDIRECT(CONCATENATE($B305,"!N127"))),"",INDIRECT(CONCATENATE($B305,"!N127")))</f>
        <v>18.511796733212339</v>
      </c>
      <c r="N305" s="1">
        <f t="shared" ref="N305:N316" ca="true" si="51">IF(ISERROR(INDIRECT(CONCATENATE($B305,"!O122"))),"",INDIRECT(CONCATENATE($B305,"!O122")))</f>
        <v>45.894160583941598</v>
      </c>
      <c r="O305" s="88">
        <f t="shared" ref="O305:O316" ca="true" si="52">IF(ISERROR(INDIRECT(CONCATENATE($B305,"!O129"))),"",INDIRECT(CONCATENATE($B305,"!O129")))</f>
        <v>92.464358452138498</v>
      </c>
      <c r="P305" s="89"/>
      <c r="Q305" s="89"/>
      <c r="R305" s="90">
        <f t="shared" ref="R305:R316" ca="true" si="53">IF(ISERROR(INDIRECT(CONCATENATE($B305,"!O127"))),"",INDIRECT(CONCATENATE($B305,"!O127")))</f>
        <v>14.78102189781022</v>
      </c>
      <c r="S305" s="1">
        <f t="shared" ref="S305:S316" ca="true" si="54">IF(ISERROR(INDIRECT(CONCATENATE($B305,"!P122"))),"",INDIRECT(CONCATENATE($B305,"!P122")))</f>
        <v>56.959706959706963</v>
      </c>
      <c r="T305" s="88">
        <f t="shared" ref="T305:T316" ca="true" si="55">IF(ISERROR(INDIRECT(CONCATENATE($B305,"!P129"))),"",INDIRECT(CONCATENATE($B305,"!P129")))</f>
        <v>90.551181102362193</v>
      </c>
      <c r="U305" s="89"/>
      <c r="V305" s="89"/>
      <c r="W305" s="90">
        <f t="shared" ref="W305:W316" ca="true" si="56">IF(ISERROR(INDIRECT(CONCATENATE($B305,"!P127"))),"",INDIRECT(CONCATENATE($B305,"!P127")))</f>
        <v>7.3260073260073266</v>
      </c>
      <c r="X305" s="1">
        <f t="shared" ref="X305:X316" ca="true" si="57">IF(ISERROR(INDIRECT(CONCATENATE($B305,"!Q122"))),"",INDIRECT(CONCATENATE($B305,"!Q122")))</f>
        <v>76.860254083484591</v>
      </c>
      <c r="Y305" s="88">
        <f t="shared" ref="Y305:Y316" ca="true" si="58">IF(ISERROR(INDIRECT(CONCATENATE($B305,"!Q129"))),"",INDIRECT(CONCATENATE($B305,"!Q129")))</f>
        <v>92.350746268656707</v>
      </c>
      <c r="Z305" s="89"/>
      <c r="AA305" s="89"/>
      <c r="AB305" s="90">
        <f t="shared" ref="AB305:AB316" ca="true" si="59">IF(ISERROR(INDIRECT(CONCATENATE($B305,"!Q2127"))),"",INDIRECT(CONCATENATE($B305,"!Q127")))</f>
        <v>3.0852994555353903</v>
      </c>
    </row>
    <row r="306" x14ac:dyDescent="0.2">
      <c r="A306" s="87"/>
      <c r="B306" s="455" t="s">
        <v>147</v>
      </c>
      <c r="C306" s="456">
        <v>2011</v>
      </c>
      <c r="D306" s="2">
        <f t="shared" ca="true" si="45"/>
        <v>39.81024667931689</v>
      </c>
      <c r="E306" s="91" t="str">
        <f t="shared" ca="true" si="46"/>
        <v>N/A</v>
      </c>
      <c r="F306" s="89"/>
      <c r="G306" s="89"/>
      <c r="H306" s="92">
        <f t="shared" ca="true" si="47"/>
        <v>27.501581277672361</v>
      </c>
      <c r="I306" s="2">
        <f t="shared" ca="true" si="48"/>
        <v>42.590238942552112</v>
      </c>
      <c r="J306" s="91" t="str">
        <f t="shared" ca="true" si="49"/>
        <v>N/A</v>
      </c>
      <c r="K306" s="89"/>
      <c r="L306" s="89"/>
      <c r="M306" s="92">
        <f t="shared" ca="true" si="50"/>
        <v>22.458057956278594</v>
      </c>
      <c r="N306" s="2">
        <f t="shared" ca="true" si="51"/>
        <v>52.61127971674253</v>
      </c>
      <c r="O306" s="91" t="str">
        <f t="shared" ca="true" si="52"/>
        <v>N/A</v>
      </c>
      <c r="P306" s="89"/>
      <c r="Q306" s="89"/>
      <c r="R306" s="92">
        <f t="shared" ca="true" si="53"/>
        <v>14.162873039959534</v>
      </c>
      <c r="S306" s="2">
        <f t="shared" ca="true" si="54"/>
        <v>63.948362720403018</v>
      </c>
      <c r="T306" s="91" t="str">
        <f t="shared" ca="true" si="55"/>
        <v>N/A</v>
      </c>
      <c r="U306" s="89"/>
      <c r="V306" s="89"/>
      <c r="W306" s="92">
        <f t="shared" ca="true" si="56"/>
        <v>5.7682619647355171</v>
      </c>
      <c r="X306" s="2">
        <f t="shared" ca="true" si="57"/>
        <v>80.754143995950912</v>
      </c>
      <c r="Y306" s="91" t="str">
        <f t="shared" ca="true" si="58"/>
        <v>N/A</v>
      </c>
      <c r="Z306" s="89"/>
      <c r="AA306" s="89"/>
      <c r="AB306" s="92">
        <f t="shared" ca="true" si="59"/>
        <v>2.8343666961913199</v>
      </c>
    </row>
    <row r="307" x14ac:dyDescent="0.2">
      <c r="A307" s="87"/>
      <c r="B307" s="455" t="s">
        <v>336</v>
      </c>
      <c r="C307" s="456">
        <v>2015</v>
      </c>
      <c r="D307" s="2">
        <f t="shared" ca="true" si="45"/>
        <v>43.558560687433364</v>
      </c>
      <c r="E307" s="91" t="str">
        <f t="shared" ca="true" si="46"/>
        <v>N/A</v>
      </c>
      <c r="F307" s="89"/>
      <c r="G307" s="89"/>
      <c r="H307" s="92">
        <f t="shared" ca="true" si="47"/>
        <v>22.333890412600979</v>
      </c>
      <c r="I307" s="2">
        <f t="shared" ca="true" si="48"/>
        <v>49.892698831396423</v>
      </c>
      <c r="J307" s="91" t="str">
        <f t="shared" ca="true" si="49"/>
        <v>N/A</v>
      </c>
      <c r="K307" s="89"/>
      <c r="L307" s="89"/>
      <c r="M307" s="92">
        <f t="shared" ca="true" si="50"/>
        <v>13.313161443366806</v>
      </c>
      <c r="N307" s="2">
        <f t="shared" ca="true" si="51"/>
        <v>57.907481051906288</v>
      </c>
      <c r="O307" s="91" t="str">
        <f t="shared" ca="true" si="52"/>
        <v>N/A</v>
      </c>
      <c r="P307" s="89"/>
      <c r="Q307" s="89"/>
      <c r="R307" s="92">
        <f t="shared" ca="true" si="53"/>
        <v>9.350496803146445</v>
      </c>
      <c r="S307" s="2">
        <f t="shared" ca="true" si="54"/>
        <v>68.887172284507599</v>
      </c>
      <c r="T307" s="91" t="str">
        <f t="shared" ca="true" si="55"/>
        <v>N/A</v>
      </c>
      <c r="U307" s="89"/>
      <c r="V307" s="89"/>
      <c r="W307" s="92">
        <f t="shared" ca="true" si="56"/>
        <v>3.3476154582047037</v>
      </c>
      <c r="X307" s="2">
        <f t="shared" ca="true" si="57"/>
        <v>82.616285198024187</v>
      </c>
      <c r="Y307" s="91" t="str">
        <f t="shared" ca="true" si="58"/>
        <v>N/A</v>
      </c>
      <c r="Z307" s="89"/>
      <c r="AA307" s="89"/>
      <c r="AB307" s="92">
        <f t="shared" ca="true" si="59"/>
        <v>0.85212602284859829</v>
      </c>
      <c r="AD307" s="93"/>
    </row>
    <row r="308" x14ac:dyDescent="0.2">
      <c r="A308" s="87"/>
      <c r="B308" s="455"/>
      <c r="C308" s="456"/>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55"/>
      <c r="C309" s="456"/>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55"/>
      <c r="C310" s="456"/>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55"/>
      <c r="C311" s="456"/>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55"/>
      <c r="C312" s="456"/>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55"/>
      <c r="C313" s="456"/>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55"/>
      <c r="C314" s="456"/>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55"/>
      <c r="C315" s="456"/>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57"/>
      <c r="C316" s="458"/>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045" t="str">
        <f>CONCATENATE("Rural use of sanitation facilities, ",C299,"–",C300)</f>
        <v>Rural use of sanitation facilities, 2000–2020</v>
      </c>
      <c r="C318" s="2046"/>
      <c r="D318" s="2046"/>
      <c r="E318" s="2046"/>
      <c r="F318" s="2046"/>
      <c r="G318" s="2046"/>
      <c r="H318" s="2046"/>
      <c r="I318" s="2046"/>
      <c r="J318" s="2046"/>
      <c r="K318" s="2046"/>
      <c r="L318" s="2046"/>
      <c r="N318" s="98"/>
      <c r="O318" s="98"/>
      <c r="P318" s="98"/>
      <c r="Q318" s="98"/>
      <c r="R318" s="98"/>
      <c r="S318" s="2069" t="s">
        <v>11</v>
      </c>
      <c r="T318" s="2070"/>
      <c r="U318" s="2070"/>
      <c r="V318" s="2070"/>
      <c r="W318" s="2071"/>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089" t="s">
        <v>132</v>
      </c>
      <c r="C4" s="2090"/>
      <c r="D4" s="2090"/>
      <c r="E4" s="2090"/>
      <c r="F4" s="2090"/>
      <c r="G4" s="2090"/>
      <c r="H4" s="2090"/>
      <c r="I4" s="2090"/>
      <c r="J4" s="2090"/>
      <c r="K4" s="2090"/>
      <c r="L4" s="2090"/>
      <c r="M4" s="2090"/>
      <c r="N4" s="2090"/>
      <c r="O4" s="2090"/>
      <c r="P4" s="2090"/>
      <c r="Q4" s="2090"/>
      <c r="R4" s="2090"/>
      <c r="S4" s="2090"/>
      <c r="T4" s="2090"/>
      <c r="U4" s="2090"/>
      <c r="V4" s="2090"/>
      <c r="W4" s="2090"/>
      <c r="X4" s="2090"/>
      <c r="Y4" s="2090"/>
    </row>
    <row r="5" ht="28.5" customHeight="true" x14ac:dyDescent="0.4">
      <c r="B5" s="2081" t="str">
        <f ca="true">IF(ISERROR(INDIRECT(CONCATENATE($E$32,"!A2"))),"",INDIRECT(CONCATENATE($E$32,"!A2")))</f>
        <v>Guatemala</v>
      </c>
      <c r="C5" s="2091"/>
      <c r="D5" s="2091"/>
      <c r="E5" s="2091"/>
      <c r="F5" s="2091"/>
      <c r="G5" s="2091"/>
      <c r="H5" s="2091"/>
      <c r="I5" s="2091"/>
      <c r="J5" s="2091"/>
      <c r="K5" s="2090"/>
      <c r="L5" s="2090"/>
      <c r="M5" s="2090"/>
      <c r="N5" s="2090"/>
      <c r="O5" s="2090"/>
      <c r="P5" s="2090"/>
      <c r="Q5" s="2090"/>
      <c r="R5" s="2090"/>
      <c r="S5" s="2090"/>
      <c r="T5" s="2090"/>
      <c r="U5" s="2090"/>
      <c r="V5" s="2090"/>
      <c r="W5" s="2090"/>
      <c r="X5" s="2090"/>
      <c r="Y5" s="2090"/>
    </row>
    <row r="6" x14ac:dyDescent="0.2">
      <c r="F6" s="36"/>
      <c r="G6" s="36"/>
      <c r="J6" s="37"/>
      <c r="K6" s="37"/>
      <c r="L6" s="37"/>
      <c r="M6" s="37"/>
      <c r="N6" s="37"/>
      <c r="O6" s="37"/>
      <c r="P6" s="37"/>
    </row>
    <row r="7" s="38" customFormat="true" ht="16.5" customHeight="true" x14ac:dyDescent="0.25">
      <c r="B7" s="2087" t="str">
        <f ca="true">CONCATENATE("National ",IF(ISERROR(INDIRECT(CONCATENATE($E$32,"!A2"))),"",INDIRECT(CONCATENATE($E$32,"!A210"))))</f>
        <v>National Access to hygiene facilities </v>
      </c>
      <c r="C7" s="2088"/>
      <c r="D7" s="2088"/>
      <c r="E7" s="2088"/>
      <c r="F7" s="2088"/>
      <c r="G7" s="2088"/>
      <c r="H7" s="2088"/>
      <c r="K7" s="2105" t="str">
        <f ca="true">CONCATENATE("Urban ",IF(ISERROR(INDIRECT(CONCATENATE($E$32,"!A2"))),"",INDIRECT(CONCATENATE($E$32,"!A210"))))</f>
        <v>Urban Access to hygiene facilities </v>
      </c>
      <c r="L7" s="2106"/>
      <c r="M7" s="2106"/>
      <c r="N7" s="2106"/>
      <c r="O7" s="2106"/>
      <c r="P7" s="2106"/>
      <c r="S7" s="2105" t="str">
        <f ca="true">CONCATENATE("Rural ",IF(ISERROR(INDIRECT(CONCATENATE($E$32,"!A2"))),"",INDIRECT(CONCATENATE($E$32,"!A210"))))</f>
        <v>Rural Access to hygiene facilities </v>
      </c>
      <c r="T7" s="2106"/>
      <c r="U7" s="2106"/>
      <c r="V7" s="2106"/>
      <c r="W7" s="2106"/>
      <c r="X7" s="210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116" t="str">
        <f>INDEX(B88:B100,A88)</f>
        <v>DHS15</v>
      </c>
      <c r="F32" s="2117"/>
      <c r="G32" s="2096" t="str">
        <f ca="true">IF(ISERROR(INDIRECT(CONCATENATE($E$32,"!A2"))),"",INDIRECT(CONCATENATE($E$32,"!A2")))</f>
        <v>Guatemala</v>
      </c>
      <c r="H32" s="2097"/>
      <c r="I32" s="2097"/>
      <c r="J32" s="2098"/>
      <c r="K32" s="2102" t="s">
        <v>0</v>
      </c>
      <c r="L32" s="2103"/>
      <c r="M32" s="2104"/>
      <c r="N32" s="2102" t="s">
        <v>1</v>
      </c>
      <c r="O32" s="2103"/>
      <c r="P32" s="2104"/>
      <c r="Q32" s="2102" t="s">
        <v>2</v>
      </c>
      <c r="R32" s="2103"/>
      <c r="S32" s="2104"/>
      <c r="T32" s="2102" t="s">
        <v>3</v>
      </c>
      <c r="U32" s="2103"/>
      <c r="V32" s="2104"/>
      <c r="W32" s="2102" t="s">
        <v>4</v>
      </c>
      <c r="X32" s="2103"/>
      <c r="Y32" s="2104"/>
    </row>
    <row r="33" s="44" customFormat="true" ht="22.5" customHeight="true" x14ac:dyDescent="0.2">
      <c r="E33" s="2118"/>
      <c r="F33" s="2119"/>
      <c r="G33" s="2099"/>
      <c r="H33" s="2100"/>
      <c r="I33" s="2100"/>
      <c r="J33" s="2101"/>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092" t="s">
        <v>21</v>
      </c>
      <c r="C34" s="2093"/>
      <c r="D34" s="2093"/>
      <c r="E34" s="107"/>
      <c r="F34" s="36"/>
      <c r="G34" s="2052" t="s">
        <v>5</v>
      </c>
      <c r="H34" s="2053"/>
      <c r="I34" s="2056"/>
      <c r="J34" s="2109" t="str">
        <f ca="true">IF(ISERROR(INDIRECT(CONCATENATE(#REF!,"!A2"))),"",INDIRECT(CONCATENATE(#REF!,"!A210")))</f>
        <v/>
      </c>
      <c r="K34" s="2107">
        <f ca="true">IF(ISERROR(INDIRECT(CONCATENATE($E$32,"!C222"))),"",INDIRECT(CONCATENATE($E$32,"!C222")))</f>
        <v>50.716444667500106</v>
      </c>
      <c r="L34" s="2113">
        <f ca="true">IF(ISERROR(INDIRECT(CONCATENATE($E$32,"!C223"))),"",INDIRECT(CONCATENATE($E$32,"!C223")))</f>
        <v>43.212341850258646</v>
      </c>
      <c r="M34" s="2111">
        <f ca="true">IF(ISERROR(INDIRECT(CONCATENATE($E$32,"!C224"))),"",INDIRECT(CONCATENATE($E$32,"!C224")))</f>
        <v>6.0712134822420163</v>
      </c>
      <c r="N34" s="2107">
        <f ca="true">IF(ISERROR(INDIRECT(CONCATENATE($E$32,"!D222"))),"",INDIRECT(CONCATENATE($E$32,"!D222")))</f>
        <v>72.682347714196766</v>
      </c>
      <c r="O34" s="2113">
        <f ca="true">IF(ISERROR(INDIRECT(CONCATENATE($E$32,"!D223"))),"",INDIRECT(CONCATENATE($E$32,"!D223")))</f>
        <v>25.611907744109047</v>
      </c>
      <c r="P34" s="2111">
        <f ca="true">IF(ISERROR(INDIRECT(CONCATENATE($E$32,"!D224"))),"",INDIRECT(CONCATENATE($E$32,"!D224")))</f>
        <v>1.7057445416940991</v>
      </c>
      <c r="Q34" s="2107">
        <f ca="true">IF(ISERROR(INDIRECT(CONCATENATE($E$32,"!E222"))),"",INDIRECT(CONCATENATE($E$32,"!E222")))</f>
        <v>83.769135448151886</v>
      </c>
      <c r="R34" s="2113">
        <f ca="true">IF(ISERROR(INDIRECT(CONCATENATE($E$32,"!E223"))),"",INDIRECT(CONCATENATE($E$32,"!E223")))</f>
        <v>15.30670054716462</v>
      </c>
      <c r="S34" s="2111">
        <f ca="true">IF(ISERROR(INDIRECT(CONCATENATE($E$32,"!E224"))),"",INDIRECT(CONCATENATE($E$32,"!E224")))</f>
        <v>0.92416400468355731</v>
      </c>
      <c r="T34" s="2107">
        <f ca="true">IF(ISERROR(INDIRECT(CONCATENATE($E$32,"!F222"))),"",INDIRECT(CONCATENATE($E$32,"!F222")))</f>
        <v>88.446716395905398</v>
      </c>
      <c r="U34" s="2113">
        <f ca="true">IF(ISERROR(INDIRECT(CONCATENATE($E$32,"!F223"))),"",INDIRECT(CONCATENATE($E$32,"!F223")))</f>
        <v>9.7665510185496824</v>
      </c>
      <c r="V34" s="2111">
        <f ca="true">IF(ISERROR(INDIRECT(CONCATENATE($E$32,"!F224"))),"",INDIRECT(CONCATENATE($E$32,"!F224")))</f>
        <v>1.7867325855450842</v>
      </c>
      <c r="W34" s="2107">
        <f ca="true">IF(ISERROR(INDIRECT(CONCATENATE($E$32,"!G222"))),"",INDIRECT(CONCATENATE($E$32,"!G222")))</f>
        <v>92.312294966677428</v>
      </c>
      <c r="X34" s="2113">
        <f ca="true">IF(ISERROR(INDIRECT(CONCATENATE($E$32,"!G223"))),"",INDIRECT(CONCATENATE($E$32,"!G223")))</f>
        <v>5.1008067215923614</v>
      </c>
      <c r="Y34" s="2111">
        <f ca="true">IF(ISERROR(INDIRECT(CONCATENATE($E$32,"!G224"))),"",INDIRECT(CONCATENATE($E$32,"!G224")))</f>
        <v>2.5868983117304887</v>
      </c>
      <c r="Z34" s="108"/>
    </row>
    <row r="35" ht="15" x14ac:dyDescent="0.2">
      <c r="B35" s="2094"/>
      <c r="C35" s="2095"/>
      <c r="D35" s="2095"/>
      <c r="E35" s="107"/>
      <c r="F35" s="36"/>
      <c r="G35" s="2054"/>
      <c r="H35" s="2055"/>
      <c r="I35" s="2057"/>
      <c r="J35" s="2110"/>
      <c r="K35" s="2108"/>
      <c r="L35" s="2114"/>
      <c r="M35" s="2112"/>
      <c r="N35" s="2108"/>
      <c r="O35" s="2114"/>
      <c r="P35" s="2112"/>
      <c r="Q35" s="2108"/>
      <c r="R35" s="2114"/>
      <c r="S35" s="2112"/>
      <c r="T35" s="2108"/>
      <c r="U35" s="2114"/>
      <c r="V35" s="2112"/>
      <c r="W35" s="2108"/>
      <c r="X35" s="2114"/>
      <c r="Y35" s="2112"/>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052" t="s">
        <v>6</v>
      </c>
      <c r="H37" s="2053"/>
      <c r="I37" s="2056"/>
      <c r="J37" s="2109" t="str">
        <f ca="true">IF(ISERROR(INDIRECT(CONCATENATE(#REF!,"!A2"))),"",INDIRECT(CONCATENATE(#REF!,"!A210")))</f>
        <v/>
      </c>
      <c r="K37" s="2107">
        <f ca="true">IF(ISERROR(INDIRECT(CONCATENATE($E$32,"!H222"))),"",INDIRECT(CONCATENATE($E$32,"!H222")))</f>
        <v>72.647084882716186</v>
      </c>
      <c r="L37" s="2113">
        <f ca="true">IF(ISERROR(INDIRECT(CONCATENATE($E$32,"!H223"))),"",INDIRECT(CONCATENATE($E$32,"!H223")))</f>
        <v>25.201409253591194</v>
      </c>
      <c r="M37" s="2111">
        <f ca="true">IF(ISERROR(INDIRECT(CONCATENATE($E$32,"!H224"))),"",INDIRECT(CONCATENATE($E$32,"!H224")))</f>
        <v>2.151505863692813</v>
      </c>
      <c r="N37" s="2107">
        <f ca="true">IF(ISERROR(INDIRECT(CONCATENATE($E$32,"!I222"))),"",INDIRECT(CONCATENATE($E$32,"!I222")))</f>
        <v>84.952629163254144</v>
      </c>
      <c r="O37" s="2113">
        <f ca="true">IF(ISERROR(INDIRECT(CONCATENATE($E$32,"!I223"))),"",INDIRECT(CONCATENATE($E$32,"!I223")))</f>
        <v>13.748886257293783</v>
      </c>
      <c r="P37" s="2111">
        <f ca="true">IF(ISERROR(INDIRECT(CONCATENATE($E$32,"!I224"))),"",INDIRECT(CONCATENATE($E$32,"!I224")))</f>
        <v>1.2984845794522397</v>
      </c>
      <c r="Q37" s="2107">
        <f ca="true">IF(ISERROR(INDIRECT(CONCATENATE($E$32,"!J222"))),"",INDIRECT(CONCATENATE($E$32,"!J222")))</f>
        <v>86.382195018587154</v>
      </c>
      <c r="R37" s="2113">
        <f ca="true">IF(ISERROR(INDIRECT(CONCATENATE($E$32,"!J223"))),"",INDIRECT(CONCATENATE($E$32,"!J223")))</f>
        <v>10.768588472595717</v>
      </c>
      <c r="S37" s="2111">
        <f ca="true">IF(ISERROR(INDIRECT(CONCATENATE($E$32,"!J224"))),"",INDIRECT(CONCATENATE($E$32,"!J224")))</f>
        <v>2.8492165088171602</v>
      </c>
      <c r="T37" s="2107">
        <f ca="true">IF(ISERROR(INDIRECT(CONCATENATE($E$32,"!K222"))),"",INDIRECT(CONCATENATE($E$32,"!K222")))</f>
        <v>90.611315502987239</v>
      </c>
      <c r="U37" s="2113">
        <f ca="true">IF(ISERROR(INDIRECT(CONCATENATE($E$32,"!K223"))),"",INDIRECT(CONCATENATE($E$32,"!K223")))</f>
        <v>6.8272623533410375</v>
      </c>
      <c r="V37" s="2111">
        <f ca="true">IF(ISERROR(INDIRECT(CONCATENATE($E$32,"!K224"))),"",INDIRECT(CONCATENATE($E$32,"!K224")))</f>
        <v>2.5614221436716997</v>
      </c>
      <c r="W37" s="2107">
        <f ca="true">IF(ISERROR(INDIRECT(CONCATENATE($E$32,"!L222"))),"",INDIRECT(CONCATENATE($E$32,"!L222")))</f>
        <v>93.172434636086933</v>
      </c>
      <c r="X37" s="2113">
        <f ca="true">IF(ISERROR(INDIRECT(CONCATENATE($E$32,"!L223"))),"",INDIRECT(CONCATENATE($E$32,"!L223")))</f>
        <v>3.6102120868692253</v>
      </c>
      <c r="Y37" s="2111">
        <f ca="true">IF(ISERROR(INDIRECT(CONCATENATE($E$32,"!L224"))),"",INDIRECT(CONCATENATE($E$32,"!L224")))</f>
        <v>3.2173532770438427</v>
      </c>
      <c r="Z37" s="108"/>
    </row>
    <row r="38" x14ac:dyDescent="0.2">
      <c r="F38" s="36"/>
      <c r="G38" s="2054"/>
      <c r="H38" s="2055"/>
      <c r="I38" s="2057"/>
      <c r="J38" s="2115"/>
      <c r="K38" s="2108"/>
      <c r="L38" s="2114"/>
      <c r="M38" s="2112"/>
      <c r="N38" s="2108"/>
      <c r="O38" s="2114"/>
      <c r="P38" s="2112"/>
      <c r="Q38" s="2108"/>
      <c r="R38" s="2114"/>
      <c r="S38" s="2112"/>
      <c r="T38" s="2108"/>
      <c r="U38" s="2114"/>
      <c r="V38" s="2112"/>
      <c r="W38" s="2108"/>
      <c r="X38" s="2114"/>
      <c r="Y38" s="2112"/>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052" t="s">
        <v>7</v>
      </c>
      <c r="H40" s="2053"/>
      <c r="I40" s="2056"/>
      <c r="J40" s="2109" t="str">
        <f ca="true">IF(ISERROR(INDIRECT(CONCATENATE(#REF!,"!A2"))),"",INDIRECT(CONCATENATE(#REF!,"!A210")))</f>
        <v/>
      </c>
      <c r="K40" s="2107">
        <f ca="true">IF(ISERROR(INDIRECT(CONCATENATE($E$32,"!M222"))),"",INDIRECT(CONCATENATE($E$32,"!M222")))</f>
        <v>44.334473984996606</v>
      </c>
      <c r="L40" s="2113">
        <f ca="true">IF(ISERROR(INDIRECT(CONCATENATE($E$32,"!M223"))),"",INDIRECT(CONCATENATE($E$32,"!M223")))</f>
        <v>47.292842557004874</v>
      </c>
      <c r="M40" s="2111">
        <f ca="true">IF(ISERROR(INDIRECT(CONCATENATE($E$32,"!M224"))),"",INDIRECT(CONCATENATE($E$32,"!M224")))</f>
        <v>8.3726834579983151</v>
      </c>
      <c r="N40" s="2107">
        <f ca="true">IF(ISERROR(INDIRECT(CONCATENATE($E$32,"!N222"))),"",INDIRECT(CONCATENATE($E$32,"!N222")))</f>
        <v>61.60003960359964</v>
      </c>
      <c r="O40" s="2113">
        <f ca="true">IF(ISERROR(INDIRECT(CONCATENATE($E$32,"!N223"))),"",INDIRECT(CONCATENATE($E$32,"!N223")))</f>
        <v>35.754463219791702</v>
      </c>
      <c r="P40" s="2111">
        <f ca="true">IF(ISERROR(INDIRECT(CONCATENATE($E$32,"!N224"))),"",INDIRECT(CONCATENATE($E$32,"!N224")))</f>
        <v>2.6454971766087252</v>
      </c>
      <c r="Q40" s="2107">
        <f ca="true">IF(ISERROR(INDIRECT(CONCATENATE($E$32,"!O222"))),"",INDIRECT(CONCATENATE($E$32,"!O222")))</f>
        <v>76.310862055290642</v>
      </c>
      <c r="R40" s="2113">
        <f ca="true">IF(ISERROR(INDIRECT(CONCATENATE($E$32,"!O223"))),"",INDIRECT(CONCATENATE($E$32,"!O223")))</f>
        <v>22.621425584973871</v>
      </c>
      <c r="S40" s="2111">
        <f ca="true">IF(ISERROR(INDIRECT(CONCATENATE($E$32,"!O224"))),"",INDIRECT(CONCATENATE($E$32,"!O224")))</f>
        <v>1.0677123597355738</v>
      </c>
      <c r="T40" s="2107">
        <f ca="true">IF(ISERROR(INDIRECT(CONCATENATE($E$32,"!P222"))),"",INDIRECT(CONCATENATE($E$32,"!P222")))</f>
        <v>84.508056778238824</v>
      </c>
      <c r="U40" s="2113">
        <f ca="true">IF(ISERROR(INDIRECT(CONCATENATE($E$32,"!P223"))),"",INDIRECT(CONCATENATE($E$32,"!P223")))</f>
        <v>14.567975398597186</v>
      </c>
      <c r="V40" s="2111">
        <f ca="true">IF(ISERROR(INDIRECT(CONCATENATE($E$32,"!P224"))),"",INDIRECT(CONCATENATE($E$32,"!P224")))</f>
        <v>0.92396782316393822</v>
      </c>
      <c r="W40" s="2107">
        <f ca="true">IF(ISERROR(INDIRECT(CONCATENATE($E$32,"!Q222"))),"",INDIRECT(CONCATENATE($E$32,"!Q222")))</f>
        <v>91.57556802825097</v>
      </c>
      <c r="X40" s="2113">
        <f ca="true">IF(ISERROR(INDIRECT(CONCATENATE($E$32,"!Q223"))),"",INDIRECT(CONCATENATE($E$32,"!Q223")))</f>
        <v>7.5367202466416359</v>
      </c>
      <c r="Y40" s="2111">
        <f ca="true">IF(ISERROR(INDIRECT(CONCATENATE($E$32,"!Q224"))),"",INDIRECT(CONCATENATE($E$32,"!Q224")))</f>
        <v>0.88771172510737295</v>
      </c>
      <c r="Z40" s="108"/>
    </row>
    <row r="41" x14ac:dyDescent="0.2">
      <c r="F41" s="36"/>
      <c r="G41" s="2054"/>
      <c r="H41" s="2055"/>
      <c r="I41" s="2057"/>
      <c r="J41" s="2115"/>
      <c r="K41" s="2108"/>
      <c r="L41" s="2114"/>
      <c r="M41" s="2112"/>
      <c r="N41" s="2108"/>
      <c r="O41" s="2114"/>
      <c r="P41" s="2112"/>
      <c r="Q41" s="2108"/>
      <c r="R41" s="2114"/>
      <c r="S41" s="2112"/>
      <c r="T41" s="2108"/>
      <c r="U41" s="2114"/>
      <c r="V41" s="2112"/>
      <c r="W41" s="2108"/>
      <c r="X41" s="2114"/>
      <c r="Y41" s="2112"/>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170</v>
      </c>
    </row>
    <row r="89" hidden="true" x14ac:dyDescent="0.2">
      <c r="B89" s="4" t="s">
        <v>147</v>
      </c>
    </row>
    <row r="90" hidden="true" x14ac:dyDescent="0.2">
      <c r="B90" s="4" t="s">
        <v>336</v>
      </c>
    </row>
    <row r="91" hidden="true" x14ac:dyDescent="0.2">
      <c r="B91" s="4" t="s">
        <v>134</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E7185-7EE9-4034-86EB-9CB86248EE93}">
  <sheetPr codeName="Feuil7"/>
  <dimension ref="A1:BQ1200"/>
  <sheetViews>
    <sheetView showGridLines="false" workbookViewId="0"/>
  </sheetViews>
  <sheetFormatPr defaultColWidth="9.140625" defaultRowHeight="15" customHeight="true" x14ac:dyDescent="0.2"/>
  <cols>
    <col min="1" max="1" width="31.5703125" style="395" customWidth="true"/>
    <col min="2" max="2" width="41.5703125" style="395" customWidth="true"/>
    <col min="3" max="17" width="10.7109375" style="395" customWidth="true"/>
    <col min="18" max="51" width="12.5703125" style="211" customWidth="true"/>
    <col min="52" max="52" width="12.5703125" style="395" customWidth="true"/>
    <col min="53" max="53" width="31.5703125" style="396" customWidth="true"/>
    <col min="54" max="54" width="41.5703125" style="238" customWidth="true"/>
    <col min="55" max="69" width="9.140625" style="396"/>
    <col min="70" max="16384" width="9.140625" style="395"/>
  </cols>
  <sheetData>
    <row r="1" s="111" customFormat="true" ht="18" customHeight="true" x14ac:dyDescent="0.2">
      <c r="R1" s="211"/>
      <c r="S1" s="211"/>
      <c r="T1" s="211"/>
      <c r="U1" s="211"/>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BB1" s="134"/>
    </row>
    <row r="2" s="111" customFormat="true" ht="22.5" customHeight="true" x14ac:dyDescent="0.35">
      <c r="A2" s="225" t="str">
        <f>A1026</f>
        <v>Guatemala</v>
      </c>
      <c r="B2" s="226"/>
      <c r="R2" s="211"/>
      <c r="S2" s="211"/>
      <c r="T2" s="211"/>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BB2" s="134"/>
    </row>
    <row r="3" s="111" customFormat="true" ht="22.5" customHeight="true" x14ac:dyDescent="0.35">
      <c r="A3" s="138" t="str">
        <f>A1034</f>
        <v>2003</v>
      </c>
      <c r="B3" s="228"/>
      <c r="R3" s="211"/>
      <c r="S3" s="211"/>
      <c r="T3" s="211"/>
      <c r="U3" s="211"/>
      <c r="V3" s="211"/>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BB3" s="134"/>
    </row>
    <row r="4" s="111" customFormat="true" ht="22.5" customHeight="true" x14ac:dyDescent="0.35">
      <c r="A4" s="227" t="s">
        <v>95</v>
      </c>
      <c r="B4" s="228"/>
      <c r="R4" s="211"/>
      <c r="S4" s="211"/>
      <c r="T4" s="211"/>
      <c r="U4" s="211"/>
      <c r="V4" s="211"/>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BB4" s="134"/>
    </row>
    <row r="5" s="111" customFormat="true" ht="20.1" customHeight="true" x14ac:dyDescent="0.35">
      <c r="A5" s="227" t="s">
        <v>96</v>
      </c>
      <c r="B5" s="228"/>
      <c r="R5" s="211"/>
      <c r="S5" s="211"/>
      <c r="T5" s="211"/>
      <c r="U5" s="211"/>
      <c r="V5" s="211"/>
      <c r="W5" s="211"/>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BB5" s="134"/>
    </row>
    <row r="6" s="111" customFormat="true" ht="15" customHeight="true" x14ac:dyDescent="0.2">
      <c r="A6" s="229" t="s">
        <v>97</v>
      </c>
      <c r="B6" s="230"/>
      <c r="R6" s="211"/>
      <c r="S6" s="211"/>
      <c r="T6" s="211"/>
      <c r="U6" s="211"/>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BB6" s="134"/>
    </row>
    <row r="7" s="111" customFormat="true" ht="15" customHeight="true" x14ac:dyDescent="0.2">
      <c r="A7" s="231" t="s">
        <v>40</v>
      </c>
      <c r="B7" s="232"/>
      <c r="R7" s="211"/>
      <c r="S7" s="211"/>
      <c r="T7" s="211"/>
      <c r="U7" s="211"/>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BB7" s="134"/>
    </row>
    <row r="8" s="111" customFormat="true" ht="15" customHeight="true" x14ac:dyDescent="0.2">
      <c r="A8" s="231" t="s">
        <v>39</v>
      </c>
      <c r="B8" s="232"/>
      <c r="R8" s="211"/>
      <c r="S8" s="211"/>
      <c r="T8" s="211"/>
      <c r="U8" s="211"/>
      <c r="V8" s="211"/>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BB8" s="134"/>
    </row>
    <row r="9" s="111" customFormat="true" ht="15" customHeight="true" x14ac:dyDescent="0.2">
      <c r="A9" s="231" t="s">
        <v>133</v>
      </c>
      <c r="B9" s="233" t="str">
        <f>A1025</f>
        <v>WHS03</v>
      </c>
      <c r="R9" s="211"/>
      <c r="S9" s="211"/>
      <c r="T9" s="211"/>
      <c r="U9" s="211"/>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BB9" s="134"/>
    </row>
    <row r="10" s="111" customFormat="true" ht="15" customHeight="true" x14ac:dyDescent="0.2">
      <c r="A10" s="656" t="s">
        <v>146</v>
      </c>
      <c r="B10" s="657" t="s">
        <v>147</v>
      </c>
      <c r="R10" s="211"/>
      <c r="S10" s="211"/>
      <c r="T10" s="211"/>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BB10" s="134"/>
    </row>
    <row r="11" s="111" customFormat="true" ht="15" customHeight="true" x14ac:dyDescent="0.2">
      <c r="A11" s="656" t="str">
        <f>B1027</f>
        <v/>
      </c>
      <c r="B11" s="658"/>
      <c r="R11" s="211"/>
      <c r="S11" s="211"/>
      <c r="T11" s="211"/>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BB11" s="134"/>
    </row>
    <row r="12" s="111" customFormat="true" ht="18" customHeight="true" x14ac:dyDescent="0.2">
      <c r="A12" s="659"/>
      <c r="B12" s="657"/>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BB12" s="134"/>
    </row>
    <row r="13" s="111" customFormat="true" ht="18" customHeight="true" x14ac:dyDescent="0.2">
      <c r="A13" s="660"/>
      <c r="B13" s="661"/>
      <c r="R13" s="211"/>
      <c r="S13" s="211"/>
      <c r="T13" s="211"/>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BB13" s="134"/>
    </row>
    <row r="14" s="638" customFormat="true" ht="15" customHeight="true" x14ac:dyDescent="0.2">
      <c r="A14" s="115" t="s">
        <v>95</v>
      </c>
      <c r="B14" s="208"/>
      <c r="C14" s="2173" t="s">
        <v>114</v>
      </c>
      <c r="D14" s="2174"/>
      <c r="E14" s="2174"/>
      <c r="F14" s="2174"/>
      <c r="G14" s="2175"/>
      <c r="H14" s="2176" t="s">
        <v>38</v>
      </c>
      <c r="I14" s="2177"/>
      <c r="J14" s="2177"/>
      <c r="K14" s="2177"/>
      <c r="L14" s="2178"/>
      <c r="M14" s="2184" t="s">
        <v>37</v>
      </c>
      <c r="N14" s="2185"/>
      <c r="O14" s="2185"/>
      <c r="P14" s="2185"/>
      <c r="Q14" s="2186"/>
      <c r="R14" s="1957"/>
      <c r="S14" s="1958"/>
      <c r="T14" s="1958"/>
      <c r="U14" s="1958"/>
      <c r="V14" s="1958"/>
      <c r="W14" s="1958"/>
      <c r="X14" s="1958"/>
      <c r="Y14" s="1958"/>
      <c r="Z14" s="1958"/>
      <c r="AA14" s="1958"/>
      <c r="AB14" s="1959"/>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BA14" s="217" t="s">
        <v>128</v>
      </c>
      <c r="BB14" s="115" t="s">
        <v>95</v>
      </c>
      <c r="BC14" s="2210" t="s">
        <v>114</v>
      </c>
      <c r="BD14" s="2211"/>
      <c r="BE14" s="2211"/>
      <c r="BF14" s="2211"/>
      <c r="BG14" s="2212"/>
      <c r="BH14" s="2213" t="s">
        <v>38</v>
      </c>
      <c r="BI14" s="2211"/>
      <c r="BJ14" s="2211"/>
      <c r="BK14" s="2211"/>
      <c r="BL14" s="2212"/>
      <c r="BM14" s="2213" t="s">
        <v>37</v>
      </c>
      <c r="BN14" s="2211"/>
      <c r="BO14" s="2211"/>
      <c r="BP14" s="2211"/>
      <c r="BQ14" s="2254"/>
    </row>
    <row r="15" s="638" customFormat="true" ht="12.75" x14ac:dyDescent="0.2">
      <c r="A15" s="182" t="s">
        <v>87</v>
      </c>
      <c r="B15" s="242"/>
      <c r="C15" s="269" t="s">
        <v>0</v>
      </c>
      <c r="D15" s="270" t="s">
        <v>1</v>
      </c>
      <c r="E15" s="270" t="s">
        <v>2</v>
      </c>
      <c r="F15" s="270" t="s">
        <v>3</v>
      </c>
      <c r="G15" s="271" t="s">
        <v>4</v>
      </c>
      <c r="H15" s="768" t="s">
        <v>0</v>
      </c>
      <c r="I15" s="710" t="s">
        <v>1</v>
      </c>
      <c r="J15" s="710" t="s">
        <v>2</v>
      </c>
      <c r="K15" s="710" t="s">
        <v>3</v>
      </c>
      <c r="L15" s="711" t="s">
        <v>4</v>
      </c>
      <c r="M15" s="756" t="s">
        <v>0</v>
      </c>
      <c r="N15" s="710" t="s">
        <v>1</v>
      </c>
      <c r="O15" s="710" t="s">
        <v>2</v>
      </c>
      <c r="P15" s="710" t="s">
        <v>3</v>
      </c>
      <c r="Q15" s="712" t="s">
        <v>4</v>
      </c>
      <c r="R15" s="1960"/>
      <c r="S15" s="1960"/>
      <c r="T15" s="1960"/>
      <c r="U15" s="1960"/>
      <c r="V15" s="1960"/>
      <c r="W15" s="1960"/>
      <c r="X15" s="1960"/>
      <c r="Y15" s="1960"/>
      <c r="Z15" s="1960"/>
      <c r="AA15" s="1960"/>
      <c r="AB15" s="1961"/>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row>
    <row r="16" s="638" customFormat="true" ht="15" customHeight="true" x14ac:dyDescent="0.2">
      <c r="A16" s="2187" t="s">
        <v>13</v>
      </c>
      <c r="B16" s="1006" t="s">
        <v>14</v>
      </c>
      <c r="C16" s="822">
        <v>85.333333333333343</v>
      </c>
      <c r="D16" s="823">
        <v>88.820512820512818</v>
      </c>
      <c r="E16" s="823">
        <v>85.010266940451757</v>
      </c>
      <c r="F16" s="823">
        <v>95.807770961145195</v>
      </c>
      <c r="G16" s="824">
        <v>98.456790123456798</v>
      </c>
      <c r="H16" s="825">
        <v>98.004987531172077</v>
      </c>
      <c r="I16" s="823">
        <v>98.263027295285355</v>
      </c>
      <c r="J16" s="823">
        <v>98.014888337468989</v>
      </c>
      <c r="K16" s="823">
        <v>98.22784810126582</v>
      </c>
      <c r="L16" s="826">
        <v>99.264705882352942</v>
      </c>
      <c r="M16" s="822">
        <v>81.949458483754512</v>
      </c>
      <c r="N16" s="823">
        <v>85.662431941923785</v>
      </c>
      <c r="O16" s="823">
        <v>88.267148014440437</v>
      </c>
      <c r="P16" s="823">
        <v>92.558983666061707</v>
      </c>
      <c r="Q16" s="826">
        <v>93.501805054151617</v>
      </c>
      <c r="R16" s="1962"/>
      <c r="S16" s="1962"/>
      <c r="T16" s="1962"/>
      <c r="U16" s="1962"/>
      <c r="V16" s="1962"/>
      <c r="W16" s="1962"/>
      <c r="X16" s="1962"/>
      <c r="Y16" s="1962"/>
      <c r="Z16" s="1962"/>
      <c r="AA16" s="1962"/>
      <c r="AB16" s="1963"/>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BA16" s="2255" t="s">
        <v>13</v>
      </c>
      <c r="BB16" s="147" t="s">
        <v>14</v>
      </c>
      <c r="BC16" s="1085" t="s">
        <v>35</v>
      </c>
      <c r="BD16" s="1104" t="s">
        <v>35</v>
      </c>
      <c r="BE16" s="1104" t="s">
        <v>35</v>
      </c>
      <c r="BF16" s="1104" t="s">
        <v>35</v>
      </c>
      <c r="BG16" s="1124" t="s">
        <v>35</v>
      </c>
      <c r="BH16" s="1144" t="s">
        <v>35</v>
      </c>
      <c r="BI16" s="1104" t="s">
        <v>35</v>
      </c>
      <c r="BJ16" s="1104" t="s">
        <v>35</v>
      </c>
      <c r="BK16" s="1104" t="s">
        <v>35</v>
      </c>
      <c r="BL16" s="1124" t="s">
        <v>35</v>
      </c>
      <c r="BM16" s="1144" t="s">
        <v>35</v>
      </c>
      <c r="BN16" s="1104" t="s">
        <v>35</v>
      </c>
      <c r="BO16" s="1104" t="s">
        <v>35</v>
      </c>
      <c r="BP16" s="1104" t="s">
        <v>35</v>
      </c>
      <c r="BQ16" s="1124" t="s">
        <v>35</v>
      </c>
    </row>
    <row r="17" s="638" customFormat="true" ht="15" customHeight="true" x14ac:dyDescent="0.2">
      <c r="A17" s="2188"/>
      <c r="B17" s="1007" t="s">
        <v>51</v>
      </c>
      <c r="C17" s="827">
        <v>14.666666666666666</v>
      </c>
      <c r="D17" s="828">
        <v>11.179487179487179</v>
      </c>
      <c r="E17" s="828">
        <v>14.989733059548255</v>
      </c>
      <c r="F17" s="828">
        <v>4.1922290388548058</v>
      </c>
      <c r="G17" s="829">
        <v>1.5432098765432098</v>
      </c>
      <c r="H17" s="830">
        <v>1.99501246882793</v>
      </c>
      <c r="I17" s="828">
        <v>1.7369727047146404</v>
      </c>
      <c r="J17" s="828">
        <v>1.9851116625310175</v>
      </c>
      <c r="K17" s="828">
        <v>1.7721518987341773</v>
      </c>
      <c r="L17" s="831">
        <v>0.73529411764705876</v>
      </c>
      <c r="M17" s="827">
        <v>18.050541516245488</v>
      </c>
      <c r="N17" s="828">
        <v>14.337568058076226</v>
      </c>
      <c r="O17" s="828">
        <v>11.732851985559567</v>
      </c>
      <c r="P17" s="828">
        <v>7.4410163339382942</v>
      </c>
      <c r="Q17" s="831">
        <v>6.4981949458483745</v>
      </c>
      <c r="R17" s="1964"/>
      <c r="S17" s="1964"/>
      <c r="T17" s="1964"/>
      <c r="U17" s="1964"/>
      <c r="V17" s="1964"/>
      <c r="W17" s="1964"/>
      <c r="X17" s="1964"/>
      <c r="Y17" s="1964"/>
      <c r="Z17" s="1964"/>
      <c r="AA17" s="1964"/>
      <c r="AB17" s="1965"/>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BA17" s="2256"/>
      <c r="BB17" s="148" t="s">
        <v>51</v>
      </c>
      <c r="BC17" s="1086" t="s">
        <v>35</v>
      </c>
      <c r="BD17" s="1105" t="s">
        <v>35</v>
      </c>
      <c r="BE17" s="1105" t="s">
        <v>35</v>
      </c>
      <c r="BF17" s="1105" t="s">
        <v>35</v>
      </c>
      <c r="BG17" s="1125" t="s">
        <v>35</v>
      </c>
      <c r="BH17" s="1145" t="s">
        <v>35</v>
      </c>
      <c r="BI17" s="1105" t="s">
        <v>35</v>
      </c>
      <c r="BJ17" s="1105" t="s">
        <v>35</v>
      </c>
      <c r="BK17" s="1105" t="s">
        <v>35</v>
      </c>
      <c r="BL17" s="1125" t="s">
        <v>35</v>
      </c>
      <c r="BM17" s="1145" t="s">
        <v>35</v>
      </c>
      <c r="BN17" s="1105" t="s">
        <v>35</v>
      </c>
      <c r="BO17" s="1105" t="s">
        <v>35</v>
      </c>
      <c r="BP17" s="1105" t="s">
        <v>35</v>
      </c>
      <c r="BQ17" s="1125" t="s">
        <v>35</v>
      </c>
    </row>
    <row r="18" s="638" customFormat="true" ht="15" customHeight="true" x14ac:dyDescent="0.2">
      <c r="A18" s="2188" t="s">
        <v>60</v>
      </c>
      <c r="B18" s="1007" t="s">
        <v>15</v>
      </c>
      <c r="C18" s="827">
        <f>C16*ENCOVI11!C23/100</f>
        <v>81.92</v>
      </c>
      <c r="D18" s="828">
        <f>D16*ENCOVI11!D23/100</f>
        <v>87.310564102564101</v>
      </c>
      <c r="E18" s="828">
        <f>E16*ENCOVI11!E23/100</f>
        <v>83.990143737166321</v>
      </c>
      <c r="F18" s="828">
        <f>F16*ENCOVI11!F23/100</f>
        <v>95.616155419222906</v>
      </c>
      <c r="G18" s="829">
        <f>G16*ENCOVI11!G23/100</f>
        <v>98.358333333333334</v>
      </c>
      <c r="H18" s="830">
        <f>H16*ENCOVI11!H23/100</f>
        <v>97.710972568578569</v>
      </c>
      <c r="I18" s="828">
        <f>I16*ENCOVI11!I23/100</f>
        <v>97.575186104218361</v>
      </c>
      <c r="J18" s="828">
        <f>J16*ENCOVI11!J23/100</f>
        <v>98.014888337468989</v>
      </c>
      <c r="K18" s="828">
        <f>K16*ENCOVI11!K23/100</f>
        <v>98.22784810126582</v>
      </c>
      <c r="L18" s="831">
        <f>L16*ENCOVI11!L23/100</f>
        <v>99.264705882352942</v>
      </c>
      <c r="M18" s="827">
        <f>M16*ENCOVI11!M23/100</f>
        <v>77.851985559566785</v>
      </c>
      <c r="N18" s="828">
        <f>N16*ENCOVI11!N23/100</f>
        <v>83.178221415607993</v>
      </c>
      <c r="O18" s="828">
        <f>O16*ENCOVI11!O23/100</f>
        <v>86.59007220216607</v>
      </c>
      <c r="P18" s="828">
        <f>P16*ENCOVI11!P23/100</f>
        <v>91.448275862068968</v>
      </c>
      <c r="Q18" s="831">
        <f>Q16*ENCOVI11!Q23/100</f>
        <v>93.03429602888086</v>
      </c>
      <c r="R18" s="1964"/>
      <c r="S18" s="1964"/>
      <c r="T18" s="1964"/>
      <c r="U18" s="1964"/>
      <c r="V18" s="1964"/>
      <c r="W18" s="1964"/>
      <c r="X18" s="1964"/>
      <c r="Y18" s="1964"/>
      <c r="Z18" s="1964"/>
      <c r="AA18" s="1964"/>
      <c r="AB18" s="1965"/>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BA18" s="2256" t="s">
        <v>60</v>
      </c>
      <c r="BB18" s="148" t="s">
        <v>15</v>
      </c>
      <c r="BC18" s="1086" t="s">
        <v>35</v>
      </c>
      <c r="BD18" s="1105" t="s">
        <v>35</v>
      </c>
      <c r="BE18" s="1105" t="s">
        <v>35</v>
      </c>
      <c r="BF18" s="1105" t="s">
        <v>35</v>
      </c>
      <c r="BG18" s="1125" t="s">
        <v>35</v>
      </c>
      <c r="BH18" s="1145" t="s">
        <v>35</v>
      </c>
      <c r="BI18" s="1105" t="s">
        <v>35</v>
      </c>
      <c r="BJ18" s="1105" t="s">
        <v>35</v>
      </c>
      <c r="BK18" s="1105" t="s">
        <v>35</v>
      </c>
      <c r="BL18" s="1125" t="s">
        <v>35</v>
      </c>
      <c r="BM18" s="1145" t="s">
        <v>35</v>
      </c>
      <c r="BN18" s="1105" t="s">
        <v>35</v>
      </c>
      <c r="BO18" s="1105" t="s">
        <v>35</v>
      </c>
      <c r="BP18" s="1105" t="s">
        <v>35</v>
      </c>
      <c r="BQ18" s="1125" t="s">
        <v>35</v>
      </c>
    </row>
    <row r="19" s="638" customFormat="true" ht="15" customHeight="true" x14ac:dyDescent="0.2">
      <c r="A19" s="2188"/>
      <c r="B19" s="1007" t="s">
        <v>16</v>
      </c>
      <c r="C19" s="827">
        <f>C16*ENCOVI11!C22/100</f>
        <v>3.4133333333333336</v>
      </c>
      <c r="D19" s="828">
        <f>D16*ENCOVI11!D22/100</f>
        <v>1.5099487179487179</v>
      </c>
      <c r="E19" s="828">
        <f>E16*ENCOVI11!E22/100</f>
        <v>1.0201232032854211</v>
      </c>
      <c r="F19" s="828">
        <f>F16*ENCOVI11!F22/100</f>
        <v>0.19161554192229041</v>
      </c>
      <c r="G19" s="829">
        <f>G16*ENCOVI11!G22/100</f>
        <v>9.8456790123456803E-2</v>
      </c>
      <c r="H19" s="830">
        <f>H16*ENCOVI11!H22/100</f>
        <v>0.29401496259351623</v>
      </c>
      <c r="I19" s="828">
        <f>I16*ENCOVI11!I22/100</f>
        <v>0.68784119106699748</v>
      </c>
      <c r="J19" s="828">
        <f>J16*ENCOVI11!J22/100</f>
        <v>0</v>
      </c>
      <c r="K19" s="828">
        <f>K16*ENCOVI11!K22/100</f>
        <v>0</v>
      </c>
      <c r="L19" s="831">
        <f>L16*ENCOVI11!L22/100</f>
        <v>0</v>
      </c>
      <c r="M19" s="827">
        <f>M16*ENCOVI11!M22/100</f>
        <v>4.0974729241877252</v>
      </c>
      <c r="N19" s="828">
        <f>N16*ENCOVI11!N22/100</f>
        <v>2.4842105263157896</v>
      </c>
      <c r="O19" s="828">
        <f>O16*ENCOVI11!O22/100</f>
        <v>1.6770758122743683</v>
      </c>
      <c r="P19" s="828">
        <f>P16*ENCOVI11!P22/100</f>
        <v>1.1107078039927405</v>
      </c>
      <c r="Q19" s="831">
        <f>Q16*ENCOVI11!Q22/100</f>
        <v>0.46750902527075811</v>
      </c>
      <c r="R19" s="1964"/>
      <c r="S19" s="1964"/>
      <c r="T19" s="1964"/>
      <c r="U19" s="1964"/>
      <c r="V19" s="1964"/>
      <c r="W19" s="1964"/>
      <c r="X19" s="1964"/>
      <c r="Y19" s="1964"/>
      <c r="Z19" s="1964"/>
      <c r="AA19" s="1964"/>
      <c r="AB19" s="1965"/>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BA19" s="2256"/>
      <c r="BB19" s="148" t="s">
        <v>16</v>
      </c>
      <c r="BC19" s="1086" t="s">
        <v>35</v>
      </c>
      <c r="BD19" s="1105" t="s">
        <v>35</v>
      </c>
      <c r="BE19" s="1105" t="s">
        <v>35</v>
      </c>
      <c r="BF19" s="1105" t="s">
        <v>35</v>
      </c>
      <c r="BG19" s="1125" t="s">
        <v>35</v>
      </c>
      <c r="BH19" s="1145" t="s">
        <v>35</v>
      </c>
      <c r="BI19" s="1105" t="s">
        <v>35</v>
      </c>
      <c r="BJ19" s="1105" t="s">
        <v>35</v>
      </c>
      <c r="BK19" s="1105" t="s">
        <v>35</v>
      </c>
      <c r="BL19" s="1125" t="s">
        <v>35</v>
      </c>
      <c r="BM19" s="1145" t="s">
        <v>35</v>
      </c>
      <c r="BN19" s="1105" t="s">
        <v>35</v>
      </c>
      <c r="BO19" s="1105" t="s">
        <v>35</v>
      </c>
      <c r="BP19" s="1105" t="s">
        <v>35</v>
      </c>
      <c r="BQ19" s="1125" t="s">
        <v>35</v>
      </c>
    </row>
    <row r="20" s="638" customFormat="true" ht="15" customHeight="true" x14ac:dyDescent="0.2">
      <c r="A20" s="2188"/>
      <c r="B20" s="1007" t="s">
        <v>22</v>
      </c>
      <c r="C20" s="827">
        <f>100-(C18+C19+C21)</f>
        <v>2.9382716049382793</v>
      </c>
      <c r="D20" s="828">
        <f t="shared" ref="D20:Q20" si="0">100-(D18+D19+D21)</f>
        <v>5.6009747827929743</v>
      </c>
      <c r="E20" s="828">
        <f t="shared" si="0"/>
        <v>13.263611080261725</v>
      </c>
      <c r="F20" s="828">
        <f t="shared" si="0"/>
        <v>3.4668404378185329</v>
      </c>
      <c r="G20" s="829">
        <f t="shared" si="0"/>
        <v>1.5432098765432158</v>
      </c>
      <c r="H20" s="830">
        <f t="shared" si="0"/>
        <v>1.2431327695797876</v>
      </c>
      <c r="I20" s="828">
        <f t="shared" si="0"/>
        <v>1.4857164233076077</v>
      </c>
      <c r="J20" s="828">
        <f t="shared" si="0"/>
        <v>1.9851116625310112</v>
      </c>
      <c r="K20" s="828">
        <f t="shared" si="0"/>
        <v>1.7721518987341796</v>
      </c>
      <c r="L20" s="831">
        <f t="shared" si="0"/>
        <v>0.73529411764705799</v>
      </c>
      <c r="M20" s="827">
        <f t="shared" si="0"/>
        <v>3.7129734581692588</v>
      </c>
      <c r="N20" s="828">
        <f t="shared" si="0"/>
        <v>3.9927404718693253</v>
      </c>
      <c r="O20" s="828">
        <f t="shared" si="0"/>
        <v>6.4505204737198483</v>
      </c>
      <c r="P20" s="828">
        <f t="shared" si="0"/>
        <v>5.4263643192862787</v>
      </c>
      <c r="Q20" s="831">
        <f t="shared" si="0"/>
        <v>4.6800131276665695</v>
      </c>
      <c r="R20" s="1964"/>
      <c r="S20" s="1964"/>
      <c r="T20" s="1964"/>
      <c r="U20" s="1964"/>
      <c r="V20" s="1964"/>
      <c r="W20" s="1964"/>
      <c r="X20" s="1964"/>
      <c r="Y20" s="1964"/>
      <c r="Z20" s="1964"/>
      <c r="AA20" s="1964"/>
      <c r="AB20" s="1965"/>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BA20" s="2256"/>
      <c r="BB20" s="148" t="s">
        <v>22</v>
      </c>
      <c r="BC20" s="1086" t="s">
        <v>35</v>
      </c>
      <c r="BD20" s="1105" t="s">
        <v>35</v>
      </c>
      <c r="BE20" s="1105" t="s">
        <v>35</v>
      </c>
      <c r="BF20" s="1105" t="s">
        <v>35</v>
      </c>
      <c r="BG20" s="1125" t="s">
        <v>35</v>
      </c>
      <c r="BH20" s="1145" t="s">
        <v>35</v>
      </c>
      <c r="BI20" s="1105" t="s">
        <v>35</v>
      </c>
      <c r="BJ20" s="1105" t="s">
        <v>35</v>
      </c>
      <c r="BK20" s="1105" t="s">
        <v>35</v>
      </c>
      <c r="BL20" s="1125" t="s">
        <v>35</v>
      </c>
      <c r="BM20" s="1145" t="s">
        <v>35</v>
      </c>
      <c r="BN20" s="1105" t="s">
        <v>35</v>
      </c>
      <c r="BO20" s="1105" t="s">
        <v>35</v>
      </c>
      <c r="BP20" s="1105" t="s">
        <v>35</v>
      </c>
      <c r="BQ20" s="1125" t="s">
        <v>35</v>
      </c>
    </row>
    <row r="21" s="638" customFormat="true" ht="15" customHeight="true" x14ac:dyDescent="0.2">
      <c r="A21" s="2188"/>
      <c r="B21" s="1007" t="s">
        <v>17</v>
      </c>
      <c r="C21" s="827">
        <f t="shared" ref="C21:Q21" si="1">C64</f>
        <v>11.728395061728394</v>
      </c>
      <c r="D21" s="828">
        <f t="shared" si="1"/>
        <v>5.5785123966942152</v>
      </c>
      <c r="E21" s="828">
        <f t="shared" si="1"/>
        <v>1.7261219792865361</v>
      </c>
      <c r="F21" s="828">
        <f t="shared" si="1"/>
        <v>0.72538860103626945</v>
      </c>
      <c r="G21" s="829">
        <f t="shared" si="1"/>
        <v>0</v>
      </c>
      <c r="H21" s="830">
        <f t="shared" si="1"/>
        <v>0.75187969924812026</v>
      </c>
      <c r="I21" s="828">
        <f t="shared" si="1"/>
        <v>0.25125628140703515</v>
      </c>
      <c r="J21" s="828">
        <f t="shared" si="1"/>
        <v>0</v>
      </c>
      <c r="K21" s="828">
        <f t="shared" si="1"/>
        <v>0</v>
      </c>
      <c r="L21" s="831">
        <f t="shared" si="1"/>
        <v>0</v>
      </c>
      <c r="M21" s="827">
        <f t="shared" si="1"/>
        <v>14.337568058076226</v>
      </c>
      <c r="N21" s="828">
        <f t="shared" si="1"/>
        <v>10.344827586206897</v>
      </c>
      <c r="O21" s="828">
        <f t="shared" si="1"/>
        <v>5.2823315118397085</v>
      </c>
      <c r="P21" s="828">
        <f t="shared" si="1"/>
        <v>2.0146520146520146</v>
      </c>
      <c r="Q21" s="831">
        <f t="shared" si="1"/>
        <v>1.8181818181818181</v>
      </c>
      <c r="R21" s="1964"/>
      <c r="S21" s="1964"/>
      <c r="T21" s="1964"/>
      <c r="U21" s="1964"/>
      <c r="V21" s="1964"/>
      <c r="W21" s="1964"/>
      <c r="X21" s="1964"/>
      <c r="Y21" s="1964"/>
      <c r="Z21" s="1964"/>
      <c r="AA21" s="1964"/>
      <c r="AB21" s="1965"/>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BA21" s="2256"/>
      <c r="BB21" s="148" t="s">
        <v>17</v>
      </c>
      <c r="BC21" s="1086" t="s">
        <v>35</v>
      </c>
      <c r="BD21" s="1105" t="s">
        <v>35</v>
      </c>
      <c r="BE21" s="1105" t="s">
        <v>35</v>
      </c>
      <c r="BF21" s="1105" t="s">
        <v>35</v>
      </c>
      <c r="BG21" s="1125" t="s">
        <v>35</v>
      </c>
      <c r="BH21" s="1145" t="s">
        <v>35</v>
      </c>
      <c r="BI21" s="1105" t="s">
        <v>35</v>
      </c>
      <c r="BJ21" s="1105" t="s">
        <v>35</v>
      </c>
      <c r="BK21" s="1105" t="s">
        <v>35</v>
      </c>
      <c r="BL21" s="1125" t="s">
        <v>35</v>
      </c>
      <c r="BM21" s="1145" t="s">
        <v>35</v>
      </c>
      <c r="BN21" s="1105" t="s">
        <v>35</v>
      </c>
      <c r="BO21" s="1105" t="s">
        <v>35</v>
      </c>
      <c r="BP21" s="1105" t="s">
        <v>35</v>
      </c>
      <c r="BQ21" s="1125" t="s">
        <v>35</v>
      </c>
    </row>
    <row r="22" s="638" customFormat="true" ht="15" customHeight="true" x14ac:dyDescent="0.2">
      <c r="A22" s="2188" t="s">
        <v>54</v>
      </c>
      <c r="B22" s="1007" t="s">
        <v>49</v>
      </c>
      <c r="C22" s="1037" t="s">
        <v>35</v>
      </c>
      <c r="D22" s="1046" t="s">
        <v>35</v>
      </c>
      <c r="E22" s="1046" t="s">
        <v>35</v>
      </c>
      <c r="F22" s="1046" t="s">
        <v>35</v>
      </c>
      <c r="G22" s="1055" t="s">
        <v>35</v>
      </c>
      <c r="H22" s="1064" t="s">
        <v>35</v>
      </c>
      <c r="I22" s="1046" t="s">
        <v>35</v>
      </c>
      <c r="J22" s="1046" t="s">
        <v>35</v>
      </c>
      <c r="K22" s="1046" t="s">
        <v>35</v>
      </c>
      <c r="L22" s="1073" t="s">
        <v>35</v>
      </c>
      <c r="M22" s="1037" t="s">
        <v>35</v>
      </c>
      <c r="N22" s="1046" t="s">
        <v>35</v>
      </c>
      <c r="O22" s="1046" t="s">
        <v>35</v>
      </c>
      <c r="P22" s="1046" t="s">
        <v>35</v>
      </c>
      <c r="Q22" s="1073" t="s">
        <v>35</v>
      </c>
      <c r="R22" s="1964"/>
      <c r="S22" s="1964"/>
      <c r="T22" s="1964"/>
      <c r="U22" s="1964"/>
      <c r="V22" s="1964"/>
      <c r="W22" s="1964"/>
      <c r="X22" s="1964"/>
      <c r="Y22" s="1964"/>
      <c r="Z22" s="1964"/>
      <c r="AA22" s="1964"/>
      <c r="AB22" s="1965"/>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BA22" s="2256" t="s">
        <v>54</v>
      </c>
      <c r="BB22" s="148" t="s">
        <v>49</v>
      </c>
      <c r="BC22" s="1086" t="s">
        <v>35</v>
      </c>
      <c r="BD22" s="1105" t="s">
        <v>35</v>
      </c>
      <c r="BE22" s="1105" t="s">
        <v>35</v>
      </c>
      <c r="BF22" s="1105" t="s">
        <v>35</v>
      </c>
      <c r="BG22" s="1125" t="s">
        <v>35</v>
      </c>
      <c r="BH22" s="1145" t="s">
        <v>35</v>
      </c>
      <c r="BI22" s="1105" t="s">
        <v>35</v>
      </c>
      <c r="BJ22" s="1105" t="s">
        <v>35</v>
      </c>
      <c r="BK22" s="1105" t="s">
        <v>35</v>
      </c>
      <c r="BL22" s="1125" t="s">
        <v>35</v>
      </c>
      <c r="BM22" s="1145" t="s">
        <v>35</v>
      </c>
      <c r="BN22" s="1105" t="s">
        <v>35</v>
      </c>
      <c r="BO22" s="1105" t="s">
        <v>35</v>
      </c>
      <c r="BP22" s="1105" t="s">
        <v>35</v>
      </c>
      <c r="BQ22" s="1125" t="s">
        <v>35</v>
      </c>
    </row>
    <row r="23" s="638" customFormat="true" ht="15" customHeight="true" x14ac:dyDescent="0.2">
      <c r="A23" s="2189"/>
      <c r="B23" s="1008" t="s">
        <v>48</v>
      </c>
      <c r="C23" s="1038" t="s">
        <v>35</v>
      </c>
      <c r="D23" s="1047" t="s">
        <v>35</v>
      </c>
      <c r="E23" s="1047" t="s">
        <v>35</v>
      </c>
      <c r="F23" s="1047" t="s">
        <v>35</v>
      </c>
      <c r="G23" s="1056" t="s">
        <v>35</v>
      </c>
      <c r="H23" s="1065" t="s">
        <v>35</v>
      </c>
      <c r="I23" s="1047" t="s">
        <v>35</v>
      </c>
      <c r="J23" s="1047" t="s">
        <v>35</v>
      </c>
      <c r="K23" s="1047" t="s">
        <v>35</v>
      </c>
      <c r="L23" s="1074" t="s">
        <v>35</v>
      </c>
      <c r="M23" s="1038" t="s">
        <v>35</v>
      </c>
      <c r="N23" s="1047" t="s">
        <v>35</v>
      </c>
      <c r="O23" s="1047" t="s">
        <v>35</v>
      </c>
      <c r="P23" s="1047" t="s">
        <v>35</v>
      </c>
      <c r="Q23" s="1074" t="s">
        <v>35</v>
      </c>
      <c r="R23" s="1966"/>
      <c r="S23" s="1966"/>
      <c r="T23" s="1966"/>
      <c r="U23" s="1966"/>
      <c r="V23" s="1966"/>
      <c r="W23" s="1966"/>
      <c r="X23" s="1966"/>
      <c r="Y23" s="1966"/>
      <c r="Z23" s="1966"/>
      <c r="AA23" s="1966"/>
      <c r="AB23" s="1967"/>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BA23" s="2257"/>
      <c r="BB23" s="149" t="s">
        <v>48</v>
      </c>
      <c r="BC23" s="1087" t="s">
        <v>35</v>
      </c>
      <c r="BD23" s="1106" t="s">
        <v>35</v>
      </c>
      <c r="BE23" s="1106" t="s">
        <v>35</v>
      </c>
      <c r="BF23" s="1106" t="s">
        <v>35</v>
      </c>
      <c r="BG23" s="1126" t="s">
        <v>35</v>
      </c>
      <c r="BH23" s="1146" t="s">
        <v>35</v>
      </c>
      <c r="BI23" s="1106" t="s">
        <v>35</v>
      </c>
      <c r="BJ23" s="1106" t="s">
        <v>35</v>
      </c>
      <c r="BK23" s="1106" t="s">
        <v>35</v>
      </c>
      <c r="BL23" s="1126" t="s">
        <v>35</v>
      </c>
      <c r="BM23" s="1146" t="s">
        <v>35</v>
      </c>
      <c r="BN23" s="1106" t="s">
        <v>35</v>
      </c>
      <c r="BO23" s="1106" t="s">
        <v>35</v>
      </c>
      <c r="BP23" s="1106" t="s">
        <v>35</v>
      </c>
      <c r="BQ23" s="1126" t="s">
        <v>35</v>
      </c>
    </row>
    <row r="24" s="131" customFormat="true" ht="15" hidden="true" customHeight="true" x14ac:dyDescent="0.2">
      <c r="A24" s="2190" t="s">
        <v>47</v>
      </c>
      <c r="B24" s="248" t="s">
        <v>59</v>
      </c>
      <c r="C24" s="254"/>
      <c r="D24" s="255"/>
      <c r="E24" s="255"/>
      <c r="F24" s="255"/>
      <c r="G24" s="256"/>
      <c r="H24" s="257"/>
      <c r="I24" s="255"/>
      <c r="J24" s="255"/>
      <c r="K24" s="255"/>
      <c r="L24" s="258"/>
      <c r="M24" s="254"/>
      <c r="N24" s="255"/>
      <c r="O24" s="255"/>
      <c r="P24" s="255"/>
      <c r="Q24" s="258"/>
      <c r="R24" s="1968"/>
      <c r="S24" s="1968"/>
      <c r="T24" s="1968"/>
      <c r="U24" s="1968"/>
      <c r="V24" s="1968"/>
      <c r="W24" s="1968"/>
      <c r="X24" s="1968"/>
      <c r="Y24" s="1968"/>
      <c r="Z24" s="1968"/>
      <c r="AA24" s="1968"/>
      <c r="AB24" s="1968"/>
      <c r="AC24" s="1968"/>
      <c r="AD24" s="1968"/>
      <c r="AE24" s="1968"/>
      <c r="AF24" s="1968"/>
      <c r="AG24" s="1968"/>
      <c r="AH24" s="1968"/>
      <c r="AI24" s="1968"/>
      <c r="AJ24" s="1968"/>
      <c r="AK24" s="1968"/>
      <c r="AL24" s="1968"/>
      <c r="AM24" s="1968"/>
      <c r="AN24" s="1968"/>
      <c r="AO24" s="1968"/>
      <c r="AP24" s="1968"/>
      <c r="AQ24" s="1968"/>
      <c r="AR24" s="1968"/>
      <c r="AS24" s="1968"/>
      <c r="AT24" s="1968"/>
      <c r="AU24" s="1968"/>
      <c r="AV24" s="1968"/>
      <c r="AW24" s="1968"/>
      <c r="AX24" s="1968"/>
      <c r="AY24" s="1968"/>
      <c r="AZ24" s="1954"/>
      <c r="BB24" s="133"/>
    </row>
    <row r="25" s="131" customFormat="true" ht="15" hidden="true" customHeight="true" x14ac:dyDescent="0.2">
      <c r="A25" s="2191"/>
      <c r="B25" s="240" t="s">
        <v>58</v>
      </c>
      <c r="C25" s="259"/>
      <c r="D25" s="260"/>
      <c r="E25" s="260"/>
      <c r="F25" s="260"/>
      <c r="G25" s="261"/>
      <c r="H25" s="262"/>
      <c r="I25" s="260"/>
      <c r="J25" s="260"/>
      <c r="K25" s="260"/>
      <c r="L25" s="263"/>
      <c r="M25" s="259"/>
      <c r="N25" s="260"/>
      <c r="O25" s="260"/>
      <c r="P25" s="260"/>
      <c r="Q25" s="263"/>
      <c r="R25" s="1968"/>
      <c r="S25" s="1968"/>
      <c r="T25" s="1968"/>
      <c r="U25" s="1968"/>
      <c r="V25" s="1968"/>
      <c r="W25" s="1968"/>
      <c r="X25" s="1968"/>
      <c r="Y25" s="1968"/>
      <c r="Z25" s="1968"/>
      <c r="AA25" s="1968"/>
      <c r="AB25" s="1968"/>
      <c r="AC25" s="1968"/>
      <c r="AD25" s="1968"/>
      <c r="AE25" s="1968"/>
      <c r="AF25" s="1968"/>
      <c r="AG25" s="1968"/>
      <c r="AH25" s="1968"/>
      <c r="AI25" s="1968"/>
      <c r="AJ25" s="1968"/>
      <c r="AK25" s="1968"/>
      <c r="AL25" s="1968"/>
      <c r="AM25" s="1968"/>
      <c r="AN25" s="1968"/>
      <c r="AO25" s="1968"/>
      <c r="AP25" s="1968"/>
      <c r="AQ25" s="1968"/>
      <c r="AR25" s="1968"/>
      <c r="AS25" s="1968"/>
      <c r="AT25" s="1968"/>
      <c r="AU25" s="1968"/>
      <c r="AV25" s="1968"/>
      <c r="AW25" s="1968"/>
      <c r="AX25" s="1968"/>
      <c r="AY25" s="1968"/>
      <c r="AZ25" s="1955"/>
      <c r="BB25" s="133"/>
    </row>
    <row r="26" s="131" customFormat="true" ht="15" hidden="true" customHeight="true" x14ac:dyDescent="0.2">
      <c r="A26" s="2192"/>
      <c r="B26" s="241" t="s">
        <v>46</v>
      </c>
      <c r="C26" s="264"/>
      <c r="D26" s="265"/>
      <c r="E26" s="265"/>
      <c r="F26" s="265"/>
      <c r="G26" s="266"/>
      <c r="H26" s="267"/>
      <c r="I26" s="265"/>
      <c r="J26" s="265"/>
      <c r="K26" s="265"/>
      <c r="L26" s="268"/>
      <c r="M26" s="264"/>
      <c r="N26" s="265"/>
      <c r="O26" s="265"/>
      <c r="P26" s="265"/>
      <c r="Q26" s="268"/>
      <c r="R26" s="1968"/>
      <c r="S26" s="1968"/>
      <c r="T26" s="1968"/>
      <c r="U26" s="1968"/>
      <c r="V26" s="1968"/>
      <c r="W26" s="1968"/>
      <c r="X26" s="1968"/>
      <c r="Y26" s="1968"/>
      <c r="Z26" s="1968"/>
      <c r="AA26" s="1968"/>
      <c r="AB26" s="1968"/>
      <c r="AC26" s="1968"/>
      <c r="AD26" s="1968"/>
      <c r="AE26" s="1968"/>
      <c r="AF26" s="1968"/>
      <c r="AG26" s="1968"/>
      <c r="AH26" s="1968"/>
      <c r="AI26" s="1968"/>
      <c r="AJ26" s="1968"/>
      <c r="AK26" s="1968"/>
      <c r="AL26" s="1968"/>
      <c r="AM26" s="1968"/>
      <c r="AN26" s="1968"/>
      <c r="AO26" s="1968"/>
      <c r="AP26" s="1968"/>
      <c r="AQ26" s="1968"/>
      <c r="AR26" s="1968"/>
      <c r="AS26" s="1968"/>
      <c r="AT26" s="1968"/>
      <c r="AU26" s="1968"/>
      <c r="AV26" s="1968"/>
      <c r="AW26" s="1968"/>
      <c r="AX26" s="1968"/>
      <c r="AY26" s="1968"/>
      <c r="AZ26" s="1956"/>
      <c r="BB26" s="133"/>
    </row>
    <row r="27" s="637" customFormat="true" ht="15" customHeight="true" x14ac:dyDescent="0.2">
      <c r="A27" s="130"/>
      <c r="B27" s="183"/>
      <c r="C27" s="2193" t="s">
        <v>114</v>
      </c>
      <c r="D27" s="2194"/>
      <c r="E27" s="2194"/>
      <c r="F27" s="2194"/>
      <c r="G27" s="2195"/>
      <c r="H27" s="2196" t="s">
        <v>38</v>
      </c>
      <c r="I27" s="2197"/>
      <c r="J27" s="2197"/>
      <c r="K27" s="2197"/>
      <c r="L27" s="2198"/>
      <c r="M27" s="2199" t="s">
        <v>37</v>
      </c>
      <c r="N27" s="2197"/>
      <c r="O27" s="2197"/>
      <c r="P27" s="2197"/>
      <c r="Q27" s="2200"/>
      <c r="R27" s="1969"/>
      <c r="S27" s="1970"/>
      <c r="T27" s="1970"/>
      <c r="U27" s="1970"/>
      <c r="V27" s="1970"/>
      <c r="W27" s="1970"/>
      <c r="X27" s="1971"/>
      <c r="Y27" s="1971"/>
      <c r="Z27" s="1971"/>
      <c r="AA27" s="1971"/>
      <c r="AB27" s="1972"/>
      <c r="AC27" s="603"/>
      <c r="AD27" s="603"/>
      <c r="AE27" s="603"/>
      <c r="AF27" s="603"/>
      <c r="AG27" s="603"/>
      <c r="AH27" s="603"/>
      <c r="AI27" s="603"/>
      <c r="AJ27" s="603"/>
      <c r="AK27" s="603"/>
      <c r="AL27" s="603"/>
      <c r="AM27" s="603"/>
      <c r="AN27" s="603"/>
      <c r="AO27" s="603"/>
      <c r="AP27" s="603"/>
      <c r="AQ27" s="603"/>
      <c r="AR27" s="603"/>
      <c r="AS27" s="603"/>
      <c r="AT27" s="603"/>
      <c r="AU27" s="603"/>
      <c r="AV27" s="603"/>
      <c r="AW27" s="603"/>
      <c r="AX27" s="603"/>
      <c r="AY27" s="603"/>
      <c r="BA27" s="217" t="s">
        <v>128</v>
      </c>
      <c r="BB27" s="115" t="s">
        <v>95</v>
      </c>
      <c r="BC27" s="2258" t="s">
        <v>114</v>
      </c>
      <c r="BD27" s="2259"/>
      <c r="BE27" s="2259"/>
      <c r="BF27" s="2259"/>
      <c r="BG27" s="2260"/>
      <c r="BH27" s="2261" t="s">
        <v>38</v>
      </c>
      <c r="BI27" s="2259"/>
      <c r="BJ27" s="2259"/>
      <c r="BK27" s="2259"/>
      <c r="BL27" s="2260"/>
      <c r="BM27" s="2261" t="s">
        <v>37</v>
      </c>
      <c r="BN27" s="2259"/>
      <c r="BO27" s="2259"/>
      <c r="BP27" s="2259"/>
      <c r="BQ27" s="2262"/>
    </row>
    <row r="28" s="637" customFormat="true" ht="12.75" x14ac:dyDescent="0.2">
      <c r="A28" s="184" t="s">
        <v>69</v>
      </c>
      <c r="B28" s="243"/>
      <c r="C28" s="272" t="s">
        <v>0</v>
      </c>
      <c r="D28" s="273" t="s">
        <v>1</v>
      </c>
      <c r="E28" s="273" t="s">
        <v>2</v>
      </c>
      <c r="F28" s="273" t="s">
        <v>3</v>
      </c>
      <c r="G28" s="274" t="s">
        <v>4</v>
      </c>
      <c r="H28" s="769" t="s">
        <v>0</v>
      </c>
      <c r="I28" s="713" t="s">
        <v>1</v>
      </c>
      <c r="J28" s="713" t="s">
        <v>2</v>
      </c>
      <c r="K28" s="713" t="s">
        <v>3</v>
      </c>
      <c r="L28" s="714" t="s">
        <v>4</v>
      </c>
      <c r="M28" s="757" t="s">
        <v>0</v>
      </c>
      <c r="N28" s="713" t="s">
        <v>1</v>
      </c>
      <c r="O28" s="713" t="s">
        <v>2</v>
      </c>
      <c r="P28" s="713" t="s">
        <v>3</v>
      </c>
      <c r="Q28" s="715" t="s">
        <v>4</v>
      </c>
      <c r="R28" s="1973"/>
      <c r="S28" s="1973"/>
      <c r="T28" s="1973"/>
      <c r="U28" s="1973"/>
      <c r="V28" s="1973"/>
      <c r="W28" s="1973"/>
      <c r="X28" s="1973"/>
      <c r="Y28" s="1973"/>
      <c r="Z28" s="1973"/>
      <c r="AA28" s="1973"/>
      <c r="AB28" s="1974"/>
      <c r="AC28" s="603"/>
      <c r="AD28" s="603"/>
      <c r="AE28" s="603"/>
      <c r="AF28" s="603"/>
      <c r="AG28" s="603"/>
      <c r="AH28" s="603"/>
      <c r="AI28" s="603"/>
      <c r="AJ28" s="603"/>
      <c r="AK28" s="603"/>
      <c r="AL28" s="603"/>
      <c r="AM28" s="603"/>
      <c r="AN28" s="603"/>
      <c r="AO28" s="603"/>
      <c r="AP28" s="603"/>
      <c r="AQ28" s="603"/>
      <c r="AR28" s="603"/>
      <c r="AS28" s="603"/>
      <c r="AT28" s="603"/>
      <c r="AU28" s="603"/>
      <c r="AV28" s="603"/>
      <c r="AW28" s="603"/>
      <c r="AX28" s="603"/>
      <c r="AY28" s="603"/>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row>
    <row r="29" s="637" customFormat="true" ht="15" customHeight="true" x14ac:dyDescent="0.2">
      <c r="A29" s="2182" t="s">
        <v>57</v>
      </c>
      <c r="B29" s="1009" t="s">
        <v>49</v>
      </c>
      <c r="C29" s="832">
        <v>73.743589743589737</v>
      </c>
      <c r="D29" s="833">
        <v>72.717948717948715</v>
      </c>
      <c r="E29" s="833">
        <v>66.016427104722794</v>
      </c>
      <c r="F29" s="833">
        <v>81.799591002044991</v>
      </c>
      <c r="G29" s="834">
        <v>94.753086419753089</v>
      </c>
      <c r="H29" s="835">
        <v>89.775561097256855</v>
      </c>
      <c r="I29" s="833">
        <v>94.789081885856078</v>
      </c>
      <c r="J29" s="833">
        <v>96.277915632754343</v>
      </c>
      <c r="K29" s="833">
        <v>96.455696202531655</v>
      </c>
      <c r="L29" s="836">
        <v>98.774509803921575</v>
      </c>
      <c r="M29" s="837">
        <v>68.953068592057761</v>
      </c>
      <c r="N29" s="833">
        <v>74.410163339382933</v>
      </c>
      <c r="O29" s="833">
        <v>68.592057761732846</v>
      </c>
      <c r="P29" s="833">
        <v>64.791288566243196</v>
      </c>
      <c r="Q29" s="1936">
        <v>62.996389891696744</v>
      </c>
      <c r="R29" s="1975"/>
      <c r="S29" s="1975"/>
      <c r="T29" s="1975"/>
      <c r="U29" s="1975"/>
      <c r="V29" s="1975"/>
      <c r="W29" s="1975"/>
      <c r="X29" s="1975"/>
      <c r="Y29" s="1975"/>
      <c r="Z29" s="1975"/>
      <c r="AA29" s="1975"/>
      <c r="AB29" s="1976"/>
      <c r="AC29" s="603"/>
      <c r="AD29" s="603"/>
      <c r="AE29" s="603"/>
      <c r="AF29" s="603"/>
      <c r="AG29" s="603"/>
      <c r="AH29" s="603"/>
      <c r="AI29" s="603"/>
      <c r="AJ29" s="603"/>
      <c r="AK29" s="603"/>
      <c r="AL29" s="603"/>
      <c r="AM29" s="603"/>
      <c r="AN29" s="603"/>
      <c r="AO29" s="603"/>
      <c r="AP29" s="603"/>
      <c r="AQ29" s="603"/>
      <c r="AR29" s="603"/>
      <c r="AS29" s="603"/>
      <c r="AT29" s="603"/>
      <c r="AU29" s="603"/>
      <c r="AV29" s="603"/>
      <c r="AW29" s="603"/>
      <c r="AX29" s="603"/>
      <c r="AY29" s="603"/>
      <c r="BA29" s="2179" t="s">
        <v>57</v>
      </c>
      <c r="BB29" s="150" t="s">
        <v>49</v>
      </c>
      <c r="BC29" s="1088" t="s">
        <v>35</v>
      </c>
      <c r="BD29" s="1107" t="s">
        <v>35</v>
      </c>
      <c r="BE29" s="1107" t="s">
        <v>35</v>
      </c>
      <c r="BF29" s="1107" t="s">
        <v>35</v>
      </c>
      <c r="BG29" s="1127" t="s">
        <v>35</v>
      </c>
      <c r="BH29" s="1147" t="s">
        <v>35</v>
      </c>
      <c r="BI29" s="1107" t="s">
        <v>35</v>
      </c>
      <c r="BJ29" s="1107" t="s">
        <v>35</v>
      </c>
      <c r="BK29" s="1107" t="s">
        <v>35</v>
      </c>
      <c r="BL29" s="1127" t="s">
        <v>35</v>
      </c>
      <c r="BM29" s="1147" t="s">
        <v>35</v>
      </c>
      <c r="BN29" s="1107" t="s">
        <v>35</v>
      </c>
      <c r="BO29" s="1107" t="s">
        <v>35</v>
      </c>
      <c r="BP29" s="1107" t="s">
        <v>35</v>
      </c>
      <c r="BQ29" s="1127" t="s">
        <v>35</v>
      </c>
    </row>
    <row r="30" s="637" customFormat="true" ht="15" customHeight="true" x14ac:dyDescent="0.2">
      <c r="A30" s="2183"/>
      <c r="B30" s="1010" t="s">
        <v>48</v>
      </c>
      <c r="C30" s="838">
        <v>26.256410256410255</v>
      </c>
      <c r="D30" s="839">
        <v>27.282051282051285</v>
      </c>
      <c r="E30" s="839">
        <v>33.983572895277206</v>
      </c>
      <c r="F30" s="839">
        <v>18.200408997955012</v>
      </c>
      <c r="G30" s="840">
        <v>5.2469135802469129</v>
      </c>
      <c r="H30" s="841">
        <v>10.224438902743142</v>
      </c>
      <c r="I30" s="839">
        <v>5.2109181141439205</v>
      </c>
      <c r="J30" s="839">
        <v>3.7220843672456572</v>
      </c>
      <c r="K30" s="839">
        <v>3.5443037974683547</v>
      </c>
      <c r="L30" s="842">
        <v>1.2254901960784315</v>
      </c>
      <c r="M30" s="843">
        <v>31.046931407942242</v>
      </c>
      <c r="N30" s="839">
        <v>25.58983666061706</v>
      </c>
      <c r="O30" s="839">
        <v>31.40794223826715</v>
      </c>
      <c r="P30" s="839">
        <v>35.208711433756804</v>
      </c>
      <c r="Q30" s="1937">
        <v>37.003610108303249</v>
      </c>
      <c r="R30" s="1975"/>
      <c r="S30" s="1975"/>
      <c r="T30" s="1975"/>
      <c r="U30" s="1975"/>
      <c r="V30" s="1975"/>
      <c r="W30" s="1975"/>
      <c r="X30" s="1975"/>
      <c r="Y30" s="1975"/>
      <c r="Z30" s="1975"/>
      <c r="AA30" s="1975"/>
      <c r="AB30" s="1976"/>
      <c r="AC30" s="603"/>
      <c r="AD30" s="603"/>
      <c r="AE30" s="603"/>
      <c r="AF30" s="603"/>
      <c r="AG30" s="603"/>
      <c r="AH30" s="603"/>
      <c r="AI30" s="603"/>
      <c r="AJ30" s="603"/>
      <c r="AK30" s="603"/>
      <c r="AL30" s="603"/>
      <c r="AM30" s="603"/>
      <c r="AN30" s="603"/>
      <c r="AO30" s="603"/>
      <c r="AP30" s="603"/>
      <c r="AQ30" s="603"/>
      <c r="AR30" s="603"/>
      <c r="AS30" s="603"/>
      <c r="AT30" s="603"/>
      <c r="AU30" s="603"/>
      <c r="AV30" s="603"/>
      <c r="AW30" s="603"/>
      <c r="AX30" s="603"/>
      <c r="AY30" s="603"/>
      <c r="BA30" s="2180"/>
      <c r="BB30" s="151" t="s">
        <v>48</v>
      </c>
      <c r="BC30" s="1089" t="s">
        <v>35</v>
      </c>
      <c r="BD30" s="1108" t="s">
        <v>35</v>
      </c>
      <c r="BE30" s="1108" t="s">
        <v>35</v>
      </c>
      <c r="BF30" s="1108" t="s">
        <v>35</v>
      </c>
      <c r="BG30" s="1128" t="s">
        <v>35</v>
      </c>
      <c r="BH30" s="1148" t="s">
        <v>35</v>
      </c>
      <c r="BI30" s="1108" t="s">
        <v>35</v>
      </c>
      <c r="BJ30" s="1108" t="s">
        <v>35</v>
      </c>
      <c r="BK30" s="1108" t="s">
        <v>35</v>
      </c>
      <c r="BL30" s="1128" t="s">
        <v>35</v>
      </c>
      <c r="BM30" s="1148" t="s">
        <v>35</v>
      </c>
      <c r="BN30" s="1108" t="s">
        <v>35</v>
      </c>
      <c r="BO30" s="1108" t="s">
        <v>35</v>
      </c>
      <c r="BP30" s="1108" t="s">
        <v>35</v>
      </c>
      <c r="BQ30" s="1128" t="s">
        <v>35</v>
      </c>
    </row>
    <row r="31" s="130" customFormat="true" ht="15" customHeight="true" x14ac:dyDescent="0.2">
      <c r="A31" s="2181" t="s">
        <v>103</v>
      </c>
      <c r="B31" s="249" t="s">
        <v>49</v>
      </c>
      <c r="C31" s="846">
        <v>67.282051282051285</v>
      </c>
      <c r="D31" s="847">
        <v>69.128205128205138</v>
      </c>
      <c r="E31" s="847">
        <v>63.552361396303901</v>
      </c>
      <c r="F31" s="847">
        <v>80.572597137014313</v>
      </c>
      <c r="G31" s="848">
        <v>94.135802469135797</v>
      </c>
      <c r="H31" s="849">
        <v>81.795511221945134</v>
      </c>
      <c r="I31" s="847">
        <v>91.811414392059561</v>
      </c>
      <c r="J31" s="847">
        <v>95.285359801488838</v>
      </c>
      <c r="K31" s="847">
        <v>95.949367088607602</v>
      </c>
      <c r="L31" s="850">
        <v>98.284313725490193</v>
      </c>
      <c r="M31" s="851">
        <v>63.718411552346566</v>
      </c>
      <c r="N31" s="847">
        <v>69.147005444646098</v>
      </c>
      <c r="O31" s="847">
        <v>65.70397111913357</v>
      </c>
      <c r="P31" s="847">
        <v>62.976406533575314</v>
      </c>
      <c r="Q31" s="1938">
        <v>62.274368231046928</v>
      </c>
      <c r="R31" s="1977"/>
      <c r="S31" s="1977"/>
      <c r="T31" s="1977"/>
      <c r="U31" s="1977"/>
      <c r="V31" s="1977"/>
      <c r="W31" s="1977"/>
      <c r="X31" s="1977"/>
      <c r="Y31" s="1977"/>
      <c r="Z31" s="1977"/>
      <c r="AA31" s="1977"/>
      <c r="AB31" s="1978"/>
      <c r="AC31" s="603"/>
      <c r="AD31" s="603"/>
      <c r="AE31" s="603"/>
      <c r="AF31" s="603"/>
      <c r="AG31" s="603"/>
      <c r="AH31" s="603"/>
      <c r="AI31" s="603"/>
      <c r="AJ31" s="603"/>
      <c r="AK31" s="603"/>
      <c r="AL31" s="603"/>
      <c r="AM31" s="603"/>
      <c r="AN31" s="603"/>
      <c r="AO31" s="603"/>
      <c r="AP31" s="603"/>
      <c r="AQ31" s="603"/>
      <c r="AR31" s="603"/>
      <c r="AS31" s="603"/>
      <c r="AT31" s="603"/>
      <c r="AU31" s="603"/>
      <c r="AV31" s="603"/>
      <c r="AW31" s="603"/>
      <c r="AX31" s="603"/>
      <c r="AY31" s="603"/>
      <c r="AZ31" s="637"/>
      <c r="BA31" s="2180" t="s">
        <v>103</v>
      </c>
      <c r="BB31" s="151" t="s">
        <v>49</v>
      </c>
      <c r="BC31" s="1089" t="s">
        <v>35</v>
      </c>
      <c r="BD31" s="1108" t="s">
        <v>35</v>
      </c>
      <c r="BE31" s="1108" t="s">
        <v>35</v>
      </c>
      <c r="BF31" s="1108" t="s">
        <v>35</v>
      </c>
      <c r="BG31" s="1128" t="s">
        <v>35</v>
      </c>
      <c r="BH31" s="1148" t="s">
        <v>35</v>
      </c>
      <c r="BI31" s="1108" t="s">
        <v>35</v>
      </c>
      <c r="BJ31" s="1108" t="s">
        <v>35</v>
      </c>
      <c r="BK31" s="1108" t="s">
        <v>35</v>
      </c>
      <c r="BL31" s="1128" t="s">
        <v>35</v>
      </c>
      <c r="BM31" s="1148" t="s">
        <v>35</v>
      </c>
      <c r="BN31" s="1108" t="s">
        <v>35</v>
      </c>
      <c r="BO31" s="1108" t="s">
        <v>35</v>
      </c>
      <c r="BP31" s="1108" t="s">
        <v>35</v>
      </c>
      <c r="BQ31" s="1128" t="s">
        <v>35</v>
      </c>
    </row>
    <row r="32" s="130" customFormat="true" ht="15" customHeight="true" x14ac:dyDescent="0.2">
      <c r="A32" s="2181"/>
      <c r="B32" s="249" t="s">
        <v>48</v>
      </c>
      <c r="C32" s="838">
        <v>32.717948717948723</v>
      </c>
      <c r="D32" s="839">
        <v>30.871794871794872</v>
      </c>
      <c r="E32" s="839">
        <v>36.447638603696099</v>
      </c>
      <c r="F32" s="839">
        <v>19.427402862985684</v>
      </c>
      <c r="G32" s="840">
        <v>5.8641975308641969</v>
      </c>
      <c r="H32" s="841">
        <v>18.204488778054863</v>
      </c>
      <c r="I32" s="839">
        <v>8.1885856079404462</v>
      </c>
      <c r="J32" s="839">
        <v>4.7146401985111659</v>
      </c>
      <c r="K32" s="839">
        <v>4.0506329113924053</v>
      </c>
      <c r="L32" s="842">
        <v>1.715686274509804</v>
      </c>
      <c r="M32" s="843">
        <v>36.281588447653426</v>
      </c>
      <c r="N32" s="839">
        <v>30.852994555353902</v>
      </c>
      <c r="O32" s="839">
        <v>34.296028880866423</v>
      </c>
      <c r="P32" s="839">
        <v>37.023593466424678</v>
      </c>
      <c r="Q32" s="1937">
        <v>37.725631768953065</v>
      </c>
      <c r="R32" s="1975"/>
      <c r="S32" s="1975"/>
      <c r="T32" s="1975"/>
      <c r="U32" s="1975"/>
      <c r="V32" s="1975"/>
      <c r="W32" s="1975"/>
      <c r="X32" s="1975"/>
      <c r="Y32" s="1975"/>
      <c r="Z32" s="1975"/>
      <c r="AA32" s="1975"/>
      <c r="AB32" s="1976"/>
      <c r="AC32" s="603"/>
      <c r="AD32" s="603"/>
      <c r="AE32" s="603"/>
      <c r="AF32" s="603"/>
      <c r="AG32" s="603"/>
      <c r="AH32" s="603"/>
      <c r="AI32" s="603"/>
      <c r="AJ32" s="603"/>
      <c r="AK32" s="603"/>
      <c r="AL32" s="603"/>
      <c r="AM32" s="603"/>
      <c r="AN32" s="603"/>
      <c r="AO32" s="603"/>
      <c r="AP32" s="603"/>
      <c r="AQ32" s="603"/>
      <c r="AR32" s="603"/>
      <c r="AS32" s="603"/>
      <c r="AT32" s="603"/>
      <c r="AU32" s="603"/>
      <c r="AV32" s="603"/>
      <c r="AW32" s="603"/>
      <c r="AX32" s="603"/>
      <c r="AY32" s="603"/>
      <c r="AZ32" s="637"/>
      <c r="BA32" s="2180"/>
      <c r="BB32" s="151" t="s">
        <v>48</v>
      </c>
      <c r="BC32" s="1089" t="s">
        <v>35</v>
      </c>
      <c r="BD32" s="1108" t="s">
        <v>35</v>
      </c>
      <c r="BE32" s="1108" t="s">
        <v>35</v>
      </c>
      <c r="BF32" s="1108" t="s">
        <v>35</v>
      </c>
      <c r="BG32" s="1128" t="s">
        <v>35</v>
      </c>
      <c r="BH32" s="1148" t="s">
        <v>35</v>
      </c>
      <c r="BI32" s="1108" t="s">
        <v>35</v>
      </c>
      <c r="BJ32" s="1108" t="s">
        <v>35</v>
      </c>
      <c r="BK32" s="1108" t="s">
        <v>35</v>
      </c>
      <c r="BL32" s="1128" t="s">
        <v>35</v>
      </c>
      <c r="BM32" s="1148" t="s">
        <v>35</v>
      </c>
      <c r="BN32" s="1108" t="s">
        <v>35</v>
      </c>
      <c r="BO32" s="1108" t="s">
        <v>35</v>
      </c>
      <c r="BP32" s="1108" t="s">
        <v>35</v>
      </c>
      <c r="BQ32" s="1128" t="s">
        <v>35</v>
      </c>
    </row>
    <row r="33" s="130" customFormat="true" ht="15" customHeight="true" x14ac:dyDescent="0.2">
      <c r="A33" s="2181" t="s">
        <v>104</v>
      </c>
      <c r="B33" s="249" t="s">
        <v>49</v>
      </c>
      <c r="C33" s="1039" t="s">
        <v>35</v>
      </c>
      <c r="D33" s="1048" t="s">
        <v>35</v>
      </c>
      <c r="E33" s="1048" t="s">
        <v>35</v>
      </c>
      <c r="F33" s="1048" t="s">
        <v>35</v>
      </c>
      <c r="G33" s="1057" t="s">
        <v>35</v>
      </c>
      <c r="H33" s="1066" t="s">
        <v>35</v>
      </c>
      <c r="I33" s="1048" t="s">
        <v>35</v>
      </c>
      <c r="J33" s="1048" t="s">
        <v>35</v>
      </c>
      <c r="K33" s="1048" t="s">
        <v>35</v>
      </c>
      <c r="L33" s="1075" t="s">
        <v>35</v>
      </c>
      <c r="M33" s="1082" t="s">
        <v>35</v>
      </c>
      <c r="N33" s="1048" t="s">
        <v>35</v>
      </c>
      <c r="O33" s="1048" t="s">
        <v>35</v>
      </c>
      <c r="P33" s="1048" t="s">
        <v>35</v>
      </c>
      <c r="Q33" s="1075" t="s">
        <v>35</v>
      </c>
      <c r="R33" s="1979"/>
      <c r="S33" s="1979"/>
      <c r="T33" s="1979"/>
      <c r="U33" s="1979"/>
      <c r="V33" s="1979"/>
      <c r="W33" s="1979"/>
      <c r="X33" s="1979"/>
      <c r="Y33" s="1852"/>
      <c r="Z33" s="1852"/>
      <c r="AA33" s="1852"/>
      <c r="AB33" s="1852"/>
      <c r="AC33" s="1852"/>
      <c r="AD33" s="1852"/>
      <c r="AE33" s="1852"/>
      <c r="AF33" s="1852"/>
      <c r="AG33" s="1852"/>
      <c r="AH33" s="1852"/>
      <c r="AI33" s="1852"/>
      <c r="AJ33" s="1852"/>
      <c r="AK33" s="1852"/>
      <c r="AL33" s="1852"/>
      <c r="AM33" s="1852"/>
      <c r="AN33" s="1852"/>
      <c r="AO33" s="1852"/>
      <c r="AP33" s="1852"/>
      <c r="AQ33" s="1852"/>
      <c r="AR33" s="1852"/>
      <c r="AS33" s="1852"/>
      <c r="AT33" s="1852"/>
      <c r="AU33" s="1852"/>
      <c r="AV33" s="1852"/>
      <c r="AW33" s="1852"/>
      <c r="AX33" s="1852"/>
      <c r="AY33" s="1852"/>
      <c r="AZ33" s="215"/>
      <c r="BA33" s="2180" t="s">
        <v>104</v>
      </c>
      <c r="BB33" s="151" t="s">
        <v>49</v>
      </c>
      <c r="BC33" s="1089" t="s">
        <v>35</v>
      </c>
      <c r="BD33" s="1108" t="s">
        <v>35</v>
      </c>
      <c r="BE33" s="1108" t="s">
        <v>35</v>
      </c>
      <c r="BF33" s="1108" t="s">
        <v>35</v>
      </c>
      <c r="BG33" s="1128" t="s">
        <v>35</v>
      </c>
      <c r="BH33" s="1148" t="s">
        <v>35</v>
      </c>
      <c r="BI33" s="1108" t="s">
        <v>35</v>
      </c>
      <c r="BJ33" s="1108" t="s">
        <v>35</v>
      </c>
      <c r="BK33" s="1108" t="s">
        <v>35</v>
      </c>
      <c r="BL33" s="1128" t="s">
        <v>35</v>
      </c>
      <c r="BM33" s="1148" t="s">
        <v>35</v>
      </c>
      <c r="BN33" s="1108" t="s">
        <v>35</v>
      </c>
      <c r="BO33" s="1108" t="s">
        <v>35</v>
      </c>
      <c r="BP33" s="1108" t="s">
        <v>35</v>
      </c>
      <c r="BQ33" s="1128" t="s">
        <v>35</v>
      </c>
    </row>
    <row r="34" s="130" customFormat="true" ht="15" customHeight="true" x14ac:dyDescent="0.2">
      <c r="A34" s="2181"/>
      <c r="B34" s="249" t="s">
        <v>48</v>
      </c>
      <c r="C34" s="1039" t="s">
        <v>35</v>
      </c>
      <c r="D34" s="1048" t="s">
        <v>35</v>
      </c>
      <c r="E34" s="1048" t="s">
        <v>35</v>
      </c>
      <c r="F34" s="1048" t="s">
        <v>35</v>
      </c>
      <c r="G34" s="1057" t="s">
        <v>35</v>
      </c>
      <c r="H34" s="1066" t="s">
        <v>35</v>
      </c>
      <c r="I34" s="1048" t="s">
        <v>35</v>
      </c>
      <c r="J34" s="1048" t="s">
        <v>35</v>
      </c>
      <c r="K34" s="1048" t="s">
        <v>35</v>
      </c>
      <c r="L34" s="1075" t="s">
        <v>35</v>
      </c>
      <c r="M34" s="1082" t="s">
        <v>35</v>
      </c>
      <c r="N34" s="1048" t="s">
        <v>35</v>
      </c>
      <c r="O34" s="1048" t="s">
        <v>35</v>
      </c>
      <c r="P34" s="1048" t="s">
        <v>35</v>
      </c>
      <c r="Q34" s="1075" t="s">
        <v>35</v>
      </c>
      <c r="R34" s="1979"/>
      <c r="S34" s="1979"/>
      <c r="T34" s="1979"/>
      <c r="U34" s="1979"/>
      <c r="V34" s="1979"/>
      <c r="W34" s="1979"/>
      <c r="X34" s="1979"/>
      <c r="Y34" s="1852"/>
      <c r="Z34" s="1852"/>
      <c r="AA34" s="1852"/>
      <c r="AB34" s="1852"/>
      <c r="AC34" s="1852"/>
      <c r="AD34" s="1852"/>
      <c r="AE34" s="1852"/>
      <c r="AF34" s="1852"/>
      <c r="AG34" s="1852"/>
      <c r="AH34" s="1852"/>
      <c r="AI34" s="1852"/>
      <c r="AJ34" s="1852"/>
      <c r="AK34" s="1852"/>
      <c r="AL34" s="1852"/>
      <c r="AM34" s="1852"/>
      <c r="AN34" s="1852"/>
      <c r="AO34" s="1852"/>
      <c r="AP34" s="1852"/>
      <c r="AQ34" s="1852"/>
      <c r="AR34" s="1852"/>
      <c r="AS34" s="1852"/>
      <c r="AT34" s="1852"/>
      <c r="AU34" s="1852"/>
      <c r="AV34" s="1852"/>
      <c r="AW34" s="1852"/>
      <c r="AX34" s="1852"/>
      <c r="AY34" s="1852"/>
      <c r="AZ34" s="215"/>
      <c r="BA34" s="2180"/>
      <c r="BB34" s="151" t="s">
        <v>48</v>
      </c>
      <c r="BC34" s="1089" t="s">
        <v>35</v>
      </c>
      <c r="BD34" s="1108" t="s">
        <v>35</v>
      </c>
      <c r="BE34" s="1108" t="s">
        <v>35</v>
      </c>
      <c r="BF34" s="1108" t="s">
        <v>35</v>
      </c>
      <c r="BG34" s="1128" t="s">
        <v>35</v>
      </c>
      <c r="BH34" s="1148" t="s">
        <v>35</v>
      </c>
      <c r="BI34" s="1108" t="s">
        <v>35</v>
      </c>
      <c r="BJ34" s="1108" t="s">
        <v>35</v>
      </c>
      <c r="BK34" s="1108" t="s">
        <v>35</v>
      </c>
      <c r="BL34" s="1128" t="s">
        <v>35</v>
      </c>
      <c r="BM34" s="1148" t="s">
        <v>35</v>
      </c>
      <c r="BN34" s="1108" t="s">
        <v>35</v>
      </c>
      <c r="BO34" s="1108" t="s">
        <v>35</v>
      </c>
      <c r="BP34" s="1108" t="s">
        <v>35</v>
      </c>
      <c r="BQ34" s="1128" t="s">
        <v>35</v>
      </c>
    </row>
    <row r="35" s="637" customFormat="true" ht="15" customHeight="true" x14ac:dyDescent="0.2">
      <c r="A35" s="2183" t="s">
        <v>55</v>
      </c>
      <c r="B35" s="1010" t="s">
        <v>49</v>
      </c>
      <c r="C35" s="1040" t="s">
        <v>35</v>
      </c>
      <c r="D35" s="1049" t="s">
        <v>35</v>
      </c>
      <c r="E35" s="1049" t="s">
        <v>35</v>
      </c>
      <c r="F35" s="1049" t="s">
        <v>35</v>
      </c>
      <c r="G35" s="1058" t="s">
        <v>35</v>
      </c>
      <c r="H35" s="1067" t="s">
        <v>35</v>
      </c>
      <c r="I35" s="1049" t="s">
        <v>35</v>
      </c>
      <c r="J35" s="1049" t="s">
        <v>35</v>
      </c>
      <c r="K35" s="1049" t="s">
        <v>35</v>
      </c>
      <c r="L35" s="1076" t="s">
        <v>35</v>
      </c>
      <c r="M35" s="1040" t="s">
        <v>35</v>
      </c>
      <c r="N35" s="1049" t="s">
        <v>35</v>
      </c>
      <c r="O35" s="1049" t="s">
        <v>35</v>
      </c>
      <c r="P35" s="1049" t="s">
        <v>35</v>
      </c>
      <c r="Q35" s="1076" t="s">
        <v>35</v>
      </c>
      <c r="R35" s="1975"/>
      <c r="S35" s="1975"/>
      <c r="T35" s="1975"/>
      <c r="U35" s="1975"/>
      <c r="V35" s="1975"/>
      <c r="W35" s="1975"/>
      <c r="X35" s="1975"/>
      <c r="Y35" s="1975"/>
      <c r="Z35" s="1975"/>
      <c r="AA35" s="1975"/>
      <c r="AB35" s="1976"/>
      <c r="AC35" s="603"/>
      <c r="AD35" s="603"/>
      <c r="AE35" s="603"/>
      <c r="AF35" s="603"/>
      <c r="AG35" s="603"/>
      <c r="AH35" s="603"/>
      <c r="AI35" s="603"/>
      <c r="AJ35" s="603"/>
      <c r="AK35" s="603"/>
      <c r="AL35" s="603"/>
      <c r="AM35" s="603"/>
      <c r="AN35" s="603"/>
      <c r="AO35" s="603"/>
      <c r="AP35" s="603"/>
      <c r="AQ35" s="603"/>
      <c r="AR35" s="603"/>
      <c r="AS35" s="603"/>
      <c r="AT35" s="603"/>
      <c r="AU35" s="603"/>
      <c r="AV35" s="603"/>
      <c r="AW35" s="603"/>
      <c r="AX35" s="603"/>
      <c r="AY35" s="603"/>
      <c r="BA35" s="2180" t="s">
        <v>55</v>
      </c>
      <c r="BB35" s="151" t="s">
        <v>49</v>
      </c>
      <c r="BC35" s="1089" t="s">
        <v>35</v>
      </c>
      <c r="BD35" s="1108" t="s">
        <v>35</v>
      </c>
      <c r="BE35" s="1108" t="s">
        <v>35</v>
      </c>
      <c r="BF35" s="1108" t="s">
        <v>35</v>
      </c>
      <c r="BG35" s="1128" t="s">
        <v>35</v>
      </c>
      <c r="BH35" s="1148" t="s">
        <v>35</v>
      </c>
      <c r="BI35" s="1108" t="s">
        <v>35</v>
      </c>
      <c r="BJ35" s="1108" t="s">
        <v>35</v>
      </c>
      <c r="BK35" s="1108" t="s">
        <v>35</v>
      </c>
      <c r="BL35" s="1128" t="s">
        <v>35</v>
      </c>
      <c r="BM35" s="1148" t="s">
        <v>35</v>
      </c>
      <c r="BN35" s="1108" t="s">
        <v>35</v>
      </c>
      <c r="BO35" s="1108" t="s">
        <v>35</v>
      </c>
      <c r="BP35" s="1108" t="s">
        <v>35</v>
      </c>
      <c r="BQ35" s="1128" t="s">
        <v>35</v>
      </c>
    </row>
    <row r="36" s="637" customFormat="true" ht="15" customHeight="true" x14ac:dyDescent="0.2">
      <c r="A36" s="2183"/>
      <c r="B36" s="1010" t="s">
        <v>48</v>
      </c>
      <c r="C36" s="1040" t="s">
        <v>35</v>
      </c>
      <c r="D36" s="1049" t="s">
        <v>35</v>
      </c>
      <c r="E36" s="1049" t="s">
        <v>35</v>
      </c>
      <c r="F36" s="1049" t="s">
        <v>35</v>
      </c>
      <c r="G36" s="1058" t="s">
        <v>35</v>
      </c>
      <c r="H36" s="1067" t="s">
        <v>35</v>
      </c>
      <c r="I36" s="1049" t="s">
        <v>35</v>
      </c>
      <c r="J36" s="1049" t="s">
        <v>35</v>
      </c>
      <c r="K36" s="1049" t="s">
        <v>35</v>
      </c>
      <c r="L36" s="1076" t="s">
        <v>35</v>
      </c>
      <c r="M36" s="1040" t="s">
        <v>35</v>
      </c>
      <c r="N36" s="1049" t="s">
        <v>35</v>
      </c>
      <c r="O36" s="1049" t="s">
        <v>35</v>
      </c>
      <c r="P36" s="1049" t="s">
        <v>35</v>
      </c>
      <c r="Q36" s="1076" t="s">
        <v>35</v>
      </c>
      <c r="R36" s="1975"/>
      <c r="S36" s="1975"/>
      <c r="T36" s="1975"/>
      <c r="U36" s="1975"/>
      <c r="V36" s="1975"/>
      <c r="W36" s="1975"/>
      <c r="X36" s="1975"/>
      <c r="Y36" s="1975"/>
      <c r="Z36" s="1975"/>
      <c r="AA36" s="1975"/>
      <c r="AB36" s="1976"/>
      <c r="AC36" s="603"/>
      <c r="AD36" s="603"/>
      <c r="AE36" s="603"/>
      <c r="AF36" s="603"/>
      <c r="AG36" s="603"/>
      <c r="AH36" s="603"/>
      <c r="AI36" s="603"/>
      <c r="AJ36" s="603"/>
      <c r="AK36" s="603"/>
      <c r="AL36" s="603"/>
      <c r="AM36" s="603"/>
      <c r="AN36" s="603"/>
      <c r="AO36" s="603"/>
      <c r="AP36" s="603"/>
      <c r="AQ36" s="603"/>
      <c r="AR36" s="603"/>
      <c r="AS36" s="603"/>
      <c r="AT36" s="603"/>
      <c r="AU36" s="603"/>
      <c r="AV36" s="603"/>
      <c r="AW36" s="603"/>
      <c r="AX36" s="603"/>
      <c r="AY36" s="603"/>
      <c r="BA36" s="2180"/>
      <c r="BB36" s="151" t="s">
        <v>48</v>
      </c>
      <c r="BC36" s="1089" t="s">
        <v>35</v>
      </c>
      <c r="BD36" s="1108" t="s">
        <v>35</v>
      </c>
      <c r="BE36" s="1108" t="s">
        <v>35</v>
      </c>
      <c r="BF36" s="1108" t="s">
        <v>35</v>
      </c>
      <c r="BG36" s="1128" t="s">
        <v>35</v>
      </c>
      <c r="BH36" s="1148" t="s">
        <v>35</v>
      </c>
      <c r="BI36" s="1108" t="s">
        <v>35</v>
      </c>
      <c r="BJ36" s="1108" t="s">
        <v>35</v>
      </c>
      <c r="BK36" s="1108" t="s">
        <v>35</v>
      </c>
      <c r="BL36" s="1128" t="s">
        <v>35</v>
      </c>
      <c r="BM36" s="1148" t="s">
        <v>35</v>
      </c>
      <c r="BN36" s="1108" t="s">
        <v>35</v>
      </c>
      <c r="BO36" s="1108" t="s">
        <v>35</v>
      </c>
      <c r="BP36" s="1108" t="s">
        <v>35</v>
      </c>
      <c r="BQ36" s="1128" t="s">
        <v>35</v>
      </c>
    </row>
    <row r="37" s="637" customFormat="true" ht="15" customHeight="true" x14ac:dyDescent="0.2">
      <c r="A37" s="2183" t="s">
        <v>148</v>
      </c>
      <c r="B37" s="1010" t="s">
        <v>49</v>
      </c>
      <c r="C37" s="1040" t="s">
        <v>35</v>
      </c>
      <c r="D37" s="1049" t="s">
        <v>35</v>
      </c>
      <c r="E37" s="1049" t="s">
        <v>35</v>
      </c>
      <c r="F37" s="1049" t="s">
        <v>35</v>
      </c>
      <c r="G37" s="1058" t="s">
        <v>35</v>
      </c>
      <c r="H37" s="1067" t="s">
        <v>35</v>
      </c>
      <c r="I37" s="1049" t="s">
        <v>35</v>
      </c>
      <c r="J37" s="1049" t="s">
        <v>35</v>
      </c>
      <c r="K37" s="1049" t="s">
        <v>35</v>
      </c>
      <c r="L37" s="1076" t="s">
        <v>35</v>
      </c>
      <c r="M37" s="1040" t="s">
        <v>35</v>
      </c>
      <c r="N37" s="1049" t="s">
        <v>35</v>
      </c>
      <c r="O37" s="1049" t="s">
        <v>35</v>
      </c>
      <c r="P37" s="1049" t="s">
        <v>35</v>
      </c>
      <c r="Q37" s="1076" t="s">
        <v>35</v>
      </c>
      <c r="R37" s="1975"/>
      <c r="S37" s="1975"/>
      <c r="T37" s="1975"/>
      <c r="U37" s="1975"/>
      <c r="V37" s="1975"/>
      <c r="W37" s="1975"/>
      <c r="X37" s="1975"/>
      <c r="Y37" s="1975"/>
      <c r="Z37" s="1975"/>
      <c r="AA37" s="1975"/>
      <c r="AB37" s="1976"/>
      <c r="AC37" s="603"/>
      <c r="AD37" s="603"/>
      <c r="AE37" s="603"/>
      <c r="AF37" s="603"/>
      <c r="AG37" s="603"/>
      <c r="AH37" s="603"/>
      <c r="AI37" s="603"/>
      <c r="AJ37" s="603"/>
      <c r="AK37" s="603"/>
      <c r="AL37" s="603"/>
      <c r="AM37" s="603"/>
      <c r="AN37" s="603"/>
      <c r="AO37" s="603"/>
      <c r="AP37" s="603"/>
      <c r="AQ37" s="603"/>
      <c r="AR37" s="603"/>
      <c r="AS37" s="603"/>
      <c r="AT37" s="603"/>
      <c r="AU37" s="603"/>
      <c r="AV37" s="603"/>
      <c r="AW37" s="603"/>
      <c r="AX37" s="603"/>
      <c r="AY37" s="603"/>
      <c r="BA37" s="2180" t="s">
        <v>125</v>
      </c>
      <c r="BB37" s="151" t="s">
        <v>49</v>
      </c>
      <c r="BC37" s="1089" t="s">
        <v>35</v>
      </c>
      <c r="BD37" s="1108" t="s">
        <v>35</v>
      </c>
      <c r="BE37" s="1108" t="s">
        <v>35</v>
      </c>
      <c r="BF37" s="1108" t="s">
        <v>35</v>
      </c>
      <c r="BG37" s="1128" t="s">
        <v>35</v>
      </c>
      <c r="BH37" s="1148" t="s">
        <v>35</v>
      </c>
      <c r="BI37" s="1108" t="s">
        <v>35</v>
      </c>
      <c r="BJ37" s="1108" t="s">
        <v>35</v>
      </c>
      <c r="BK37" s="1108" t="s">
        <v>35</v>
      </c>
      <c r="BL37" s="1128" t="s">
        <v>35</v>
      </c>
      <c r="BM37" s="1148" t="s">
        <v>35</v>
      </c>
      <c r="BN37" s="1108" t="s">
        <v>35</v>
      </c>
      <c r="BO37" s="1108" t="s">
        <v>35</v>
      </c>
      <c r="BP37" s="1108" t="s">
        <v>35</v>
      </c>
      <c r="BQ37" s="1128" t="s">
        <v>35</v>
      </c>
    </row>
    <row r="38" s="637" customFormat="true" ht="15" customHeight="true" x14ac:dyDescent="0.2">
      <c r="A38" s="2183"/>
      <c r="B38" s="1010" t="s">
        <v>48</v>
      </c>
      <c r="C38" s="1040" t="s">
        <v>35</v>
      </c>
      <c r="D38" s="1049" t="s">
        <v>35</v>
      </c>
      <c r="E38" s="1049" t="s">
        <v>35</v>
      </c>
      <c r="F38" s="1049" t="s">
        <v>35</v>
      </c>
      <c r="G38" s="1058" t="s">
        <v>35</v>
      </c>
      <c r="H38" s="1067" t="s">
        <v>35</v>
      </c>
      <c r="I38" s="1049" t="s">
        <v>35</v>
      </c>
      <c r="J38" s="1049" t="s">
        <v>35</v>
      </c>
      <c r="K38" s="1049" t="s">
        <v>35</v>
      </c>
      <c r="L38" s="1076" t="s">
        <v>35</v>
      </c>
      <c r="M38" s="1040" t="s">
        <v>35</v>
      </c>
      <c r="N38" s="1049" t="s">
        <v>35</v>
      </c>
      <c r="O38" s="1049" t="s">
        <v>35</v>
      </c>
      <c r="P38" s="1049" t="s">
        <v>35</v>
      </c>
      <c r="Q38" s="1076" t="s">
        <v>35</v>
      </c>
      <c r="R38" s="1975"/>
      <c r="S38" s="1975"/>
      <c r="T38" s="1975"/>
      <c r="U38" s="1975"/>
      <c r="V38" s="1975"/>
      <c r="W38" s="1975"/>
      <c r="X38" s="1975"/>
      <c r="Y38" s="1975"/>
      <c r="Z38" s="1975"/>
      <c r="AA38" s="1975"/>
      <c r="AB38" s="1976"/>
      <c r="AC38" s="603"/>
      <c r="AD38" s="603"/>
      <c r="AE38" s="603"/>
      <c r="AF38" s="603"/>
      <c r="AG38" s="603"/>
      <c r="AH38" s="603"/>
      <c r="AI38" s="603"/>
      <c r="AJ38" s="603"/>
      <c r="AK38" s="603"/>
      <c r="AL38" s="603"/>
      <c r="AM38" s="603"/>
      <c r="AN38" s="603"/>
      <c r="AO38" s="603"/>
      <c r="AP38" s="603"/>
      <c r="AQ38" s="603"/>
      <c r="AR38" s="603"/>
      <c r="AS38" s="603"/>
      <c r="AT38" s="603"/>
      <c r="AU38" s="603"/>
      <c r="AV38" s="603"/>
      <c r="AW38" s="603"/>
      <c r="AX38" s="603"/>
      <c r="AY38" s="603"/>
      <c r="BA38" s="2180"/>
      <c r="BB38" s="151" t="s">
        <v>48</v>
      </c>
      <c r="BC38" s="1089" t="s">
        <v>35</v>
      </c>
      <c r="BD38" s="1108" t="s">
        <v>35</v>
      </c>
      <c r="BE38" s="1108" t="s">
        <v>35</v>
      </c>
      <c r="BF38" s="1108" t="s">
        <v>35</v>
      </c>
      <c r="BG38" s="1128" t="s">
        <v>35</v>
      </c>
      <c r="BH38" s="1148" t="s">
        <v>35</v>
      </c>
      <c r="BI38" s="1108" t="s">
        <v>35</v>
      </c>
      <c r="BJ38" s="1108" t="s">
        <v>35</v>
      </c>
      <c r="BK38" s="1108" t="s">
        <v>35</v>
      </c>
      <c r="BL38" s="1128" t="s">
        <v>35</v>
      </c>
      <c r="BM38" s="1148" t="s">
        <v>35</v>
      </c>
      <c r="BN38" s="1108" t="s">
        <v>35</v>
      </c>
      <c r="BO38" s="1108" t="s">
        <v>35</v>
      </c>
      <c r="BP38" s="1108" t="s">
        <v>35</v>
      </c>
      <c r="BQ38" s="1128" t="s">
        <v>35</v>
      </c>
    </row>
    <row r="39" s="130" customFormat="true" ht="15" customHeight="true" x14ac:dyDescent="0.2">
      <c r="A39" s="2181" t="s">
        <v>122</v>
      </c>
      <c r="B39" s="249" t="s">
        <v>49</v>
      </c>
      <c r="C39" s="1039" t="s">
        <v>35</v>
      </c>
      <c r="D39" s="1048" t="s">
        <v>35</v>
      </c>
      <c r="E39" s="1048" t="s">
        <v>35</v>
      </c>
      <c r="F39" s="1048" t="s">
        <v>35</v>
      </c>
      <c r="G39" s="1057" t="s">
        <v>35</v>
      </c>
      <c r="H39" s="1066" t="s">
        <v>35</v>
      </c>
      <c r="I39" s="1048" t="s">
        <v>35</v>
      </c>
      <c r="J39" s="1048" t="s">
        <v>35</v>
      </c>
      <c r="K39" s="1048" t="s">
        <v>35</v>
      </c>
      <c r="L39" s="1075" t="s">
        <v>35</v>
      </c>
      <c r="M39" s="1082" t="s">
        <v>35</v>
      </c>
      <c r="N39" s="1048" t="s">
        <v>35</v>
      </c>
      <c r="O39" s="1048" t="s">
        <v>35</v>
      </c>
      <c r="P39" s="1048" t="s">
        <v>35</v>
      </c>
      <c r="Q39" s="1075" t="s">
        <v>35</v>
      </c>
      <c r="R39" s="1979"/>
      <c r="S39" s="1979"/>
      <c r="T39" s="1979"/>
      <c r="U39" s="1979"/>
      <c r="V39" s="1979"/>
      <c r="W39" s="1979"/>
      <c r="X39" s="1979"/>
      <c r="Y39" s="1852"/>
      <c r="Z39" s="1852"/>
      <c r="AA39" s="1852"/>
      <c r="AB39" s="1852"/>
      <c r="AC39" s="1852"/>
      <c r="AD39" s="1852"/>
      <c r="AE39" s="1852"/>
      <c r="AF39" s="1852"/>
      <c r="AG39" s="1852"/>
      <c r="AH39" s="1852"/>
      <c r="AI39" s="1852"/>
      <c r="AJ39" s="1852"/>
      <c r="AK39" s="1852"/>
      <c r="AL39" s="1852"/>
      <c r="AM39" s="1852"/>
      <c r="AN39" s="1852"/>
      <c r="AO39" s="1852"/>
      <c r="AP39" s="1852"/>
      <c r="AQ39" s="1852"/>
      <c r="AR39" s="1852"/>
      <c r="AS39" s="1852"/>
      <c r="AT39" s="1852"/>
      <c r="AU39" s="1852"/>
      <c r="AV39" s="1852"/>
      <c r="AW39" s="1852"/>
      <c r="AX39" s="1852"/>
      <c r="AY39" s="1852"/>
      <c r="AZ39" s="215"/>
      <c r="BA39" s="2180" t="s">
        <v>122</v>
      </c>
      <c r="BB39" s="151" t="s">
        <v>49</v>
      </c>
      <c r="BC39" s="1089" t="s">
        <v>35</v>
      </c>
      <c r="BD39" s="1108" t="s">
        <v>35</v>
      </c>
      <c r="BE39" s="1108" t="s">
        <v>35</v>
      </c>
      <c r="BF39" s="1108" t="s">
        <v>35</v>
      </c>
      <c r="BG39" s="1128" t="s">
        <v>35</v>
      </c>
      <c r="BH39" s="1148" t="s">
        <v>35</v>
      </c>
      <c r="BI39" s="1108" t="s">
        <v>35</v>
      </c>
      <c r="BJ39" s="1108" t="s">
        <v>35</v>
      </c>
      <c r="BK39" s="1108" t="s">
        <v>35</v>
      </c>
      <c r="BL39" s="1128" t="s">
        <v>35</v>
      </c>
      <c r="BM39" s="1148" t="s">
        <v>35</v>
      </c>
      <c r="BN39" s="1108" t="s">
        <v>35</v>
      </c>
      <c r="BO39" s="1108" t="s">
        <v>35</v>
      </c>
      <c r="BP39" s="1108" t="s">
        <v>35</v>
      </c>
      <c r="BQ39" s="1128" t="s">
        <v>35</v>
      </c>
    </row>
    <row r="40" s="130" customFormat="true" ht="15" customHeight="true" x14ac:dyDescent="0.2">
      <c r="A40" s="2181"/>
      <c r="B40" s="249" t="s">
        <v>48</v>
      </c>
      <c r="C40" s="1039" t="s">
        <v>35</v>
      </c>
      <c r="D40" s="1048" t="s">
        <v>35</v>
      </c>
      <c r="E40" s="1048" t="s">
        <v>35</v>
      </c>
      <c r="F40" s="1048" t="s">
        <v>35</v>
      </c>
      <c r="G40" s="1057" t="s">
        <v>35</v>
      </c>
      <c r="H40" s="1066" t="s">
        <v>35</v>
      </c>
      <c r="I40" s="1048" t="s">
        <v>35</v>
      </c>
      <c r="J40" s="1048" t="s">
        <v>35</v>
      </c>
      <c r="K40" s="1048" t="s">
        <v>35</v>
      </c>
      <c r="L40" s="1075" t="s">
        <v>35</v>
      </c>
      <c r="M40" s="1082" t="s">
        <v>35</v>
      </c>
      <c r="N40" s="1048" t="s">
        <v>35</v>
      </c>
      <c r="O40" s="1048" t="s">
        <v>35</v>
      </c>
      <c r="P40" s="1048" t="s">
        <v>35</v>
      </c>
      <c r="Q40" s="1075" t="s">
        <v>35</v>
      </c>
      <c r="R40" s="1979"/>
      <c r="S40" s="1979"/>
      <c r="T40" s="1979"/>
      <c r="U40" s="1979"/>
      <c r="V40" s="1979"/>
      <c r="W40" s="1979"/>
      <c r="X40" s="1979"/>
      <c r="Y40" s="1852"/>
      <c r="Z40" s="1852"/>
      <c r="AA40" s="1852"/>
      <c r="AB40" s="1852"/>
      <c r="AC40" s="1852"/>
      <c r="AD40" s="1852"/>
      <c r="AE40" s="1852"/>
      <c r="AF40" s="1852"/>
      <c r="AG40" s="1852"/>
      <c r="AH40" s="1852"/>
      <c r="AI40" s="1852"/>
      <c r="AJ40" s="1852"/>
      <c r="AK40" s="1852"/>
      <c r="AL40" s="1852"/>
      <c r="AM40" s="1852"/>
      <c r="AN40" s="1852"/>
      <c r="AO40" s="1852"/>
      <c r="AP40" s="1852"/>
      <c r="AQ40" s="1852"/>
      <c r="AR40" s="1852"/>
      <c r="AS40" s="1852"/>
      <c r="AT40" s="1852"/>
      <c r="AU40" s="1852"/>
      <c r="AV40" s="1852"/>
      <c r="AW40" s="1852"/>
      <c r="AX40" s="1852"/>
      <c r="AY40" s="1852"/>
      <c r="AZ40" s="215"/>
      <c r="BA40" s="2180"/>
      <c r="BB40" s="151" t="s">
        <v>48</v>
      </c>
      <c r="BC40" s="1089" t="s">
        <v>35</v>
      </c>
      <c r="BD40" s="1108" t="s">
        <v>35</v>
      </c>
      <c r="BE40" s="1108" t="s">
        <v>35</v>
      </c>
      <c r="BF40" s="1108" t="s">
        <v>35</v>
      </c>
      <c r="BG40" s="1128" t="s">
        <v>35</v>
      </c>
      <c r="BH40" s="1148" t="s">
        <v>35</v>
      </c>
      <c r="BI40" s="1108" t="s">
        <v>35</v>
      </c>
      <c r="BJ40" s="1108" t="s">
        <v>35</v>
      </c>
      <c r="BK40" s="1108" t="s">
        <v>35</v>
      </c>
      <c r="BL40" s="1128" t="s">
        <v>35</v>
      </c>
      <c r="BM40" s="1148" t="s">
        <v>35</v>
      </c>
      <c r="BN40" s="1108" t="s">
        <v>35</v>
      </c>
      <c r="BO40" s="1108" t="s">
        <v>35</v>
      </c>
      <c r="BP40" s="1108" t="s">
        <v>35</v>
      </c>
      <c r="BQ40" s="1128" t="s">
        <v>35</v>
      </c>
    </row>
    <row r="41" s="637" customFormat="true" ht="15" customHeight="true" x14ac:dyDescent="0.2">
      <c r="A41" s="2183" t="s">
        <v>56</v>
      </c>
      <c r="B41" s="1010" t="s">
        <v>49</v>
      </c>
      <c r="C41" s="838">
        <v>8.1168831168831161</v>
      </c>
      <c r="D41" s="839">
        <v>4.3321299638989164</v>
      </c>
      <c r="E41" s="839">
        <v>5.0847457627118651</v>
      </c>
      <c r="F41" s="839">
        <v>5.8823529411764701</v>
      </c>
      <c r="G41" s="840">
        <v>2.5641025641025639</v>
      </c>
      <c r="H41" s="841">
        <v>5.9701492537313428</v>
      </c>
      <c r="I41" s="839">
        <v>16.666666666666664</v>
      </c>
      <c r="J41" s="839">
        <v>0</v>
      </c>
      <c r="K41" s="839">
        <v>12.5</v>
      </c>
      <c r="L41" s="842">
        <v>0</v>
      </c>
      <c r="M41" s="843">
        <v>6.666666666666667</v>
      </c>
      <c r="N41" s="839">
        <v>9.316770186335404</v>
      </c>
      <c r="O41" s="839">
        <v>3.4285714285714288</v>
      </c>
      <c r="P41" s="839">
        <v>4.7872340425531918</v>
      </c>
      <c r="Q41" s="1937">
        <v>4.0201005025125625</v>
      </c>
      <c r="R41" s="1975"/>
      <c r="S41" s="1975"/>
      <c r="T41" s="1975"/>
      <c r="U41" s="1975"/>
      <c r="V41" s="1975"/>
      <c r="W41" s="1975"/>
      <c r="X41" s="1975"/>
      <c r="Y41" s="1975"/>
      <c r="Z41" s="1975"/>
      <c r="AA41" s="1975"/>
      <c r="AB41" s="1976"/>
      <c r="AC41" s="603"/>
      <c r="AD41" s="603"/>
      <c r="AE41" s="603"/>
      <c r="AF41" s="603"/>
      <c r="AG41" s="603"/>
      <c r="AH41" s="603"/>
      <c r="AI41" s="603"/>
      <c r="AJ41" s="603"/>
      <c r="AK41" s="603"/>
      <c r="AL41" s="603"/>
      <c r="AM41" s="603"/>
      <c r="AN41" s="603"/>
      <c r="AO41" s="603"/>
      <c r="AP41" s="603"/>
      <c r="AQ41" s="603"/>
      <c r="AR41" s="603"/>
      <c r="AS41" s="603"/>
      <c r="AT41" s="603"/>
      <c r="AU41" s="603"/>
      <c r="AV41" s="603"/>
      <c r="AW41" s="603"/>
      <c r="AX41" s="603"/>
      <c r="AY41" s="603"/>
      <c r="BA41" s="2180" t="s">
        <v>56</v>
      </c>
      <c r="BB41" s="151" t="s">
        <v>49</v>
      </c>
      <c r="BC41" s="1089" t="s">
        <v>35</v>
      </c>
      <c r="BD41" s="1108" t="s">
        <v>35</v>
      </c>
      <c r="BE41" s="1108" t="s">
        <v>35</v>
      </c>
      <c r="BF41" s="1108" t="s">
        <v>35</v>
      </c>
      <c r="BG41" s="1128" t="s">
        <v>35</v>
      </c>
      <c r="BH41" s="1148" t="s">
        <v>35</v>
      </c>
      <c r="BI41" s="1108" t="s">
        <v>35</v>
      </c>
      <c r="BJ41" s="1108" t="s">
        <v>35</v>
      </c>
      <c r="BK41" s="1108" t="s">
        <v>35</v>
      </c>
      <c r="BL41" s="1128" t="s">
        <v>35</v>
      </c>
      <c r="BM41" s="1148" t="s">
        <v>35</v>
      </c>
      <c r="BN41" s="1108" t="s">
        <v>35</v>
      </c>
      <c r="BO41" s="1108" t="s">
        <v>35</v>
      </c>
      <c r="BP41" s="1108" t="s">
        <v>35</v>
      </c>
      <c r="BQ41" s="1128" t="s">
        <v>35</v>
      </c>
    </row>
    <row r="42" s="637" customFormat="true" ht="15" customHeight="true" x14ac:dyDescent="0.2">
      <c r="A42" s="2183"/>
      <c r="B42" s="1010" t="s">
        <v>48</v>
      </c>
      <c r="C42" s="838">
        <v>91.883116883116884</v>
      </c>
      <c r="D42" s="852">
        <v>92.883116883116898</v>
      </c>
      <c r="E42" s="852">
        <v>93.883116883116898</v>
      </c>
      <c r="F42" s="852">
        <v>94.883116883116898</v>
      </c>
      <c r="G42" s="853">
        <v>95.883116883116898</v>
      </c>
      <c r="H42" s="854">
        <v>96.883116883116898</v>
      </c>
      <c r="I42" s="852">
        <v>97.883116883116898</v>
      </c>
      <c r="J42" s="852">
        <v>98.883116883116898</v>
      </c>
      <c r="K42" s="852">
        <v>99.883116883116898</v>
      </c>
      <c r="L42" s="855">
        <v>100.883116883117</v>
      </c>
      <c r="M42" s="838">
        <v>101.883116883117</v>
      </c>
      <c r="N42" s="852">
        <v>102.883116883117</v>
      </c>
      <c r="O42" s="852">
        <v>103.883116883117</v>
      </c>
      <c r="P42" s="852">
        <v>104.883116883117</v>
      </c>
      <c r="Q42" s="855">
        <v>105.883116883117</v>
      </c>
      <c r="R42" s="1975"/>
      <c r="S42" s="1975"/>
      <c r="T42" s="1975"/>
      <c r="U42" s="1975"/>
      <c r="V42" s="1975"/>
      <c r="W42" s="1975"/>
      <c r="X42" s="1975"/>
      <c r="Y42" s="1975"/>
      <c r="Z42" s="1975"/>
      <c r="AA42" s="1975"/>
      <c r="AB42" s="1976"/>
      <c r="AC42" s="603"/>
      <c r="AD42" s="603"/>
      <c r="AE42" s="603"/>
      <c r="AF42" s="603"/>
      <c r="AG42" s="603"/>
      <c r="AH42" s="603"/>
      <c r="AI42" s="603"/>
      <c r="AJ42" s="603"/>
      <c r="AK42" s="603"/>
      <c r="AL42" s="603"/>
      <c r="AM42" s="603"/>
      <c r="AN42" s="603"/>
      <c r="AO42" s="603"/>
      <c r="AP42" s="603"/>
      <c r="AQ42" s="603"/>
      <c r="AR42" s="603"/>
      <c r="AS42" s="603"/>
      <c r="AT42" s="603"/>
      <c r="AU42" s="603"/>
      <c r="AV42" s="603"/>
      <c r="AW42" s="603"/>
      <c r="AX42" s="603"/>
      <c r="AY42" s="603"/>
      <c r="BA42" s="2180"/>
      <c r="BB42" s="151" t="s">
        <v>48</v>
      </c>
      <c r="BC42" s="1089" t="s">
        <v>35</v>
      </c>
      <c r="BD42" s="1108" t="s">
        <v>35</v>
      </c>
      <c r="BE42" s="1108" t="s">
        <v>35</v>
      </c>
      <c r="BF42" s="1108" t="s">
        <v>35</v>
      </c>
      <c r="BG42" s="1128" t="s">
        <v>35</v>
      </c>
      <c r="BH42" s="1148" t="s">
        <v>35</v>
      </c>
      <c r="BI42" s="1108" t="s">
        <v>35</v>
      </c>
      <c r="BJ42" s="1108" t="s">
        <v>35</v>
      </c>
      <c r="BK42" s="1108" t="s">
        <v>35</v>
      </c>
      <c r="BL42" s="1128" t="s">
        <v>35</v>
      </c>
      <c r="BM42" s="1148" t="s">
        <v>35</v>
      </c>
      <c r="BN42" s="1108" t="s">
        <v>35</v>
      </c>
      <c r="BO42" s="1108" t="s">
        <v>35</v>
      </c>
      <c r="BP42" s="1108" t="s">
        <v>35</v>
      </c>
      <c r="BQ42" s="1128" t="s">
        <v>35</v>
      </c>
    </row>
    <row r="43" s="637" customFormat="true" ht="15" customHeight="true" x14ac:dyDescent="0.2">
      <c r="A43" s="2183" t="s">
        <v>53</v>
      </c>
      <c r="B43" s="1010" t="s">
        <v>49</v>
      </c>
      <c r="C43" s="1040" t="s">
        <v>35</v>
      </c>
      <c r="D43" s="1049" t="s">
        <v>35</v>
      </c>
      <c r="E43" s="1049" t="s">
        <v>35</v>
      </c>
      <c r="F43" s="1049" t="s">
        <v>35</v>
      </c>
      <c r="G43" s="1058" t="s">
        <v>35</v>
      </c>
      <c r="H43" s="1067" t="s">
        <v>35</v>
      </c>
      <c r="I43" s="1049" t="s">
        <v>35</v>
      </c>
      <c r="J43" s="1049" t="s">
        <v>35</v>
      </c>
      <c r="K43" s="1049" t="s">
        <v>35</v>
      </c>
      <c r="L43" s="1076" t="s">
        <v>35</v>
      </c>
      <c r="M43" s="1040" t="s">
        <v>35</v>
      </c>
      <c r="N43" s="1049" t="s">
        <v>35</v>
      </c>
      <c r="O43" s="1049" t="s">
        <v>35</v>
      </c>
      <c r="P43" s="1049" t="s">
        <v>35</v>
      </c>
      <c r="Q43" s="1076" t="s">
        <v>35</v>
      </c>
      <c r="R43" s="1975"/>
      <c r="S43" s="1975"/>
      <c r="T43" s="1975"/>
      <c r="U43" s="1975"/>
      <c r="V43" s="1975"/>
      <c r="W43" s="1975"/>
      <c r="X43" s="1975"/>
      <c r="Y43" s="1975"/>
      <c r="Z43" s="1975"/>
      <c r="AA43" s="1975"/>
      <c r="AB43" s="1976"/>
      <c r="AC43" s="603"/>
      <c r="AD43" s="603"/>
      <c r="AE43" s="603"/>
      <c r="AF43" s="603"/>
      <c r="AG43" s="603"/>
      <c r="AH43" s="603"/>
      <c r="AI43" s="603"/>
      <c r="AJ43" s="603"/>
      <c r="AK43" s="603"/>
      <c r="AL43" s="603"/>
      <c r="AM43" s="603"/>
      <c r="AN43" s="603"/>
      <c r="AO43" s="603"/>
      <c r="AP43" s="603"/>
      <c r="AQ43" s="603"/>
      <c r="AR43" s="603"/>
      <c r="AS43" s="603"/>
      <c r="AT43" s="603"/>
      <c r="AU43" s="603"/>
      <c r="AV43" s="603"/>
      <c r="AW43" s="603"/>
      <c r="AX43" s="603"/>
      <c r="AY43" s="603"/>
      <c r="BA43" s="2180" t="s">
        <v>53</v>
      </c>
      <c r="BB43" s="151" t="s">
        <v>49</v>
      </c>
      <c r="BC43" s="1089" t="s">
        <v>35</v>
      </c>
      <c r="BD43" s="1108" t="s">
        <v>35</v>
      </c>
      <c r="BE43" s="1108" t="s">
        <v>35</v>
      </c>
      <c r="BF43" s="1108" t="s">
        <v>35</v>
      </c>
      <c r="BG43" s="1128" t="s">
        <v>35</v>
      </c>
      <c r="BH43" s="1148" t="s">
        <v>35</v>
      </c>
      <c r="BI43" s="1108" t="s">
        <v>35</v>
      </c>
      <c r="BJ43" s="1108" t="s">
        <v>35</v>
      </c>
      <c r="BK43" s="1108" t="s">
        <v>35</v>
      </c>
      <c r="BL43" s="1128" t="s">
        <v>35</v>
      </c>
      <c r="BM43" s="1148" t="s">
        <v>35</v>
      </c>
      <c r="BN43" s="1108" t="s">
        <v>35</v>
      </c>
      <c r="BO43" s="1108" t="s">
        <v>35</v>
      </c>
      <c r="BP43" s="1108" t="s">
        <v>35</v>
      </c>
      <c r="BQ43" s="1128" t="s">
        <v>35</v>
      </c>
    </row>
    <row r="44" s="637" customFormat="true" ht="15" customHeight="true" x14ac:dyDescent="0.2">
      <c r="A44" s="2183"/>
      <c r="B44" s="1010" t="s">
        <v>48</v>
      </c>
      <c r="C44" s="1040" t="s">
        <v>35</v>
      </c>
      <c r="D44" s="1049" t="s">
        <v>35</v>
      </c>
      <c r="E44" s="1049" t="s">
        <v>35</v>
      </c>
      <c r="F44" s="1049" t="s">
        <v>35</v>
      </c>
      <c r="G44" s="1058" t="s">
        <v>35</v>
      </c>
      <c r="H44" s="1067" t="s">
        <v>35</v>
      </c>
      <c r="I44" s="1049" t="s">
        <v>35</v>
      </c>
      <c r="J44" s="1049" t="s">
        <v>35</v>
      </c>
      <c r="K44" s="1049" t="s">
        <v>35</v>
      </c>
      <c r="L44" s="1076" t="s">
        <v>35</v>
      </c>
      <c r="M44" s="1040" t="s">
        <v>35</v>
      </c>
      <c r="N44" s="1049" t="s">
        <v>35</v>
      </c>
      <c r="O44" s="1049" t="s">
        <v>35</v>
      </c>
      <c r="P44" s="1049" t="s">
        <v>35</v>
      </c>
      <c r="Q44" s="1076" t="s">
        <v>35</v>
      </c>
      <c r="R44" s="1975"/>
      <c r="S44" s="1975"/>
      <c r="T44" s="1975"/>
      <c r="U44" s="1975"/>
      <c r="V44" s="1975"/>
      <c r="W44" s="1975"/>
      <c r="X44" s="1975"/>
      <c r="Y44" s="1975"/>
      <c r="Z44" s="1975"/>
      <c r="AA44" s="1975"/>
      <c r="AB44" s="1976"/>
      <c r="AC44" s="603"/>
      <c r="AD44" s="603"/>
      <c r="AE44" s="603"/>
      <c r="AF44" s="603"/>
      <c r="AG44" s="603"/>
      <c r="AH44" s="603"/>
      <c r="AI44" s="603"/>
      <c r="AJ44" s="603"/>
      <c r="AK44" s="603"/>
      <c r="AL44" s="603"/>
      <c r="AM44" s="603"/>
      <c r="AN44" s="603"/>
      <c r="AO44" s="603"/>
      <c r="AP44" s="603"/>
      <c r="AQ44" s="603"/>
      <c r="AR44" s="603"/>
      <c r="AS44" s="603"/>
      <c r="AT44" s="603"/>
      <c r="AU44" s="603"/>
      <c r="AV44" s="603"/>
      <c r="AW44" s="603"/>
      <c r="AX44" s="603"/>
      <c r="AY44" s="603"/>
      <c r="BA44" s="2180"/>
      <c r="BB44" s="151" t="s">
        <v>48</v>
      </c>
      <c r="BC44" s="1089" t="s">
        <v>35</v>
      </c>
      <c r="BD44" s="1108" t="s">
        <v>35</v>
      </c>
      <c r="BE44" s="1108" t="s">
        <v>35</v>
      </c>
      <c r="BF44" s="1108" t="s">
        <v>35</v>
      </c>
      <c r="BG44" s="1128" t="s">
        <v>35</v>
      </c>
      <c r="BH44" s="1148" t="s">
        <v>35</v>
      </c>
      <c r="BI44" s="1108" t="s">
        <v>35</v>
      </c>
      <c r="BJ44" s="1108" t="s">
        <v>35</v>
      </c>
      <c r="BK44" s="1108" t="s">
        <v>35</v>
      </c>
      <c r="BL44" s="1128" t="s">
        <v>35</v>
      </c>
      <c r="BM44" s="1148" t="s">
        <v>35</v>
      </c>
      <c r="BN44" s="1108" t="s">
        <v>35</v>
      </c>
      <c r="BO44" s="1108" t="s">
        <v>35</v>
      </c>
      <c r="BP44" s="1108" t="s">
        <v>35</v>
      </c>
      <c r="BQ44" s="1128" t="s">
        <v>35</v>
      </c>
    </row>
    <row r="45" s="637" customFormat="true" ht="15" customHeight="true" x14ac:dyDescent="0.2">
      <c r="A45" s="2183" t="s">
        <v>52</v>
      </c>
      <c r="B45" s="1010" t="s">
        <v>49</v>
      </c>
      <c r="C45" s="1040" t="s">
        <v>35</v>
      </c>
      <c r="D45" s="1049" t="s">
        <v>35</v>
      </c>
      <c r="E45" s="1049" t="s">
        <v>35</v>
      </c>
      <c r="F45" s="1049" t="s">
        <v>35</v>
      </c>
      <c r="G45" s="1058" t="s">
        <v>35</v>
      </c>
      <c r="H45" s="1067" t="s">
        <v>35</v>
      </c>
      <c r="I45" s="1049" t="s">
        <v>35</v>
      </c>
      <c r="J45" s="1049" t="s">
        <v>35</v>
      </c>
      <c r="K45" s="1049" t="s">
        <v>35</v>
      </c>
      <c r="L45" s="1076" t="s">
        <v>35</v>
      </c>
      <c r="M45" s="1040" t="s">
        <v>35</v>
      </c>
      <c r="N45" s="1049" t="s">
        <v>35</v>
      </c>
      <c r="O45" s="1049" t="s">
        <v>35</v>
      </c>
      <c r="P45" s="1049" t="s">
        <v>35</v>
      </c>
      <c r="Q45" s="1076" t="s">
        <v>35</v>
      </c>
      <c r="R45" s="1975"/>
      <c r="S45" s="1975"/>
      <c r="T45" s="1975"/>
      <c r="U45" s="1975"/>
      <c r="V45" s="1975"/>
      <c r="W45" s="1975"/>
      <c r="X45" s="1975"/>
      <c r="Y45" s="1975"/>
      <c r="Z45" s="1975"/>
      <c r="AA45" s="1975"/>
      <c r="AB45" s="1976"/>
      <c r="AC45" s="603"/>
      <c r="AD45" s="603"/>
      <c r="AE45" s="603"/>
      <c r="AF45" s="603"/>
      <c r="AG45" s="603"/>
      <c r="AH45" s="603"/>
      <c r="AI45" s="603"/>
      <c r="AJ45" s="603"/>
      <c r="AK45" s="603"/>
      <c r="AL45" s="603"/>
      <c r="AM45" s="603"/>
      <c r="AN45" s="603"/>
      <c r="AO45" s="603"/>
      <c r="AP45" s="603"/>
      <c r="AQ45" s="603"/>
      <c r="AR45" s="603"/>
      <c r="AS45" s="603"/>
      <c r="AT45" s="603"/>
      <c r="AU45" s="603"/>
      <c r="AV45" s="603"/>
      <c r="AW45" s="603"/>
      <c r="AX45" s="603"/>
      <c r="AY45" s="603"/>
      <c r="BA45" s="2180" t="s">
        <v>52</v>
      </c>
      <c r="BB45" s="151" t="s">
        <v>49</v>
      </c>
      <c r="BC45" s="1089" t="s">
        <v>35</v>
      </c>
      <c r="BD45" s="1108" t="s">
        <v>35</v>
      </c>
      <c r="BE45" s="1108" t="s">
        <v>35</v>
      </c>
      <c r="BF45" s="1108" t="s">
        <v>35</v>
      </c>
      <c r="BG45" s="1128" t="s">
        <v>35</v>
      </c>
      <c r="BH45" s="1148" t="s">
        <v>35</v>
      </c>
      <c r="BI45" s="1108" t="s">
        <v>35</v>
      </c>
      <c r="BJ45" s="1108" t="s">
        <v>35</v>
      </c>
      <c r="BK45" s="1108" t="s">
        <v>35</v>
      </c>
      <c r="BL45" s="1128" t="s">
        <v>35</v>
      </c>
      <c r="BM45" s="1148" t="s">
        <v>35</v>
      </c>
      <c r="BN45" s="1108" t="s">
        <v>35</v>
      </c>
      <c r="BO45" s="1108" t="s">
        <v>35</v>
      </c>
      <c r="BP45" s="1108" t="s">
        <v>35</v>
      </c>
      <c r="BQ45" s="1128" t="s">
        <v>35</v>
      </c>
    </row>
    <row r="46" s="637" customFormat="true" ht="15" customHeight="true" x14ac:dyDescent="0.2">
      <c r="A46" s="2183"/>
      <c r="B46" s="1010" t="s">
        <v>48</v>
      </c>
      <c r="C46" s="1040" t="s">
        <v>35</v>
      </c>
      <c r="D46" s="1049" t="s">
        <v>35</v>
      </c>
      <c r="E46" s="1049" t="s">
        <v>35</v>
      </c>
      <c r="F46" s="1049" t="s">
        <v>35</v>
      </c>
      <c r="G46" s="1058" t="s">
        <v>35</v>
      </c>
      <c r="H46" s="1067" t="s">
        <v>35</v>
      </c>
      <c r="I46" s="1049" t="s">
        <v>35</v>
      </c>
      <c r="J46" s="1049" t="s">
        <v>35</v>
      </c>
      <c r="K46" s="1049" t="s">
        <v>35</v>
      </c>
      <c r="L46" s="1076" t="s">
        <v>35</v>
      </c>
      <c r="M46" s="1040" t="s">
        <v>35</v>
      </c>
      <c r="N46" s="1049" t="s">
        <v>35</v>
      </c>
      <c r="O46" s="1049" t="s">
        <v>35</v>
      </c>
      <c r="P46" s="1049" t="s">
        <v>35</v>
      </c>
      <c r="Q46" s="1076" t="s">
        <v>35</v>
      </c>
      <c r="R46" s="1975"/>
      <c r="S46" s="1975"/>
      <c r="T46" s="1975"/>
      <c r="U46" s="1975"/>
      <c r="V46" s="1975"/>
      <c r="W46" s="1975"/>
      <c r="X46" s="1975"/>
      <c r="Y46" s="1975"/>
      <c r="Z46" s="1975"/>
      <c r="AA46" s="1975"/>
      <c r="AB46" s="1976"/>
      <c r="AC46" s="603"/>
      <c r="AD46" s="603"/>
      <c r="AE46" s="603"/>
      <c r="AF46" s="603"/>
      <c r="AG46" s="603"/>
      <c r="AH46" s="603"/>
      <c r="AI46" s="603"/>
      <c r="AJ46" s="603"/>
      <c r="AK46" s="603"/>
      <c r="AL46" s="603"/>
      <c r="AM46" s="603"/>
      <c r="AN46" s="603"/>
      <c r="AO46" s="603"/>
      <c r="AP46" s="603"/>
      <c r="AQ46" s="603"/>
      <c r="AR46" s="603"/>
      <c r="AS46" s="603"/>
      <c r="AT46" s="603"/>
      <c r="AU46" s="603"/>
      <c r="AV46" s="603"/>
      <c r="AW46" s="603"/>
      <c r="AX46" s="603"/>
      <c r="AY46" s="603"/>
      <c r="BA46" s="2180"/>
      <c r="BB46" s="151" t="s">
        <v>48</v>
      </c>
      <c r="BC46" s="1089" t="s">
        <v>35</v>
      </c>
      <c r="BD46" s="1108" t="s">
        <v>35</v>
      </c>
      <c r="BE46" s="1108" t="s">
        <v>35</v>
      </c>
      <c r="BF46" s="1108" t="s">
        <v>35</v>
      </c>
      <c r="BG46" s="1128" t="s">
        <v>35</v>
      </c>
      <c r="BH46" s="1148" t="s">
        <v>35</v>
      </c>
      <c r="BI46" s="1108" t="s">
        <v>35</v>
      </c>
      <c r="BJ46" s="1108" t="s">
        <v>35</v>
      </c>
      <c r="BK46" s="1108" t="s">
        <v>35</v>
      </c>
      <c r="BL46" s="1128" t="s">
        <v>35</v>
      </c>
      <c r="BM46" s="1148" t="s">
        <v>35</v>
      </c>
      <c r="BN46" s="1108" t="s">
        <v>35</v>
      </c>
      <c r="BO46" s="1108" t="s">
        <v>35</v>
      </c>
      <c r="BP46" s="1108" t="s">
        <v>35</v>
      </c>
      <c r="BQ46" s="1128" t="s">
        <v>35</v>
      </c>
    </row>
    <row r="47" s="130" customFormat="true" ht="15" customHeight="true" x14ac:dyDescent="0.2">
      <c r="A47" s="2181" t="s">
        <v>101</v>
      </c>
      <c r="B47" s="250" t="s">
        <v>100</v>
      </c>
      <c r="C47" s="1039" t="s">
        <v>35</v>
      </c>
      <c r="D47" s="1048" t="s">
        <v>35</v>
      </c>
      <c r="E47" s="1048" t="s">
        <v>35</v>
      </c>
      <c r="F47" s="1048" t="s">
        <v>35</v>
      </c>
      <c r="G47" s="1057" t="s">
        <v>35</v>
      </c>
      <c r="H47" s="1066" t="s">
        <v>35</v>
      </c>
      <c r="I47" s="1048" t="s">
        <v>35</v>
      </c>
      <c r="J47" s="1048" t="s">
        <v>35</v>
      </c>
      <c r="K47" s="1048" t="s">
        <v>35</v>
      </c>
      <c r="L47" s="1075" t="s">
        <v>35</v>
      </c>
      <c r="M47" s="1082" t="s">
        <v>35</v>
      </c>
      <c r="N47" s="1048" t="s">
        <v>35</v>
      </c>
      <c r="O47" s="1048" t="s">
        <v>35</v>
      </c>
      <c r="P47" s="1048" t="s">
        <v>35</v>
      </c>
      <c r="Q47" s="1075" t="s">
        <v>35</v>
      </c>
      <c r="R47" s="1979"/>
      <c r="S47" s="1979"/>
      <c r="T47" s="1979"/>
      <c r="U47" s="1979"/>
      <c r="V47" s="1979"/>
      <c r="W47" s="1979"/>
      <c r="X47" s="1979"/>
      <c r="Y47" s="1852"/>
      <c r="Z47" s="1852"/>
      <c r="AA47" s="1852"/>
      <c r="AB47" s="1852"/>
      <c r="AC47" s="1852"/>
      <c r="AD47" s="1852"/>
      <c r="AE47" s="1852"/>
      <c r="AF47" s="1852"/>
      <c r="AG47" s="1852"/>
      <c r="AH47" s="1852"/>
      <c r="AI47" s="1852"/>
      <c r="AJ47" s="1852"/>
      <c r="AK47" s="1852"/>
      <c r="AL47" s="1852"/>
      <c r="AM47" s="1852"/>
      <c r="AN47" s="1852"/>
      <c r="AO47" s="1852"/>
      <c r="AP47" s="1852"/>
      <c r="AQ47" s="1852"/>
      <c r="AR47" s="1852"/>
      <c r="AS47" s="1852"/>
      <c r="AT47" s="1852"/>
      <c r="AU47" s="1852"/>
      <c r="AV47" s="1852"/>
      <c r="AW47" s="1852"/>
      <c r="AX47" s="1852"/>
      <c r="AY47" s="1852"/>
      <c r="AZ47" s="215"/>
      <c r="BA47" s="2180" t="s">
        <v>101</v>
      </c>
      <c r="BB47" s="151" t="s">
        <v>100</v>
      </c>
      <c r="BC47" s="1089" t="s">
        <v>35</v>
      </c>
      <c r="BD47" s="1108" t="s">
        <v>35</v>
      </c>
      <c r="BE47" s="1108" t="s">
        <v>35</v>
      </c>
      <c r="BF47" s="1108" t="s">
        <v>35</v>
      </c>
      <c r="BG47" s="1128" t="s">
        <v>35</v>
      </c>
      <c r="BH47" s="1148" t="s">
        <v>35</v>
      </c>
      <c r="BI47" s="1108" t="s">
        <v>35</v>
      </c>
      <c r="BJ47" s="1108" t="s">
        <v>35</v>
      </c>
      <c r="BK47" s="1108" t="s">
        <v>35</v>
      </c>
      <c r="BL47" s="1128" t="s">
        <v>35</v>
      </c>
      <c r="BM47" s="1148" t="s">
        <v>35</v>
      </c>
      <c r="BN47" s="1108" t="s">
        <v>35</v>
      </c>
      <c r="BO47" s="1108" t="s">
        <v>35</v>
      </c>
      <c r="BP47" s="1108" t="s">
        <v>35</v>
      </c>
      <c r="BQ47" s="1128" t="s">
        <v>35</v>
      </c>
    </row>
    <row r="48" s="130" customFormat="true" ht="15" customHeight="true" x14ac:dyDescent="0.2">
      <c r="A48" s="2181"/>
      <c r="B48" s="250" t="s">
        <v>99</v>
      </c>
      <c r="C48" s="1039" t="s">
        <v>35</v>
      </c>
      <c r="D48" s="1048" t="s">
        <v>35</v>
      </c>
      <c r="E48" s="1048" t="s">
        <v>35</v>
      </c>
      <c r="F48" s="1048" t="s">
        <v>35</v>
      </c>
      <c r="G48" s="1057" t="s">
        <v>35</v>
      </c>
      <c r="H48" s="1066" t="s">
        <v>35</v>
      </c>
      <c r="I48" s="1048" t="s">
        <v>35</v>
      </c>
      <c r="J48" s="1048" t="s">
        <v>35</v>
      </c>
      <c r="K48" s="1048" t="s">
        <v>35</v>
      </c>
      <c r="L48" s="1075" t="s">
        <v>35</v>
      </c>
      <c r="M48" s="1082" t="s">
        <v>35</v>
      </c>
      <c r="N48" s="1048" t="s">
        <v>35</v>
      </c>
      <c r="O48" s="1048" t="s">
        <v>35</v>
      </c>
      <c r="P48" s="1048" t="s">
        <v>35</v>
      </c>
      <c r="Q48" s="1075" t="s">
        <v>35</v>
      </c>
      <c r="R48" s="1979"/>
      <c r="S48" s="1979"/>
      <c r="T48" s="1979"/>
      <c r="U48" s="1979"/>
      <c r="V48" s="1979"/>
      <c r="W48" s="1979"/>
      <c r="X48" s="1979"/>
      <c r="Y48" s="1852"/>
      <c r="Z48" s="1852"/>
      <c r="AA48" s="1852"/>
      <c r="AB48" s="1852"/>
      <c r="AC48" s="1852"/>
      <c r="AD48" s="1852"/>
      <c r="AE48" s="1852"/>
      <c r="AF48" s="1852"/>
      <c r="AG48" s="1852"/>
      <c r="AH48" s="1852"/>
      <c r="AI48" s="1852"/>
      <c r="AJ48" s="1852"/>
      <c r="AK48" s="1852"/>
      <c r="AL48" s="1852"/>
      <c r="AM48" s="1852"/>
      <c r="AN48" s="1852"/>
      <c r="AO48" s="1852"/>
      <c r="AP48" s="1852"/>
      <c r="AQ48" s="1852"/>
      <c r="AR48" s="1852"/>
      <c r="AS48" s="1852"/>
      <c r="AT48" s="1852"/>
      <c r="AU48" s="1852"/>
      <c r="AV48" s="1852"/>
      <c r="AW48" s="1852"/>
      <c r="AX48" s="1852"/>
      <c r="AY48" s="1852"/>
      <c r="AZ48" s="215"/>
      <c r="BA48" s="2180"/>
      <c r="BB48" s="151" t="s">
        <v>99</v>
      </c>
      <c r="BC48" s="1089" t="s">
        <v>35</v>
      </c>
      <c r="BD48" s="1108" t="s">
        <v>35</v>
      </c>
      <c r="BE48" s="1108" t="s">
        <v>35</v>
      </c>
      <c r="BF48" s="1108" t="s">
        <v>35</v>
      </c>
      <c r="BG48" s="1128" t="s">
        <v>35</v>
      </c>
      <c r="BH48" s="1148" t="s">
        <v>35</v>
      </c>
      <c r="BI48" s="1108" t="s">
        <v>35</v>
      </c>
      <c r="BJ48" s="1108" t="s">
        <v>35</v>
      </c>
      <c r="BK48" s="1108" t="s">
        <v>35</v>
      </c>
      <c r="BL48" s="1128" t="s">
        <v>35</v>
      </c>
      <c r="BM48" s="1148" t="s">
        <v>35</v>
      </c>
      <c r="BN48" s="1108" t="s">
        <v>35</v>
      </c>
      <c r="BO48" s="1108" t="s">
        <v>35</v>
      </c>
      <c r="BP48" s="1108" t="s">
        <v>35</v>
      </c>
      <c r="BQ48" s="1128" t="s">
        <v>35</v>
      </c>
    </row>
    <row r="49" s="130" customFormat="true" ht="15" customHeight="true" x14ac:dyDescent="0.2">
      <c r="A49" s="2181"/>
      <c r="B49" s="250" t="s">
        <v>68</v>
      </c>
      <c r="C49" s="1039" t="s">
        <v>35</v>
      </c>
      <c r="D49" s="1048" t="s">
        <v>35</v>
      </c>
      <c r="E49" s="1048" t="s">
        <v>35</v>
      </c>
      <c r="F49" s="1048" t="s">
        <v>35</v>
      </c>
      <c r="G49" s="1057" t="s">
        <v>35</v>
      </c>
      <c r="H49" s="1066" t="s">
        <v>35</v>
      </c>
      <c r="I49" s="1048" t="s">
        <v>35</v>
      </c>
      <c r="J49" s="1048" t="s">
        <v>35</v>
      </c>
      <c r="K49" s="1048" t="s">
        <v>35</v>
      </c>
      <c r="L49" s="1075" t="s">
        <v>35</v>
      </c>
      <c r="M49" s="1082" t="s">
        <v>35</v>
      </c>
      <c r="N49" s="1048" t="s">
        <v>35</v>
      </c>
      <c r="O49" s="1048" t="s">
        <v>35</v>
      </c>
      <c r="P49" s="1048" t="s">
        <v>35</v>
      </c>
      <c r="Q49" s="1075" t="s">
        <v>35</v>
      </c>
      <c r="R49" s="1979"/>
      <c r="S49" s="1979"/>
      <c r="T49" s="1979"/>
      <c r="U49" s="1979"/>
      <c r="V49" s="1979"/>
      <c r="W49" s="1979"/>
      <c r="X49" s="1979"/>
      <c r="Y49" s="1852"/>
      <c r="Z49" s="1852"/>
      <c r="AA49" s="1852"/>
      <c r="AB49" s="1852"/>
      <c r="AC49" s="1852"/>
      <c r="AD49" s="1852"/>
      <c r="AE49" s="1852"/>
      <c r="AF49" s="1852"/>
      <c r="AG49" s="1852"/>
      <c r="AH49" s="1852"/>
      <c r="AI49" s="1852"/>
      <c r="AJ49" s="1852"/>
      <c r="AK49" s="1852"/>
      <c r="AL49" s="1852"/>
      <c r="AM49" s="1852"/>
      <c r="AN49" s="1852"/>
      <c r="AO49" s="1852"/>
      <c r="AP49" s="1852"/>
      <c r="AQ49" s="1852"/>
      <c r="AR49" s="1852"/>
      <c r="AS49" s="1852"/>
      <c r="AT49" s="1852"/>
      <c r="AU49" s="1852"/>
      <c r="AV49" s="1852"/>
      <c r="AW49" s="1852"/>
      <c r="AX49" s="1852"/>
      <c r="AY49" s="1852"/>
      <c r="AZ49" s="215"/>
      <c r="BA49" s="2180"/>
      <c r="BB49" s="151" t="s">
        <v>68</v>
      </c>
      <c r="BC49" s="1089" t="s">
        <v>35</v>
      </c>
      <c r="BD49" s="1108" t="s">
        <v>35</v>
      </c>
      <c r="BE49" s="1108" t="s">
        <v>35</v>
      </c>
      <c r="BF49" s="1108" t="s">
        <v>35</v>
      </c>
      <c r="BG49" s="1128" t="s">
        <v>35</v>
      </c>
      <c r="BH49" s="1148" t="s">
        <v>35</v>
      </c>
      <c r="BI49" s="1108" t="s">
        <v>35</v>
      </c>
      <c r="BJ49" s="1108" t="s">
        <v>35</v>
      </c>
      <c r="BK49" s="1108" t="s">
        <v>35</v>
      </c>
      <c r="BL49" s="1128" t="s">
        <v>35</v>
      </c>
      <c r="BM49" s="1148" t="s">
        <v>35</v>
      </c>
      <c r="BN49" s="1108" t="s">
        <v>35</v>
      </c>
      <c r="BO49" s="1108" t="s">
        <v>35</v>
      </c>
      <c r="BP49" s="1108" t="s">
        <v>35</v>
      </c>
      <c r="BQ49" s="1128" t="s">
        <v>35</v>
      </c>
    </row>
    <row r="50" s="130" customFormat="true" ht="15" customHeight="true" x14ac:dyDescent="0.2">
      <c r="A50" s="2181" t="s">
        <v>102</v>
      </c>
      <c r="B50" s="250" t="s">
        <v>100</v>
      </c>
      <c r="C50" s="1039" t="s">
        <v>35</v>
      </c>
      <c r="D50" s="1048" t="s">
        <v>35</v>
      </c>
      <c r="E50" s="1048" t="s">
        <v>35</v>
      </c>
      <c r="F50" s="1048" t="s">
        <v>35</v>
      </c>
      <c r="G50" s="1057" t="s">
        <v>35</v>
      </c>
      <c r="H50" s="1066" t="s">
        <v>35</v>
      </c>
      <c r="I50" s="1048" t="s">
        <v>35</v>
      </c>
      <c r="J50" s="1048" t="s">
        <v>35</v>
      </c>
      <c r="K50" s="1048" t="s">
        <v>35</v>
      </c>
      <c r="L50" s="1075" t="s">
        <v>35</v>
      </c>
      <c r="M50" s="1082" t="s">
        <v>35</v>
      </c>
      <c r="N50" s="1048" t="s">
        <v>35</v>
      </c>
      <c r="O50" s="1048" t="s">
        <v>35</v>
      </c>
      <c r="P50" s="1048" t="s">
        <v>35</v>
      </c>
      <c r="Q50" s="1075" t="s">
        <v>35</v>
      </c>
      <c r="R50" s="1979"/>
      <c r="S50" s="1979"/>
      <c r="T50" s="1979"/>
      <c r="U50" s="1979"/>
      <c r="V50" s="1979"/>
      <c r="W50" s="1979"/>
      <c r="X50" s="1979"/>
      <c r="Y50" s="1852"/>
      <c r="Z50" s="1852"/>
      <c r="AA50" s="1852"/>
      <c r="AB50" s="1852"/>
      <c r="AC50" s="1852"/>
      <c r="AD50" s="1852"/>
      <c r="AE50" s="1852"/>
      <c r="AF50" s="1852"/>
      <c r="AG50" s="1852"/>
      <c r="AH50" s="1852"/>
      <c r="AI50" s="1852"/>
      <c r="AJ50" s="1852"/>
      <c r="AK50" s="1852"/>
      <c r="AL50" s="1852"/>
      <c r="AM50" s="1852"/>
      <c r="AN50" s="1852"/>
      <c r="AO50" s="1852"/>
      <c r="AP50" s="1852"/>
      <c r="AQ50" s="1852"/>
      <c r="AR50" s="1852"/>
      <c r="AS50" s="1852"/>
      <c r="AT50" s="1852"/>
      <c r="AU50" s="1852"/>
      <c r="AV50" s="1852"/>
      <c r="AW50" s="1852"/>
      <c r="AX50" s="1852"/>
      <c r="AY50" s="1852"/>
      <c r="AZ50" s="215"/>
      <c r="BA50" s="2180" t="s">
        <v>102</v>
      </c>
      <c r="BB50" s="151" t="s">
        <v>100</v>
      </c>
      <c r="BC50" s="1089" t="s">
        <v>35</v>
      </c>
      <c r="BD50" s="1108" t="s">
        <v>35</v>
      </c>
      <c r="BE50" s="1108" t="s">
        <v>35</v>
      </c>
      <c r="BF50" s="1108" t="s">
        <v>35</v>
      </c>
      <c r="BG50" s="1128" t="s">
        <v>35</v>
      </c>
      <c r="BH50" s="1148" t="s">
        <v>35</v>
      </c>
      <c r="BI50" s="1108" t="s">
        <v>35</v>
      </c>
      <c r="BJ50" s="1108" t="s">
        <v>35</v>
      </c>
      <c r="BK50" s="1108" t="s">
        <v>35</v>
      </c>
      <c r="BL50" s="1128" t="s">
        <v>35</v>
      </c>
      <c r="BM50" s="1148" t="s">
        <v>35</v>
      </c>
      <c r="BN50" s="1108" t="s">
        <v>35</v>
      </c>
      <c r="BO50" s="1108" t="s">
        <v>35</v>
      </c>
      <c r="BP50" s="1108" t="s">
        <v>35</v>
      </c>
      <c r="BQ50" s="1128" t="s">
        <v>35</v>
      </c>
    </row>
    <row r="51" s="130" customFormat="true" ht="15" customHeight="true" x14ac:dyDescent="0.2">
      <c r="A51" s="2181"/>
      <c r="B51" s="250" t="s">
        <v>99</v>
      </c>
      <c r="C51" s="1039" t="s">
        <v>35</v>
      </c>
      <c r="D51" s="1048" t="s">
        <v>35</v>
      </c>
      <c r="E51" s="1048" t="s">
        <v>35</v>
      </c>
      <c r="F51" s="1048" t="s">
        <v>35</v>
      </c>
      <c r="G51" s="1057" t="s">
        <v>35</v>
      </c>
      <c r="H51" s="1066" t="s">
        <v>35</v>
      </c>
      <c r="I51" s="1048" t="s">
        <v>35</v>
      </c>
      <c r="J51" s="1048" t="s">
        <v>35</v>
      </c>
      <c r="K51" s="1048" t="s">
        <v>35</v>
      </c>
      <c r="L51" s="1075" t="s">
        <v>35</v>
      </c>
      <c r="M51" s="1082" t="s">
        <v>35</v>
      </c>
      <c r="N51" s="1048" t="s">
        <v>35</v>
      </c>
      <c r="O51" s="1048" t="s">
        <v>35</v>
      </c>
      <c r="P51" s="1048" t="s">
        <v>35</v>
      </c>
      <c r="Q51" s="1075" t="s">
        <v>35</v>
      </c>
      <c r="R51" s="1979"/>
      <c r="S51" s="1979"/>
      <c r="T51" s="1979"/>
      <c r="U51" s="1979"/>
      <c r="V51" s="1979"/>
      <c r="W51" s="1979"/>
      <c r="X51" s="1979"/>
      <c r="Y51" s="1852"/>
      <c r="Z51" s="1852"/>
      <c r="AA51" s="1852"/>
      <c r="AB51" s="1852"/>
      <c r="AC51" s="1852"/>
      <c r="AD51" s="1852"/>
      <c r="AE51" s="1852"/>
      <c r="AF51" s="1852"/>
      <c r="AG51" s="1852"/>
      <c r="AH51" s="1852"/>
      <c r="AI51" s="1852"/>
      <c r="AJ51" s="1852"/>
      <c r="AK51" s="1852"/>
      <c r="AL51" s="1852"/>
      <c r="AM51" s="1852"/>
      <c r="AN51" s="1852"/>
      <c r="AO51" s="1852"/>
      <c r="AP51" s="1852"/>
      <c r="AQ51" s="1852"/>
      <c r="AR51" s="1852"/>
      <c r="AS51" s="1852"/>
      <c r="AT51" s="1852"/>
      <c r="AU51" s="1852"/>
      <c r="AV51" s="1852"/>
      <c r="AW51" s="1852"/>
      <c r="AX51" s="1852"/>
      <c r="AY51" s="1852"/>
      <c r="AZ51" s="215"/>
      <c r="BA51" s="2180"/>
      <c r="BB51" s="151" t="s">
        <v>99</v>
      </c>
      <c r="BC51" s="1089" t="s">
        <v>35</v>
      </c>
      <c r="BD51" s="1108" t="s">
        <v>35</v>
      </c>
      <c r="BE51" s="1108" t="s">
        <v>35</v>
      </c>
      <c r="BF51" s="1108" t="s">
        <v>35</v>
      </c>
      <c r="BG51" s="1128" t="s">
        <v>35</v>
      </c>
      <c r="BH51" s="1148" t="s">
        <v>35</v>
      </c>
      <c r="BI51" s="1108" t="s">
        <v>35</v>
      </c>
      <c r="BJ51" s="1108" t="s">
        <v>35</v>
      </c>
      <c r="BK51" s="1108" t="s">
        <v>35</v>
      </c>
      <c r="BL51" s="1128" t="s">
        <v>35</v>
      </c>
      <c r="BM51" s="1148" t="s">
        <v>35</v>
      </c>
      <c r="BN51" s="1108" t="s">
        <v>35</v>
      </c>
      <c r="BO51" s="1108" t="s">
        <v>35</v>
      </c>
      <c r="BP51" s="1108" t="s">
        <v>35</v>
      </c>
      <c r="BQ51" s="1128" t="s">
        <v>35</v>
      </c>
    </row>
    <row r="52" s="130" customFormat="true" ht="15" customHeight="true" x14ac:dyDescent="0.2">
      <c r="A52" s="2181"/>
      <c r="B52" s="250" t="s">
        <v>68</v>
      </c>
      <c r="C52" s="1039" t="s">
        <v>35</v>
      </c>
      <c r="D52" s="1048" t="s">
        <v>35</v>
      </c>
      <c r="E52" s="1048" t="s">
        <v>35</v>
      </c>
      <c r="F52" s="1048" t="s">
        <v>35</v>
      </c>
      <c r="G52" s="1057" t="s">
        <v>35</v>
      </c>
      <c r="H52" s="1066" t="s">
        <v>35</v>
      </c>
      <c r="I52" s="1048" t="s">
        <v>35</v>
      </c>
      <c r="J52" s="1048" t="s">
        <v>35</v>
      </c>
      <c r="K52" s="1048" t="s">
        <v>35</v>
      </c>
      <c r="L52" s="1075" t="s">
        <v>35</v>
      </c>
      <c r="M52" s="1082" t="s">
        <v>35</v>
      </c>
      <c r="N52" s="1048" t="s">
        <v>35</v>
      </c>
      <c r="O52" s="1048" t="s">
        <v>35</v>
      </c>
      <c r="P52" s="1048" t="s">
        <v>35</v>
      </c>
      <c r="Q52" s="1075" t="s">
        <v>35</v>
      </c>
      <c r="R52" s="1979"/>
      <c r="S52" s="1979"/>
      <c r="T52" s="1979"/>
      <c r="U52" s="1979"/>
      <c r="V52" s="1979"/>
      <c r="W52" s="1979"/>
      <c r="X52" s="1979"/>
      <c r="Y52" s="1852"/>
      <c r="Z52" s="1852"/>
      <c r="AA52" s="1852"/>
      <c r="AB52" s="1852"/>
      <c r="AC52" s="1852"/>
      <c r="AD52" s="1852"/>
      <c r="AE52" s="1852"/>
      <c r="AF52" s="1852"/>
      <c r="AG52" s="1852"/>
      <c r="AH52" s="1852"/>
      <c r="AI52" s="1852"/>
      <c r="AJ52" s="1852"/>
      <c r="AK52" s="1852"/>
      <c r="AL52" s="1852"/>
      <c r="AM52" s="1852"/>
      <c r="AN52" s="1852"/>
      <c r="AO52" s="1852"/>
      <c r="AP52" s="1852"/>
      <c r="AQ52" s="1852"/>
      <c r="AR52" s="1852"/>
      <c r="AS52" s="1852"/>
      <c r="AT52" s="1852"/>
      <c r="AU52" s="1852"/>
      <c r="AV52" s="1852"/>
      <c r="AW52" s="1852"/>
      <c r="AX52" s="1852"/>
      <c r="AY52" s="1852"/>
      <c r="AZ52" s="215"/>
      <c r="BA52" s="2180"/>
      <c r="BB52" s="151" t="s">
        <v>68</v>
      </c>
      <c r="BC52" s="1089" t="s">
        <v>35</v>
      </c>
      <c r="BD52" s="1108" t="s">
        <v>35</v>
      </c>
      <c r="BE52" s="1108" t="s">
        <v>35</v>
      </c>
      <c r="BF52" s="1108" t="s">
        <v>35</v>
      </c>
      <c r="BG52" s="1128" t="s">
        <v>35</v>
      </c>
      <c r="BH52" s="1148" t="s">
        <v>35</v>
      </c>
      <c r="BI52" s="1108" t="s">
        <v>35</v>
      </c>
      <c r="BJ52" s="1108" t="s">
        <v>35</v>
      </c>
      <c r="BK52" s="1108" t="s">
        <v>35</v>
      </c>
      <c r="BL52" s="1128" t="s">
        <v>35</v>
      </c>
      <c r="BM52" s="1148" t="s">
        <v>35</v>
      </c>
      <c r="BN52" s="1108" t="s">
        <v>35</v>
      </c>
      <c r="BO52" s="1108" t="s">
        <v>35</v>
      </c>
      <c r="BP52" s="1108" t="s">
        <v>35</v>
      </c>
      <c r="BQ52" s="1128" t="s">
        <v>35</v>
      </c>
    </row>
    <row r="53" s="130" customFormat="true" ht="15" customHeight="true" x14ac:dyDescent="0.2">
      <c r="A53" s="2181" t="s">
        <v>105</v>
      </c>
      <c r="B53" s="250" t="s">
        <v>100</v>
      </c>
      <c r="C53" s="1039" t="s">
        <v>35</v>
      </c>
      <c r="D53" s="1048" t="s">
        <v>35</v>
      </c>
      <c r="E53" s="1048" t="s">
        <v>35</v>
      </c>
      <c r="F53" s="1048" t="s">
        <v>35</v>
      </c>
      <c r="G53" s="1057" t="s">
        <v>35</v>
      </c>
      <c r="H53" s="1066" t="s">
        <v>35</v>
      </c>
      <c r="I53" s="1048" t="s">
        <v>35</v>
      </c>
      <c r="J53" s="1048" t="s">
        <v>35</v>
      </c>
      <c r="K53" s="1048" t="s">
        <v>35</v>
      </c>
      <c r="L53" s="1075" t="s">
        <v>35</v>
      </c>
      <c r="M53" s="1082" t="s">
        <v>35</v>
      </c>
      <c r="N53" s="1048" t="s">
        <v>35</v>
      </c>
      <c r="O53" s="1048" t="s">
        <v>35</v>
      </c>
      <c r="P53" s="1048" t="s">
        <v>35</v>
      </c>
      <c r="Q53" s="1075" t="s">
        <v>35</v>
      </c>
      <c r="R53" s="1979"/>
      <c r="S53" s="1979"/>
      <c r="T53" s="1979"/>
      <c r="U53" s="1979"/>
      <c r="V53" s="1979"/>
      <c r="W53" s="1979"/>
      <c r="X53" s="1979"/>
      <c r="Y53" s="1852"/>
      <c r="Z53" s="1852"/>
      <c r="AA53" s="1852"/>
      <c r="AB53" s="1852"/>
      <c r="AC53" s="1852"/>
      <c r="AD53" s="1852"/>
      <c r="AE53" s="1852"/>
      <c r="AF53" s="1852"/>
      <c r="AG53" s="1852"/>
      <c r="AH53" s="1852"/>
      <c r="AI53" s="1852"/>
      <c r="AJ53" s="1852"/>
      <c r="AK53" s="1852"/>
      <c r="AL53" s="1852"/>
      <c r="AM53" s="1852"/>
      <c r="AN53" s="1852"/>
      <c r="AO53" s="1852"/>
      <c r="AP53" s="1852"/>
      <c r="AQ53" s="1852"/>
      <c r="AR53" s="1852"/>
      <c r="AS53" s="1852"/>
      <c r="AT53" s="1852"/>
      <c r="AU53" s="1852"/>
      <c r="AV53" s="1852"/>
      <c r="AW53" s="1852"/>
      <c r="AX53" s="1852"/>
      <c r="AY53" s="1852"/>
      <c r="AZ53" s="215"/>
      <c r="BA53" s="2180" t="s">
        <v>105</v>
      </c>
      <c r="BB53" s="151" t="s">
        <v>100</v>
      </c>
      <c r="BC53" s="1089" t="s">
        <v>35</v>
      </c>
      <c r="BD53" s="1108" t="s">
        <v>35</v>
      </c>
      <c r="BE53" s="1108" t="s">
        <v>35</v>
      </c>
      <c r="BF53" s="1108" t="s">
        <v>35</v>
      </c>
      <c r="BG53" s="1128" t="s">
        <v>35</v>
      </c>
      <c r="BH53" s="1148" t="s">
        <v>35</v>
      </c>
      <c r="BI53" s="1108" t="s">
        <v>35</v>
      </c>
      <c r="BJ53" s="1108" t="s">
        <v>35</v>
      </c>
      <c r="BK53" s="1108" t="s">
        <v>35</v>
      </c>
      <c r="BL53" s="1128" t="s">
        <v>35</v>
      </c>
      <c r="BM53" s="1148" t="s">
        <v>35</v>
      </c>
      <c r="BN53" s="1108" t="s">
        <v>35</v>
      </c>
      <c r="BO53" s="1108" t="s">
        <v>35</v>
      </c>
      <c r="BP53" s="1108" t="s">
        <v>35</v>
      </c>
      <c r="BQ53" s="1128" t="s">
        <v>35</v>
      </c>
    </row>
    <row r="54" s="130" customFormat="true" ht="15" customHeight="true" x14ac:dyDescent="0.2">
      <c r="A54" s="2181"/>
      <c r="B54" s="250" t="s">
        <v>99</v>
      </c>
      <c r="C54" s="1039" t="s">
        <v>35</v>
      </c>
      <c r="D54" s="1048" t="s">
        <v>35</v>
      </c>
      <c r="E54" s="1048" t="s">
        <v>35</v>
      </c>
      <c r="F54" s="1048" t="s">
        <v>35</v>
      </c>
      <c r="G54" s="1057" t="s">
        <v>35</v>
      </c>
      <c r="H54" s="1066" t="s">
        <v>35</v>
      </c>
      <c r="I54" s="1048" t="s">
        <v>35</v>
      </c>
      <c r="J54" s="1048" t="s">
        <v>35</v>
      </c>
      <c r="K54" s="1048" t="s">
        <v>35</v>
      </c>
      <c r="L54" s="1075" t="s">
        <v>35</v>
      </c>
      <c r="M54" s="1082" t="s">
        <v>35</v>
      </c>
      <c r="N54" s="1048" t="s">
        <v>35</v>
      </c>
      <c r="O54" s="1048" t="s">
        <v>35</v>
      </c>
      <c r="P54" s="1048" t="s">
        <v>35</v>
      </c>
      <c r="Q54" s="1075" t="s">
        <v>35</v>
      </c>
      <c r="R54" s="1979"/>
      <c r="S54" s="1979"/>
      <c r="T54" s="1979"/>
      <c r="U54" s="1979"/>
      <c r="V54" s="1979"/>
      <c r="W54" s="1979"/>
      <c r="X54" s="1979"/>
      <c r="Y54" s="1852"/>
      <c r="Z54" s="1852"/>
      <c r="AA54" s="1852"/>
      <c r="AB54" s="1852"/>
      <c r="AC54" s="1852"/>
      <c r="AD54" s="1852"/>
      <c r="AE54" s="1852"/>
      <c r="AF54" s="1852"/>
      <c r="AG54" s="1852"/>
      <c r="AH54" s="1852"/>
      <c r="AI54" s="1852"/>
      <c r="AJ54" s="1852"/>
      <c r="AK54" s="1852"/>
      <c r="AL54" s="1852"/>
      <c r="AM54" s="1852"/>
      <c r="AN54" s="1852"/>
      <c r="AO54" s="1852"/>
      <c r="AP54" s="1852"/>
      <c r="AQ54" s="1852"/>
      <c r="AR54" s="1852"/>
      <c r="AS54" s="1852"/>
      <c r="AT54" s="1852"/>
      <c r="AU54" s="1852"/>
      <c r="AV54" s="1852"/>
      <c r="AW54" s="1852"/>
      <c r="AX54" s="1852"/>
      <c r="AY54" s="1852"/>
      <c r="AZ54" s="215"/>
      <c r="BA54" s="2180"/>
      <c r="BB54" s="151" t="s">
        <v>99</v>
      </c>
      <c r="BC54" s="1089" t="s">
        <v>35</v>
      </c>
      <c r="BD54" s="1108" t="s">
        <v>35</v>
      </c>
      <c r="BE54" s="1108" t="s">
        <v>35</v>
      </c>
      <c r="BF54" s="1108" t="s">
        <v>35</v>
      </c>
      <c r="BG54" s="1128" t="s">
        <v>35</v>
      </c>
      <c r="BH54" s="1148" t="s">
        <v>35</v>
      </c>
      <c r="BI54" s="1108" t="s">
        <v>35</v>
      </c>
      <c r="BJ54" s="1108" t="s">
        <v>35</v>
      </c>
      <c r="BK54" s="1108" t="s">
        <v>35</v>
      </c>
      <c r="BL54" s="1128" t="s">
        <v>35</v>
      </c>
      <c r="BM54" s="1148" t="s">
        <v>35</v>
      </c>
      <c r="BN54" s="1108" t="s">
        <v>35</v>
      </c>
      <c r="BO54" s="1108" t="s">
        <v>35</v>
      </c>
      <c r="BP54" s="1108" t="s">
        <v>35</v>
      </c>
      <c r="BQ54" s="1128" t="s">
        <v>35</v>
      </c>
    </row>
    <row r="55" s="130" customFormat="true" ht="15" customHeight="true" x14ac:dyDescent="0.2">
      <c r="A55" s="2218"/>
      <c r="B55" s="251" t="s">
        <v>68</v>
      </c>
      <c r="C55" s="1041" t="s">
        <v>35</v>
      </c>
      <c r="D55" s="1050" t="s">
        <v>35</v>
      </c>
      <c r="E55" s="1050" t="s">
        <v>35</v>
      </c>
      <c r="F55" s="1050" t="s">
        <v>35</v>
      </c>
      <c r="G55" s="1059" t="s">
        <v>35</v>
      </c>
      <c r="H55" s="1068" t="s">
        <v>35</v>
      </c>
      <c r="I55" s="1050" t="s">
        <v>35</v>
      </c>
      <c r="J55" s="1050" t="s">
        <v>35</v>
      </c>
      <c r="K55" s="1050" t="s">
        <v>35</v>
      </c>
      <c r="L55" s="1077" t="s">
        <v>35</v>
      </c>
      <c r="M55" s="1083" t="s">
        <v>35</v>
      </c>
      <c r="N55" s="1050" t="s">
        <v>35</v>
      </c>
      <c r="O55" s="1050" t="s">
        <v>35</v>
      </c>
      <c r="P55" s="1050" t="s">
        <v>35</v>
      </c>
      <c r="Q55" s="1077" t="s">
        <v>35</v>
      </c>
      <c r="R55" s="1853"/>
      <c r="S55" s="1853"/>
      <c r="T55" s="1853"/>
      <c r="U55" s="1853"/>
      <c r="V55" s="1853"/>
      <c r="W55" s="1853"/>
      <c r="X55" s="1853"/>
      <c r="Y55" s="1853"/>
      <c r="Z55" s="1853"/>
      <c r="AA55" s="1853"/>
      <c r="AB55" s="1853"/>
      <c r="AC55" s="1853"/>
      <c r="AD55" s="1853"/>
      <c r="AE55" s="1853"/>
      <c r="AF55" s="1853"/>
      <c r="AG55" s="1853"/>
      <c r="AH55" s="1853"/>
      <c r="AI55" s="1853"/>
      <c r="AJ55" s="1853"/>
      <c r="AK55" s="1853"/>
      <c r="AL55" s="1853"/>
      <c r="AM55" s="1853"/>
      <c r="AN55" s="1853"/>
      <c r="AO55" s="1853"/>
      <c r="AP55" s="1853"/>
      <c r="AQ55" s="1853"/>
      <c r="AR55" s="1853"/>
      <c r="AS55" s="1853"/>
      <c r="AT55" s="1853"/>
      <c r="AU55" s="1853"/>
      <c r="AV55" s="1853"/>
      <c r="AW55" s="1853"/>
      <c r="AX55" s="1853"/>
      <c r="AY55" s="1853"/>
      <c r="AZ55" s="215"/>
      <c r="BA55" s="2219"/>
      <c r="BB55" s="152" t="s">
        <v>68</v>
      </c>
      <c r="BC55" s="1090" t="s">
        <v>35</v>
      </c>
      <c r="BD55" s="1109" t="s">
        <v>35</v>
      </c>
      <c r="BE55" s="1109" t="s">
        <v>35</v>
      </c>
      <c r="BF55" s="1109" t="s">
        <v>35</v>
      </c>
      <c r="BG55" s="1129" t="s">
        <v>35</v>
      </c>
      <c r="BH55" s="1149" t="s">
        <v>35</v>
      </c>
      <c r="BI55" s="1109" t="s">
        <v>35</v>
      </c>
      <c r="BJ55" s="1109" t="s">
        <v>35</v>
      </c>
      <c r="BK55" s="1109" t="s">
        <v>35</v>
      </c>
      <c r="BL55" s="1129" t="s">
        <v>35</v>
      </c>
      <c r="BM55" s="1149" t="s">
        <v>35</v>
      </c>
      <c r="BN55" s="1109" t="s">
        <v>35</v>
      </c>
      <c r="BO55" s="1109" t="s">
        <v>35</v>
      </c>
      <c r="BP55" s="1109" t="s">
        <v>35</v>
      </c>
      <c r="BQ55" s="1129" t="s">
        <v>35</v>
      </c>
    </row>
    <row r="56" s="637" customFormat="true" ht="15" customHeight="true" x14ac:dyDescent="0.2">
      <c r="A56" s="132"/>
      <c r="B56" s="185"/>
      <c r="C56" s="2230" t="s">
        <v>114</v>
      </c>
      <c r="D56" s="2231"/>
      <c r="E56" s="2231"/>
      <c r="F56" s="2231"/>
      <c r="G56" s="2232"/>
      <c r="H56" s="2233" t="s">
        <v>38</v>
      </c>
      <c r="I56" s="2226"/>
      <c r="J56" s="2226"/>
      <c r="K56" s="2226"/>
      <c r="L56" s="2234"/>
      <c r="M56" s="2225" t="s">
        <v>37</v>
      </c>
      <c r="N56" s="2226"/>
      <c r="O56" s="2226"/>
      <c r="P56" s="2226"/>
      <c r="Q56" s="2227"/>
      <c r="R56" s="1975"/>
      <c r="S56" s="1975"/>
      <c r="T56" s="1975"/>
      <c r="U56" s="1975"/>
      <c r="V56" s="1975"/>
      <c r="W56" s="1975"/>
      <c r="X56" s="1975"/>
      <c r="Y56" s="1975"/>
      <c r="Z56" s="1975"/>
      <c r="AA56" s="1975"/>
      <c r="AB56" s="1976"/>
      <c r="AC56" s="603"/>
      <c r="AD56" s="603"/>
      <c r="AE56" s="603"/>
      <c r="AF56" s="603"/>
      <c r="AG56" s="603"/>
      <c r="AH56" s="603"/>
      <c r="AI56" s="603"/>
      <c r="AJ56" s="603"/>
      <c r="AK56" s="603"/>
      <c r="AL56" s="603"/>
      <c r="AM56" s="603"/>
      <c r="AN56" s="603"/>
      <c r="AO56" s="603"/>
      <c r="AP56" s="603"/>
      <c r="AQ56" s="603"/>
      <c r="AR56" s="603"/>
      <c r="AS56" s="603"/>
      <c r="AT56" s="603"/>
      <c r="AU56" s="603"/>
      <c r="AV56" s="603"/>
      <c r="AW56" s="603"/>
      <c r="AX56" s="603"/>
      <c r="AY56" s="603"/>
      <c r="BA56" s="217" t="s">
        <v>128</v>
      </c>
      <c r="BB56" s="115" t="s">
        <v>95</v>
      </c>
      <c r="BC56" s="2263" t="s">
        <v>114</v>
      </c>
      <c r="BD56" s="2264"/>
      <c r="BE56" s="2264"/>
      <c r="BF56" s="2264"/>
      <c r="BG56" s="2265"/>
      <c r="BH56" s="2266" t="s">
        <v>38</v>
      </c>
      <c r="BI56" s="2264"/>
      <c r="BJ56" s="2264"/>
      <c r="BK56" s="2264"/>
      <c r="BL56" s="2265"/>
      <c r="BM56" s="2266" t="s">
        <v>37</v>
      </c>
      <c r="BN56" s="2264"/>
      <c r="BO56" s="2264"/>
      <c r="BP56" s="2264"/>
      <c r="BQ56" s="2267"/>
    </row>
    <row r="57" s="637" customFormat="true" ht="12.75" x14ac:dyDescent="0.2">
      <c r="A57" s="186" t="s">
        <v>69</v>
      </c>
      <c r="B57" s="244"/>
      <c r="C57" s="275" t="s">
        <v>0</v>
      </c>
      <c r="D57" s="276" t="s">
        <v>1</v>
      </c>
      <c r="E57" s="276" t="s">
        <v>2</v>
      </c>
      <c r="F57" s="276" t="s">
        <v>3</v>
      </c>
      <c r="G57" s="277" t="s">
        <v>4</v>
      </c>
      <c r="H57" s="770" t="s">
        <v>0</v>
      </c>
      <c r="I57" s="716" t="s">
        <v>1</v>
      </c>
      <c r="J57" s="716" t="s">
        <v>2</v>
      </c>
      <c r="K57" s="716" t="s">
        <v>3</v>
      </c>
      <c r="L57" s="717" t="s">
        <v>4</v>
      </c>
      <c r="M57" s="758" t="s">
        <v>0</v>
      </c>
      <c r="N57" s="716" t="s">
        <v>1</v>
      </c>
      <c r="O57" s="716" t="s">
        <v>2</v>
      </c>
      <c r="P57" s="716" t="s">
        <v>3</v>
      </c>
      <c r="Q57" s="718" t="s">
        <v>4</v>
      </c>
      <c r="R57" s="1975"/>
      <c r="S57" s="1975"/>
      <c r="T57" s="1975"/>
      <c r="U57" s="1975"/>
      <c r="V57" s="1975"/>
      <c r="W57" s="1975"/>
      <c r="X57" s="1975"/>
      <c r="Y57" s="1975"/>
      <c r="Z57" s="1975"/>
      <c r="AA57" s="1975"/>
      <c r="AB57" s="1976"/>
      <c r="AC57" s="603"/>
      <c r="AD57" s="603"/>
      <c r="AE57" s="603"/>
      <c r="AF57" s="603"/>
      <c r="AG57" s="603"/>
      <c r="AH57" s="603"/>
      <c r="AI57" s="603"/>
      <c r="AJ57" s="603"/>
      <c r="AK57" s="603"/>
      <c r="AL57" s="603"/>
      <c r="AM57" s="603"/>
      <c r="AN57" s="603"/>
      <c r="AO57" s="603"/>
      <c r="AP57" s="603"/>
      <c r="AQ57" s="603"/>
      <c r="AR57" s="603"/>
      <c r="AS57" s="603"/>
      <c r="AT57" s="603"/>
      <c r="AU57" s="603"/>
      <c r="AV57" s="603"/>
      <c r="AW57" s="603"/>
      <c r="AX57" s="603"/>
      <c r="AY57" s="603"/>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row>
    <row r="58" s="637" customFormat="true" ht="15" customHeight="true" x14ac:dyDescent="0.2">
      <c r="A58" s="2228" t="s">
        <v>149</v>
      </c>
      <c r="B58" s="1011" t="s">
        <v>150</v>
      </c>
      <c r="C58" s="856">
        <v>67.489711934156389</v>
      </c>
      <c r="D58" s="857">
        <v>69.628099173553721</v>
      </c>
      <c r="E58" s="857">
        <v>71.231300345224398</v>
      </c>
      <c r="F58" s="857">
        <v>81.658031088082907</v>
      </c>
      <c r="G58" s="858">
        <v>95.21331945889699</v>
      </c>
      <c r="H58" s="859">
        <v>82.205513784461147</v>
      </c>
      <c r="I58" s="857">
        <v>92.964824120603012</v>
      </c>
      <c r="J58" s="857">
        <v>96.725440806045341</v>
      </c>
      <c r="K58" s="857">
        <v>97.680412371134011</v>
      </c>
      <c r="L58" s="860">
        <v>98.768472906403943</v>
      </c>
      <c r="M58" s="861">
        <v>64.065335753176043</v>
      </c>
      <c r="N58" s="857">
        <v>69.147005444646098</v>
      </c>
      <c r="O58" s="857">
        <v>66.302367941712205</v>
      </c>
      <c r="P58" s="857">
        <v>63.553113553113548</v>
      </c>
      <c r="Q58" s="1939">
        <v>62.727272727272734</v>
      </c>
      <c r="R58" s="1975"/>
      <c r="S58" s="1975"/>
      <c r="T58" s="1975"/>
      <c r="U58" s="1975"/>
      <c r="V58" s="1975"/>
      <c r="W58" s="1975"/>
      <c r="X58" s="1975"/>
      <c r="Y58" s="1975"/>
      <c r="Z58" s="1975"/>
      <c r="AA58" s="1975"/>
      <c r="AB58" s="1976"/>
      <c r="AC58" s="603"/>
      <c r="AD58" s="603"/>
      <c r="AE58" s="603"/>
      <c r="AF58" s="603"/>
      <c r="AG58" s="603"/>
      <c r="AH58" s="603"/>
      <c r="AI58" s="603"/>
      <c r="AJ58" s="603"/>
      <c r="AK58" s="603"/>
      <c r="AL58" s="603"/>
      <c r="AM58" s="603"/>
      <c r="AN58" s="603"/>
      <c r="AO58" s="603"/>
      <c r="AP58" s="603"/>
      <c r="AQ58" s="603"/>
      <c r="AR58" s="603"/>
      <c r="AS58" s="603"/>
      <c r="AT58" s="603"/>
      <c r="AU58" s="603"/>
      <c r="AV58" s="603"/>
      <c r="AW58" s="603"/>
      <c r="AX58" s="603"/>
      <c r="AY58" s="603"/>
      <c r="BA58" s="236"/>
      <c r="BB58" s="153"/>
      <c r="BC58" s="320"/>
      <c r="BD58" s="301"/>
      <c r="BE58" s="301"/>
      <c r="BF58" s="301"/>
      <c r="BG58" s="321"/>
      <c r="BH58" s="329"/>
      <c r="BI58" s="301"/>
      <c r="BJ58" s="301"/>
      <c r="BK58" s="301"/>
      <c r="BL58" s="321"/>
      <c r="BM58" s="329"/>
      <c r="BN58" s="301"/>
      <c r="BO58" s="301"/>
      <c r="BP58" s="301"/>
      <c r="BQ58" s="321"/>
    </row>
    <row r="59" s="637" customFormat="true" ht="15" customHeight="true" x14ac:dyDescent="0.2">
      <c r="A59" s="2229"/>
      <c r="B59" s="1012" t="s">
        <v>151</v>
      </c>
      <c r="C59" s="862">
        <v>6.481481481481481</v>
      </c>
      <c r="D59" s="863">
        <v>3.6157024793388426</v>
      </c>
      <c r="E59" s="863">
        <v>2.7617951668584579</v>
      </c>
      <c r="F59" s="863">
        <v>1.2435233160621761</v>
      </c>
      <c r="G59" s="864">
        <v>0.62434963579604574</v>
      </c>
      <c r="H59" s="865">
        <v>8.0200501253132828</v>
      </c>
      <c r="I59" s="863">
        <v>3.0150753768844218</v>
      </c>
      <c r="J59" s="863">
        <v>1.0075566750629723</v>
      </c>
      <c r="K59" s="863">
        <v>0.51546391752577314</v>
      </c>
      <c r="L59" s="866">
        <v>0.49261083743842365</v>
      </c>
      <c r="M59" s="867">
        <v>5.2631578947368416</v>
      </c>
      <c r="N59" s="863">
        <v>5.2631578947368416</v>
      </c>
      <c r="O59" s="863">
        <v>2.9143897996357011</v>
      </c>
      <c r="P59" s="863">
        <v>1.8315018315018317</v>
      </c>
      <c r="Q59" s="1940">
        <v>0.72727272727272729</v>
      </c>
      <c r="R59" s="1975"/>
      <c r="S59" s="1975"/>
      <c r="T59" s="1975"/>
      <c r="U59" s="1975"/>
      <c r="V59" s="1975"/>
      <c r="W59" s="1975"/>
      <c r="X59" s="1975"/>
      <c r="Y59" s="1975"/>
      <c r="Z59" s="1975"/>
      <c r="AA59" s="1975"/>
      <c r="AB59" s="1976"/>
      <c r="AC59" s="603"/>
      <c r="AD59" s="603"/>
      <c r="AE59" s="603"/>
      <c r="AF59" s="603"/>
      <c r="AG59" s="603"/>
      <c r="AH59" s="603"/>
      <c r="AI59" s="603"/>
      <c r="AJ59" s="603"/>
      <c r="AK59" s="603"/>
      <c r="AL59" s="603"/>
      <c r="AM59" s="603"/>
      <c r="AN59" s="603"/>
      <c r="AO59" s="603"/>
      <c r="AP59" s="603"/>
      <c r="AQ59" s="603"/>
      <c r="AR59" s="603"/>
      <c r="AS59" s="603"/>
      <c r="AT59" s="603"/>
      <c r="AU59" s="603"/>
      <c r="AV59" s="603"/>
      <c r="AW59" s="603"/>
      <c r="AX59" s="603"/>
      <c r="AY59" s="603"/>
      <c r="BA59" s="237"/>
      <c r="BB59" s="154"/>
      <c r="BC59" s="322"/>
      <c r="BD59" s="303"/>
      <c r="BE59" s="303"/>
      <c r="BF59" s="303"/>
      <c r="BG59" s="323"/>
      <c r="BH59" s="330"/>
      <c r="BI59" s="303"/>
      <c r="BJ59" s="303"/>
      <c r="BK59" s="303"/>
      <c r="BL59" s="323"/>
      <c r="BM59" s="330"/>
      <c r="BN59" s="303"/>
      <c r="BO59" s="303"/>
      <c r="BP59" s="303"/>
      <c r="BQ59" s="323"/>
    </row>
    <row r="60" s="637" customFormat="true" ht="15" customHeight="true" x14ac:dyDescent="0.2">
      <c r="A60" s="2229"/>
      <c r="B60" s="1012" t="s">
        <v>152</v>
      </c>
      <c r="C60" s="862">
        <v>6.2757201646090541</v>
      </c>
      <c r="D60" s="863">
        <v>11.053719008264464</v>
      </c>
      <c r="E60" s="863">
        <v>16.800920598388952</v>
      </c>
      <c r="F60" s="863">
        <v>11.295336787564766</v>
      </c>
      <c r="G60" s="864">
        <v>2.2892819979188346</v>
      </c>
      <c r="H60" s="865">
        <v>6.5162907268170418</v>
      </c>
      <c r="I60" s="863">
        <v>1.7587939698492463</v>
      </c>
      <c r="J60" s="863">
        <v>1.0075566750629723</v>
      </c>
      <c r="K60" s="863">
        <v>1.5463917525773196</v>
      </c>
      <c r="L60" s="866">
        <v>0.24630541871921183</v>
      </c>
      <c r="M60" s="867">
        <v>5.9891107078039925</v>
      </c>
      <c r="N60" s="863">
        <v>6.7150635208711433</v>
      </c>
      <c r="O60" s="863">
        <v>13.661202185792352</v>
      </c>
      <c r="P60" s="863">
        <v>22.710622710622712</v>
      </c>
      <c r="Q60" s="1940">
        <v>24</v>
      </c>
      <c r="R60" s="1980"/>
      <c r="S60" s="1980"/>
      <c r="T60" s="1980"/>
      <c r="U60" s="1980"/>
      <c r="V60" s="1980"/>
      <c r="W60" s="1980"/>
      <c r="X60" s="1980"/>
      <c r="Y60" s="1980"/>
      <c r="Z60" s="1980"/>
      <c r="AA60" s="1980"/>
      <c r="AB60" s="1981"/>
      <c r="AC60" s="603"/>
      <c r="AD60" s="603"/>
      <c r="AE60" s="603"/>
      <c r="AF60" s="603"/>
      <c r="AG60" s="603"/>
      <c r="AH60" s="603"/>
      <c r="AI60" s="603"/>
      <c r="AJ60" s="603"/>
      <c r="AK60" s="603"/>
      <c r="AL60" s="603"/>
      <c r="AM60" s="603"/>
      <c r="AN60" s="603"/>
      <c r="AO60" s="603"/>
      <c r="AP60" s="603"/>
      <c r="AQ60" s="603"/>
      <c r="AR60" s="603"/>
      <c r="AS60" s="603"/>
      <c r="AT60" s="603"/>
      <c r="AU60" s="603"/>
      <c r="AV60" s="603"/>
      <c r="AW60" s="603"/>
      <c r="AX60" s="603"/>
      <c r="AY60" s="603"/>
      <c r="BA60" s="237"/>
      <c r="BB60" s="154"/>
      <c r="BC60" s="322"/>
      <c r="BD60" s="303"/>
      <c r="BE60" s="303"/>
      <c r="BF60" s="303"/>
      <c r="BG60" s="323"/>
      <c r="BH60" s="330"/>
      <c r="BI60" s="303"/>
      <c r="BJ60" s="303"/>
      <c r="BK60" s="303"/>
      <c r="BL60" s="323"/>
      <c r="BM60" s="330"/>
      <c r="BN60" s="303"/>
      <c r="BO60" s="303"/>
      <c r="BP60" s="303"/>
      <c r="BQ60" s="323"/>
    </row>
    <row r="61" s="637" customFormat="true" ht="15" customHeight="true" x14ac:dyDescent="0.2">
      <c r="A61" s="2229"/>
      <c r="B61" s="1012" t="s">
        <v>153</v>
      </c>
      <c r="C61" s="862">
        <v>4.423868312757202</v>
      </c>
      <c r="D61" s="863">
        <v>4.5454545454545459</v>
      </c>
      <c r="E61" s="863">
        <v>3.79746835443038</v>
      </c>
      <c r="F61" s="863">
        <v>2.1761658031088085</v>
      </c>
      <c r="G61" s="864">
        <v>1.3527575442247659</v>
      </c>
      <c r="H61" s="865">
        <v>1.0025062656641603</v>
      </c>
      <c r="I61" s="863">
        <v>0.75376884422110546</v>
      </c>
      <c r="J61" s="863">
        <v>0</v>
      </c>
      <c r="K61" s="863">
        <v>0.25773195876288657</v>
      </c>
      <c r="L61" s="866">
        <v>0.24630541871921183</v>
      </c>
      <c r="M61" s="867">
        <v>5.9891107078039925</v>
      </c>
      <c r="N61" s="863">
        <v>3.9927404718693285</v>
      </c>
      <c r="O61" s="863">
        <v>5.4644808743169397</v>
      </c>
      <c r="P61" s="863">
        <v>4.5787545787545785</v>
      </c>
      <c r="Q61" s="1940">
        <v>6.3636363636363633</v>
      </c>
      <c r="R61" s="1982"/>
      <c r="S61" s="1982"/>
      <c r="T61" s="1982"/>
      <c r="U61" s="1982"/>
      <c r="V61" s="1982"/>
      <c r="W61" s="1982"/>
      <c r="X61" s="1982"/>
      <c r="Y61" s="1982"/>
      <c r="Z61" s="1982"/>
      <c r="AA61" s="1982"/>
      <c r="AB61" s="1982"/>
      <c r="AC61" s="603"/>
      <c r="AD61" s="603"/>
      <c r="AE61" s="603"/>
      <c r="AF61" s="603"/>
      <c r="AG61" s="603"/>
      <c r="AH61" s="603"/>
      <c r="AI61" s="603"/>
      <c r="AJ61" s="603"/>
      <c r="AK61" s="603"/>
      <c r="AL61" s="603"/>
      <c r="AM61" s="603"/>
      <c r="AN61" s="603"/>
      <c r="AO61" s="603"/>
      <c r="AP61" s="603"/>
      <c r="AQ61" s="603"/>
      <c r="AR61" s="603"/>
      <c r="AS61" s="603"/>
      <c r="AT61" s="603"/>
      <c r="AU61" s="603"/>
      <c r="AV61" s="603"/>
      <c r="AW61" s="603"/>
      <c r="AX61" s="603"/>
      <c r="AY61" s="603"/>
      <c r="BA61" s="237"/>
      <c r="BB61" s="154"/>
      <c r="BC61" s="322"/>
      <c r="BD61" s="303"/>
      <c r="BE61" s="303"/>
      <c r="BF61" s="303"/>
      <c r="BG61" s="323"/>
      <c r="BH61" s="330"/>
      <c r="BI61" s="303"/>
      <c r="BJ61" s="303"/>
      <c r="BK61" s="303"/>
      <c r="BL61" s="323"/>
      <c r="BM61" s="330"/>
      <c r="BN61" s="303"/>
      <c r="BO61" s="303"/>
      <c r="BP61" s="303"/>
      <c r="BQ61" s="323"/>
    </row>
    <row r="62" s="637" customFormat="true" ht="15" customHeight="true" x14ac:dyDescent="0.2">
      <c r="A62" s="2229"/>
      <c r="B62" s="1012" t="s">
        <v>154</v>
      </c>
      <c r="C62" s="862">
        <v>2.6748971193415638</v>
      </c>
      <c r="D62" s="863">
        <v>4.9586776859504136</v>
      </c>
      <c r="E62" s="863">
        <v>2.991944764096663</v>
      </c>
      <c r="F62" s="863">
        <v>2.1761658031088085</v>
      </c>
      <c r="G62" s="864">
        <v>0.41623309053069724</v>
      </c>
      <c r="H62" s="865">
        <v>0.75187969924812026</v>
      </c>
      <c r="I62" s="863">
        <v>0.25125628140703515</v>
      </c>
      <c r="J62" s="863">
        <v>0.50377833753148615</v>
      </c>
      <c r="K62" s="863">
        <v>0</v>
      </c>
      <c r="L62" s="866">
        <v>0.24630541871921183</v>
      </c>
      <c r="M62" s="867">
        <v>3.2667876588021776</v>
      </c>
      <c r="N62" s="863">
        <v>3.9927404718693285</v>
      </c>
      <c r="O62" s="863">
        <v>5.6466302367941719</v>
      </c>
      <c r="P62" s="863">
        <v>4.5787545787545785</v>
      </c>
      <c r="Q62" s="1940">
        <v>4</v>
      </c>
      <c r="R62" s="1983"/>
      <c r="S62" s="1971"/>
      <c r="T62" s="1971"/>
      <c r="U62" s="1971"/>
      <c r="V62" s="1971"/>
      <c r="W62" s="1971"/>
      <c r="X62" s="1971"/>
      <c r="Y62" s="1971"/>
      <c r="Z62" s="1971"/>
      <c r="AA62" s="1971"/>
      <c r="AB62" s="1972"/>
      <c r="AC62" s="603"/>
      <c r="AD62" s="603"/>
      <c r="AE62" s="603"/>
      <c r="AF62" s="603"/>
      <c r="AG62" s="603"/>
      <c r="AH62" s="603"/>
      <c r="AI62" s="603"/>
      <c r="AJ62" s="603"/>
      <c r="AK62" s="603"/>
      <c r="AL62" s="603"/>
      <c r="AM62" s="603"/>
      <c r="AN62" s="603"/>
      <c r="AO62" s="603"/>
      <c r="AP62" s="603"/>
      <c r="AQ62" s="603"/>
      <c r="AR62" s="603"/>
      <c r="AS62" s="603"/>
      <c r="AT62" s="603"/>
      <c r="AU62" s="603"/>
      <c r="AV62" s="603"/>
      <c r="AW62" s="603"/>
      <c r="AX62" s="603"/>
      <c r="AY62" s="603"/>
      <c r="BA62" s="237"/>
      <c r="BB62" s="154"/>
      <c r="BC62" s="322"/>
      <c r="BD62" s="303"/>
      <c r="BE62" s="303"/>
      <c r="BF62" s="303"/>
      <c r="BG62" s="323"/>
      <c r="BH62" s="330"/>
      <c r="BI62" s="303"/>
      <c r="BJ62" s="303"/>
      <c r="BK62" s="303"/>
      <c r="BL62" s="323"/>
      <c r="BM62" s="330"/>
      <c r="BN62" s="303"/>
      <c r="BO62" s="303"/>
      <c r="BP62" s="303"/>
      <c r="BQ62" s="323"/>
    </row>
    <row r="63" s="637" customFormat="true" ht="15" customHeight="true" x14ac:dyDescent="0.2">
      <c r="A63" s="2229"/>
      <c r="B63" s="1012" t="s">
        <v>155</v>
      </c>
      <c r="C63" s="862">
        <v>0.72016460905349799</v>
      </c>
      <c r="D63" s="863">
        <v>0.30991735537190085</v>
      </c>
      <c r="E63" s="863">
        <v>0.34522439585730724</v>
      </c>
      <c r="F63" s="863">
        <v>0.10362694300518134</v>
      </c>
      <c r="G63" s="864">
        <v>0</v>
      </c>
      <c r="H63" s="865">
        <v>0.25062656641604009</v>
      </c>
      <c r="I63" s="863">
        <v>0</v>
      </c>
      <c r="J63" s="863">
        <v>0</v>
      </c>
      <c r="K63" s="863">
        <v>0</v>
      </c>
      <c r="L63" s="866">
        <v>0</v>
      </c>
      <c r="M63" s="867">
        <v>1.0889292196007259</v>
      </c>
      <c r="N63" s="863">
        <v>0.36297640653357532</v>
      </c>
      <c r="O63" s="863">
        <v>0.36429872495446264</v>
      </c>
      <c r="P63" s="863">
        <v>0.36630036630036628</v>
      </c>
      <c r="Q63" s="1940">
        <v>0.18181818181818182</v>
      </c>
      <c r="R63" s="1973"/>
      <c r="S63" s="1973"/>
      <c r="T63" s="1973"/>
      <c r="U63" s="1973"/>
      <c r="V63" s="1973"/>
      <c r="W63" s="1973"/>
      <c r="X63" s="1973"/>
      <c r="Y63" s="1973"/>
      <c r="Z63" s="1973"/>
      <c r="AA63" s="1973"/>
      <c r="AB63" s="1974"/>
      <c r="AC63" s="603"/>
      <c r="AD63" s="603"/>
      <c r="AE63" s="603"/>
      <c r="AF63" s="603"/>
      <c r="AG63" s="603"/>
      <c r="AH63" s="603"/>
      <c r="AI63" s="603"/>
      <c r="AJ63" s="603"/>
      <c r="AK63" s="603"/>
      <c r="AL63" s="603"/>
      <c r="AM63" s="603"/>
      <c r="AN63" s="603"/>
      <c r="AO63" s="603"/>
      <c r="AP63" s="603"/>
      <c r="AQ63" s="603"/>
      <c r="AR63" s="603"/>
      <c r="AS63" s="603"/>
      <c r="AT63" s="603"/>
      <c r="AU63" s="603"/>
      <c r="AV63" s="603"/>
      <c r="AW63" s="603"/>
      <c r="AX63" s="603"/>
      <c r="AY63" s="603"/>
      <c r="BA63" s="237"/>
      <c r="BB63" s="154"/>
      <c r="BC63" s="322"/>
      <c r="BD63" s="303"/>
      <c r="BE63" s="303"/>
      <c r="BF63" s="303"/>
      <c r="BG63" s="323"/>
      <c r="BH63" s="330"/>
      <c r="BI63" s="303"/>
      <c r="BJ63" s="303"/>
      <c r="BK63" s="303"/>
      <c r="BL63" s="323"/>
      <c r="BM63" s="330"/>
      <c r="BN63" s="303"/>
      <c r="BO63" s="303"/>
      <c r="BP63" s="303"/>
      <c r="BQ63" s="323"/>
    </row>
    <row r="64" s="637" customFormat="true" ht="15" customHeight="true" x14ac:dyDescent="0.2">
      <c r="A64" s="2229"/>
      <c r="B64" s="1012" t="s">
        <v>156</v>
      </c>
      <c r="C64" s="862">
        <v>11.728395061728394</v>
      </c>
      <c r="D64" s="863">
        <v>5.5785123966942152</v>
      </c>
      <c r="E64" s="863">
        <v>1.7261219792865361</v>
      </c>
      <c r="F64" s="863">
        <v>0.72538860103626945</v>
      </c>
      <c r="G64" s="864">
        <v>0</v>
      </c>
      <c r="H64" s="865">
        <v>0.75187969924812026</v>
      </c>
      <c r="I64" s="863">
        <v>0.25125628140703515</v>
      </c>
      <c r="J64" s="863">
        <v>0</v>
      </c>
      <c r="K64" s="863">
        <v>0</v>
      </c>
      <c r="L64" s="866">
        <v>0</v>
      </c>
      <c r="M64" s="867">
        <v>14.337568058076226</v>
      </c>
      <c r="N64" s="863">
        <v>10.344827586206897</v>
      </c>
      <c r="O64" s="863">
        <v>5.2823315118397085</v>
      </c>
      <c r="P64" s="863">
        <v>2.0146520146520146</v>
      </c>
      <c r="Q64" s="1940">
        <v>1.8181818181818181</v>
      </c>
      <c r="R64" s="1984"/>
      <c r="S64" s="1984"/>
      <c r="T64" s="1984"/>
      <c r="U64" s="1984"/>
      <c r="V64" s="1984"/>
      <c r="W64" s="1984"/>
      <c r="X64" s="1984"/>
      <c r="Y64" s="1984"/>
      <c r="Z64" s="1984"/>
      <c r="AA64" s="1984"/>
      <c r="AB64" s="1985"/>
      <c r="AC64" s="603"/>
      <c r="AD64" s="603"/>
      <c r="AE64" s="603"/>
      <c r="AF64" s="603"/>
      <c r="AG64" s="603"/>
      <c r="AH64" s="603"/>
      <c r="AI64" s="603"/>
      <c r="AJ64" s="603"/>
      <c r="AK64" s="603"/>
      <c r="AL64" s="603"/>
      <c r="AM64" s="603"/>
      <c r="AN64" s="603"/>
      <c r="AO64" s="603"/>
      <c r="AP64" s="603"/>
      <c r="AQ64" s="603"/>
      <c r="AR64" s="603"/>
      <c r="AS64" s="603"/>
      <c r="AT64" s="603"/>
      <c r="AU64" s="603"/>
      <c r="AV64" s="603"/>
      <c r="AW64" s="603"/>
      <c r="AX64" s="603"/>
      <c r="AY64" s="603"/>
      <c r="BA64" s="237"/>
      <c r="BB64" s="154"/>
      <c r="BC64" s="322"/>
      <c r="BD64" s="303"/>
      <c r="BE64" s="303"/>
      <c r="BF64" s="303"/>
      <c r="BG64" s="323"/>
      <c r="BH64" s="330"/>
      <c r="BI64" s="303"/>
      <c r="BJ64" s="303"/>
      <c r="BK64" s="303"/>
      <c r="BL64" s="323"/>
      <c r="BM64" s="330"/>
      <c r="BN64" s="303"/>
      <c r="BO64" s="303"/>
      <c r="BP64" s="303"/>
      <c r="BQ64" s="323"/>
    </row>
    <row r="65" s="637" customFormat="true" ht="15" customHeight="true" x14ac:dyDescent="0.2">
      <c r="A65" s="2229"/>
      <c r="B65" s="1012" t="s">
        <v>157</v>
      </c>
      <c r="C65" s="862">
        <v>0.20576131687242799</v>
      </c>
      <c r="D65" s="863">
        <v>0.30991735537190085</v>
      </c>
      <c r="E65" s="863">
        <v>0.34522439585730724</v>
      </c>
      <c r="F65" s="863">
        <v>0.62176165803108807</v>
      </c>
      <c r="G65" s="864">
        <v>0.10405827263267431</v>
      </c>
      <c r="H65" s="865">
        <v>0.50125313283208017</v>
      </c>
      <c r="I65" s="863">
        <v>1.0050251256281406</v>
      </c>
      <c r="J65" s="863">
        <v>0.75566750629722923</v>
      </c>
      <c r="K65" s="863">
        <v>0</v>
      </c>
      <c r="L65" s="866">
        <v>0</v>
      </c>
      <c r="M65" s="867">
        <v>0</v>
      </c>
      <c r="N65" s="863">
        <v>0.18148820326678766</v>
      </c>
      <c r="O65" s="863">
        <v>0.36429872495446264</v>
      </c>
      <c r="P65" s="863">
        <v>0.36630036630036628</v>
      </c>
      <c r="Q65" s="1940">
        <v>0.18181818181818182</v>
      </c>
      <c r="R65" s="1986"/>
      <c r="S65" s="1986"/>
      <c r="T65" s="1986"/>
      <c r="U65" s="1986"/>
      <c r="V65" s="1986"/>
      <c r="W65" s="1986"/>
      <c r="X65" s="1986"/>
      <c r="Y65" s="1986"/>
      <c r="Z65" s="1986"/>
      <c r="AA65" s="1986"/>
      <c r="AB65" s="1987"/>
      <c r="AC65" s="603"/>
      <c r="AD65" s="603"/>
      <c r="AE65" s="603"/>
      <c r="AF65" s="603"/>
      <c r="AG65" s="603"/>
      <c r="AH65" s="603"/>
      <c r="AI65" s="603"/>
      <c r="AJ65" s="603"/>
      <c r="AK65" s="603"/>
      <c r="AL65" s="603"/>
      <c r="AM65" s="603"/>
      <c r="AN65" s="603"/>
      <c r="AO65" s="603"/>
      <c r="AP65" s="603"/>
      <c r="AQ65" s="603"/>
      <c r="AR65" s="603"/>
      <c r="AS65" s="603"/>
      <c r="AT65" s="603"/>
      <c r="AU65" s="603"/>
      <c r="AV65" s="603"/>
      <c r="AW65" s="603"/>
      <c r="AX65" s="603"/>
      <c r="AY65" s="603"/>
      <c r="BA65" s="237"/>
      <c r="BB65" s="154"/>
      <c r="BC65" s="322"/>
      <c r="BD65" s="303"/>
      <c r="BE65" s="303"/>
      <c r="BF65" s="303"/>
      <c r="BG65" s="323"/>
      <c r="BH65" s="330"/>
      <c r="BI65" s="303"/>
      <c r="BJ65" s="303"/>
      <c r="BK65" s="303"/>
      <c r="BL65" s="323"/>
      <c r="BM65" s="330"/>
      <c r="BN65" s="303"/>
      <c r="BO65" s="303"/>
      <c r="BP65" s="303"/>
      <c r="BQ65" s="323"/>
    </row>
    <row r="66" s="637" customFormat="true" ht="15" customHeight="true" x14ac:dyDescent="0.2">
      <c r="A66" s="791"/>
      <c r="B66" s="1013"/>
      <c r="C66" s="862"/>
      <c r="D66" s="863"/>
      <c r="E66" s="863"/>
      <c r="F66" s="863"/>
      <c r="G66" s="864"/>
      <c r="H66" s="865"/>
      <c r="I66" s="863"/>
      <c r="J66" s="863"/>
      <c r="K66" s="863"/>
      <c r="L66" s="866"/>
      <c r="M66" s="867"/>
      <c r="N66" s="863"/>
      <c r="O66" s="863"/>
      <c r="P66" s="863"/>
      <c r="Q66" s="1940"/>
      <c r="R66" s="1986"/>
      <c r="S66" s="1986"/>
      <c r="T66" s="1986"/>
      <c r="U66" s="1986"/>
      <c r="V66" s="1986"/>
      <c r="W66" s="1986"/>
      <c r="X66" s="1986"/>
      <c r="Y66" s="1986"/>
      <c r="Z66" s="1986"/>
      <c r="AA66" s="1986"/>
      <c r="AB66" s="1987"/>
      <c r="AC66" s="603"/>
      <c r="AD66" s="603"/>
      <c r="AE66" s="603"/>
      <c r="AF66" s="603"/>
      <c r="AG66" s="603"/>
      <c r="AH66" s="603"/>
      <c r="AI66" s="603"/>
      <c r="AJ66" s="603"/>
      <c r="AK66" s="603"/>
      <c r="AL66" s="603"/>
      <c r="AM66" s="603"/>
      <c r="AN66" s="603"/>
      <c r="AO66" s="603"/>
      <c r="AP66" s="603"/>
      <c r="AQ66" s="603"/>
      <c r="AR66" s="603"/>
      <c r="AS66" s="603"/>
      <c r="AT66" s="603"/>
      <c r="AU66" s="603"/>
      <c r="AV66" s="603"/>
      <c r="AW66" s="603"/>
      <c r="AX66" s="603"/>
      <c r="AY66" s="603"/>
      <c r="BA66" s="237"/>
      <c r="BB66" s="154"/>
      <c r="BC66" s="322"/>
      <c r="BD66" s="303"/>
      <c r="BE66" s="303"/>
      <c r="BF66" s="303"/>
      <c r="BG66" s="323"/>
      <c r="BH66" s="330"/>
      <c r="BI66" s="303"/>
      <c r="BJ66" s="303"/>
      <c r="BK66" s="303"/>
      <c r="BL66" s="323"/>
      <c r="BM66" s="330"/>
      <c r="BN66" s="303"/>
      <c r="BO66" s="303"/>
      <c r="BP66" s="303"/>
      <c r="BQ66" s="323"/>
    </row>
    <row r="67" s="637" customFormat="true" ht="15" customHeight="true" x14ac:dyDescent="0.2">
      <c r="A67" s="791"/>
      <c r="B67" s="1013"/>
      <c r="C67" s="862"/>
      <c r="D67" s="863"/>
      <c r="E67" s="863"/>
      <c r="F67" s="863"/>
      <c r="G67" s="864"/>
      <c r="H67" s="865"/>
      <c r="I67" s="863"/>
      <c r="J67" s="863"/>
      <c r="K67" s="863"/>
      <c r="L67" s="866"/>
      <c r="M67" s="867"/>
      <c r="N67" s="863"/>
      <c r="O67" s="863"/>
      <c r="P67" s="863"/>
      <c r="Q67" s="1940"/>
      <c r="R67" s="1986"/>
      <c r="S67" s="1986"/>
      <c r="T67" s="1986"/>
      <c r="U67" s="1986"/>
      <c r="V67" s="1986"/>
      <c r="W67" s="1986"/>
      <c r="X67" s="1986"/>
      <c r="Y67" s="1986"/>
      <c r="Z67" s="1986"/>
      <c r="AA67" s="1986"/>
      <c r="AB67" s="1987"/>
      <c r="AC67" s="603"/>
      <c r="AD67" s="603"/>
      <c r="AE67" s="603"/>
      <c r="AF67" s="603"/>
      <c r="AG67" s="603"/>
      <c r="AH67" s="603"/>
      <c r="AI67" s="603"/>
      <c r="AJ67" s="603"/>
      <c r="AK67" s="603"/>
      <c r="AL67" s="603"/>
      <c r="AM67" s="603"/>
      <c r="AN67" s="603"/>
      <c r="AO67" s="603"/>
      <c r="AP67" s="603"/>
      <c r="AQ67" s="603"/>
      <c r="AR67" s="603"/>
      <c r="AS67" s="603"/>
      <c r="AT67" s="603"/>
      <c r="AU67" s="603"/>
      <c r="AV67" s="603"/>
      <c r="AW67" s="603"/>
      <c r="AX67" s="603"/>
      <c r="AY67" s="603"/>
      <c r="BA67" s="237"/>
      <c r="BB67" s="154"/>
      <c r="BC67" s="322"/>
      <c r="BD67" s="303"/>
      <c r="BE67" s="303"/>
      <c r="BF67" s="303"/>
      <c r="BG67" s="323"/>
      <c r="BH67" s="330"/>
      <c r="BI67" s="303"/>
      <c r="BJ67" s="303"/>
      <c r="BK67" s="303"/>
      <c r="BL67" s="323"/>
      <c r="BM67" s="330"/>
      <c r="BN67" s="303"/>
      <c r="BO67" s="303"/>
      <c r="BP67" s="303"/>
      <c r="BQ67" s="323"/>
    </row>
    <row r="68" s="637" customFormat="true" ht="15" customHeight="true" x14ac:dyDescent="0.2">
      <c r="A68" s="791"/>
      <c r="B68" s="1013"/>
      <c r="C68" s="862"/>
      <c r="D68" s="863"/>
      <c r="E68" s="863"/>
      <c r="F68" s="863"/>
      <c r="G68" s="864"/>
      <c r="H68" s="865"/>
      <c r="I68" s="863"/>
      <c r="J68" s="863"/>
      <c r="K68" s="863"/>
      <c r="L68" s="866"/>
      <c r="M68" s="867"/>
      <c r="N68" s="863"/>
      <c r="O68" s="863"/>
      <c r="P68" s="863"/>
      <c r="Q68" s="1940"/>
      <c r="R68" s="1986"/>
      <c r="S68" s="1986"/>
      <c r="T68" s="1986"/>
      <c r="U68" s="1986"/>
      <c r="V68" s="1986"/>
      <c r="W68" s="1986"/>
      <c r="X68" s="1986"/>
      <c r="Y68" s="1986"/>
      <c r="Z68" s="1986"/>
      <c r="AA68" s="1986"/>
      <c r="AB68" s="1987"/>
      <c r="AC68" s="603"/>
      <c r="AD68" s="603"/>
      <c r="AE68" s="603"/>
      <c r="AF68" s="603"/>
      <c r="AG68" s="603"/>
      <c r="AH68" s="603"/>
      <c r="AI68" s="603"/>
      <c r="AJ68" s="603"/>
      <c r="AK68" s="603"/>
      <c r="AL68" s="603"/>
      <c r="AM68" s="603"/>
      <c r="AN68" s="603"/>
      <c r="AO68" s="603"/>
      <c r="AP68" s="603"/>
      <c r="AQ68" s="603"/>
      <c r="AR68" s="603"/>
      <c r="AS68" s="603"/>
      <c r="AT68" s="603"/>
      <c r="AU68" s="603"/>
      <c r="AV68" s="603"/>
      <c r="AW68" s="603"/>
      <c r="AX68" s="603"/>
      <c r="AY68" s="603"/>
      <c r="BA68" s="237"/>
      <c r="BB68" s="154"/>
      <c r="BC68" s="322"/>
      <c r="BD68" s="303"/>
      <c r="BE68" s="303"/>
      <c r="BF68" s="303"/>
      <c r="BG68" s="323"/>
      <c r="BH68" s="330"/>
      <c r="BI68" s="303"/>
      <c r="BJ68" s="303"/>
      <c r="BK68" s="303"/>
      <c r="BL68" s="323"/>
      <c r="BM68" s="330"/>
      <c r="BN68" s="303"/>
      <c r="BO68" s="303"/>
      <c r="BP68" s="303"/>
      <c r="BQ68" s="323"/>
    </row>
    <row r="69" s="637" customFormat="true" ht="15" customHeight="true" x14ac:dyDescent="0.2">
      <c r="A69" s="791"/>
      <c r="B69" s="1013"/>
      <c r="C69" s="862"/>
      <c r="D69" s="863"/>
      <c r="E69" s="863"/>
      <c r="F69" s="863"/>
      <c r="G69" s="864"/>
      <c r="H69" s="865"/>
      <c r="I69" s="863"/>
      <c r="J69" s="863"/>
      <c r="K69" s="863"/>
      <c r="L69" s="866"/>
      <c r="M69" s="867"/>
      <c r="N69" s="863"/>
      <c r="O69" s="863"/>
      <c r="P69" s="863"/>
      <c r="Q69" s="1940"/>
      <c r="R69" s="1986"/>
      <c r="S69" s="1986"/>
      <c r="T69" s="1986"/>
      <c r="U69" s="1986"/>
      <c r="V69" s="1986"/>
      <c r="W69" s="1986"/>
      <c r="X69" s="1986"/>
      <c r="Y69" s="1986"/>
      <c r="Z69" s="1986"/>
      <c r="AA69" s="1986"/>
      <c r="AB69" s="1987"/>
      <c r="AC69" s="603"/>
      <c r="AD69" s="603"/>
      <c r="AE69" s="603"/>
      <c r="AF69" s="603"/>
      <c r="AG69" s="603"/>
      <c r="AH69" s="603"/>
      <c r="AI69" s="603"/>
      <c r="AJ69" s="603"/>
      <c r="AK69" s="603"/>
      <c r="AL69" s="603"/>
      <c r="AM69" s="603"/>
      <c r="AN69" s="603"/>
      <c r="AO69" s="603"/>
      <c r="AP69" s="603"/>
      <c r="AQ69" s="603"/>
      <c r="AR69" s="603"/>
      <c r="AS69" s="603"/>
      <c r="AT69" s="603"/>
      <c r="AU69" s="603"/>
      <c r="AV69" s="603"/>
      <c r="AW69" s="603"/>
      <c r="AX69" s="603"/>
      <c r="AY69" s="603"/>
      <c r="BA69" s="237"/>
      <c r="BB69" s="154"/>
      <c r="BC69" s="322"/>
      <c r="BD69" s="303"/>
      <c r="BE69" s="303"/>
      <c r="BF69" s="303"/>
      <c r="BG69" s="323"/>
      <c r="BH69" s="330"/>
      <c r="BI69" s="303"/>
      <c r="BJ69" s="303"/>
      <c r="BK69" s="303"/>
      <c r="BL69" s="323"/>
      <c r="BM69" s="330"/>
      <c r="BN69" s="303"/>
      <c r="BO69" s="303"/>
      <c r="BP69" s="303"/>
      <c r="BQ69" s="323"/>
    </row>
    <row r="70" s="637" customFormat="true" ht="15" customHeight="true" x14ac:dyDescent="0.2">
      <c r="A70" s="791"/>
      <c r="B70" s="1013"/>
      <c r="C70" s="862"/>
      <c r="D70" s="863"/>
      <c r="E70" s="863"/>
      <c r="F70" s="863"/>
      <c r="G70" s="864"/>
      <c r="H70" s="865"/>
      <c r="I70" s="863"/>
      <c r="J70" s="863"/>
      <c r="K70" s="863"/>
      <c r="L70" s="866"/>
      <c r="M70" s="867"/>
      <c r="N70" s="863"/>
      <c r="O70" s="863"/>
      <c r="P70" s="863"/>
      <c r="Q70" s="1940"/>
      <c r="R70" s="1986"/>
      <c r="S70" s="1986"/>
      <c r="T70" s="1986"/>
      <c r="U70" s="1986"/>
      <c r="V70" s="1986"/>
      <c r="W70" s="1986"/>
      <c r="X70" s="1986"/>
      <c r="Y70" s="1986"/>
      <c r="Z70" s="1986"/>
      <c r="AA70" s="1986"/>
      <c r="AB70" s="1987"/>
      <c r="AC70" s="603"/>
      <c r="AD70" s="603"/>
      <c r="AE70" s="603"/>
      <c r="AF70" s="603"/>
      <c r="AG70" s="603"/>
      <c r="AH70" s="603"/>
      <c r="AI70" s="603"/>
      <c r="AJ70" s="603"/>
      <c r="AK70" s="603"/>
      <c r="AL70" s="603"/>
      <c r="AM70" s="603"/>
      <c r="AN70" s="603"/>
      <c r="AO70" s="603"/>
      <c r="AP70" s="603"/>
      <c r="AQ70" s="603"/>
      <c r="AR70" s="603"/>
      <c r="AS70" s="603"/>
      <c r="AT70" s="603"/>
      <c r="AU70" s="603"/>
      <c r="AV70" s="603"/>
      <c r="AW70" s="603"/>
      <c r="AX70" s="603"/>
      <c r="AY70" s="603"/>
      <c r="BA70" s="237"/>
      <c r="BB70" s="154"/>
      <c r="BC70" s="322"/>
      <c r="BD70" s="303"/>
      <c r="BE70" s="303"/>
      <c r="BF70" s="303"/>
      <c r="BG70" s="323"/>
      <c r="BH70" s="330"/>
      <c r="BI70" s="303"/>
      <c r="BJ70" s="303"/>
      <c r="BK70" s="303"/>
      <c r="BL70" s="323"/>
      <c r="BM70" s="330"/>
      <c r="BN70" s="303"/>
      <c r="BO70" s="303"/>
      <c r="BP70" s="303"/>
      <c r="BQ70" s="323"/>
    </row>
    <row r="71" s="637" customFormat="true" ht="15" customHeight="true" x14ac:dyDescent="0.2">
      <c r="A71" s="791"/>
      <c r="B71" s="1013"/>
      <c r="C71" s="862"/>
      <c r="D71" s="863"/>
      <c r="E71" s="863"/>
      <c r="F71" s="863"/>
      <c r="G71" s="864"/>
      <c r="H71" s="865"/>
      <c r="I71" s="863"/>
      <c r="J71" s="863"/>
      <c r="K71" s="863"/>
      <c r="L71" s="866"/>
      <c r="M71" s="867"/>
      <c r="N71" s="863"/>
      <c r="O71" s="863"/>
      <c r="P71" s="863"/>
      <c r="Q71" s="1940"/>
      <c r="R71" s="1986"/>
      <c r="S71" s="1986"/>
      <c r="T71" s="1986"/>
      <c r="U71" s="1986"/>
      <c r="V71" s="1986"/>
      <c r="W71" s="1986"/>
      <c r="X71" s="1986"/>
      <c r="Y71" s="1986"/>
      <c r="Z71" s="1986"/>
      <c r="AA71" s="1986"/>
      <c r="AB71" s="1987"/>
      <c r="AC71" s="603"/>
      <c r="AD71" s="603"/>
      <c r="AE71" s="603"/>
      <c r="AF71" s="603"/>
      <c r="AG71" s="603"/>
      <c r="AH71" s="603"/>
      <c r="AI71" s="603"/>
      <c r="AJ71" s="603"/>
      <c r="AK71" s="603"/>
      <c r="AL71" s="603"/>
      <c r="AM71" s="603"/>
      <c r="AN71" s="603"/>
      <c r="AO71" s="603"/>
      <c r="AP71" s="603"/>
      <c r="AQ71" s="603"/>
      <c r="AR71" s="603"/>
      <c r="AS71" s="603"/>
      <c r="AT71" s="603"/>
      <c r="AU71" s="603"/>
      <c r="AV71" s="603"/>
      <c r="AW71" s="603"/>
      <c r="AX71" s="603"/>
      <c r="AY71" s="603"/>
      <c r="BA71" s="237"/>
      <c r="BB71" s="154"/>
      <c r="BC71" s="322"/>
      <c r="BD71" s="303"/>
      <c r="BE71" s="303"/>
      <c r="BF71" s="303"/>
      <c r="BG71" s="323"/>
      <c r="BH71" s="330"/>
      <c r="BI71" s="303"/>
      <c r="BJ71" s="303"/>
      <c r="BK71" s="303"/>
      <c r="BL71" s="323"/>
      <c r="BM71" s="330"/>
      <c r="BN71" s="303"/>
      <c r="BO71" s="303"/>
      <c r="BP71" s="303"/>
      <c r="BQ71" s="323"/>
    </row>
    <row r="72" s="637" customFormat="true" ht="15" customHeight="true" x14ac:dyDescent="0.2">
      <c r="A72" s="791"/>
      <c r="B72" s="1013"/>
      <c r="C72" s="862"/>
      <c r="D72" s="863"/>
      <c r="E72" s="863"/>
      <c r="F72" s="863"/>
      <c r="G72" s="864"/>
      <c r="H72" s="865"/>
      <c r="I72" s="863"/>
      <c r="J72" s="863"/>
      <c r="K72" s="863"/>
      <c r="L72" s="866"/>
      <c r="M72" s="867"/>
      <c r="N72" s="863"/>
      <c r="O72" s="863"/>
      <c r="P72" s="863"/>
      <c r="Q72" s="1940"/>
      <c r="R72" s="1986"/>
      <c r="S72" s="1986"/>
      <c r="T72" s="1986"/>
      <c r="U72" s="1986"/>
      <c r="V72" s="1986"/>
      <c r="W72" s="1986"/>
      <c r="X72" s="1986"/>
      <c r="Y72" s="1986"/>
      <c r="Z72" s="1986"/>
      <c r="AA72" s="1986"/>
      <c r="AB72" s="1987"/>
      <c r="AC72" s="603"/>
      <c r="AD72" s="603"/>
      <c r="AE72" s="603"/>
      <c r="AF72" s="603"/>
      <c r="AG72" s="603"/>
      <c r="AH72" s="603"/>
      <c r="AI72" s="603"/>
      <c r="AJ72" s="603"/>
      <c r="AK72" s="603"/>
      <c r="AL72" s="603"/>
      <c r="AM72" s="603"/>
      <c r="AN72" s="603"/>
      <c r="AO72" s="603"/>
      <c r="AP72" s="603"/>
      <c r="AQ72" s="603"/>
      <c r="AR72" s="603"/>
      <c r="AS72" s="603"/>
      <c r="AT72" s="603"/>
      <c r="AU72" s="603"/>
      <c r="AV72" s="603"/>
      <c r="AW72" s="603"/>
      <c r="AX72" s="603"/>
      <c r="AY72" s="603"/>
      <c r="BA72" s="237"/>
      <c r="BB72" s="154"/>
      <c r="BC72" s="322"/>
      <c r="BD72" s="303"/>
      <c r="BE72" s="303"/>
      <c r="BF72" s="303"/>
      <c r="BG72" s="323"/>
      <c r="BH72" s="330"/>
      <c r="BI72" s="303"/>
      <c r="BJ72" s="303"/>
      <c r="BK72" s="303"/>
      <c r="BL72" s="323"/>
      <c r="BM72" s="330"/>
      <c r="BN72" s="303"/>
      <c r="BO72" s="303"/>
      <c r="BP72" s="303"/>
      <c r="BQ72" s="323"/>
    </row>
    <row r="73" s="637" customFormat="true" ht="15" customHeight="true" x14ac:dyDescent="0.2">
      <c r="A73" s="791"/>
      <c r="B73" s="1013"/>
      <c r="C73" s="862"/>
      <c r="D73" s="863"/>
      <c r="E73" s="863"/>
      <c r="F73" s="863"/>
      <c r="G73" s="864"/>
      <c r="H73" s="865"/>
      <c r="I73" s="863"/>
      <c r="J73" s="863"/>
      <c r="K73" s="863"/>
      <c r="L73" s="866"/>
      <c r="M73" s="867"/>
      <c r="N73" s="863"/>
      <c r="O73" s="863"/>
      <c r="P73" s="863"/>
      <c r="Q73" s="1940"/>
      <c r="R73" s="1986"/>
      <c r="S73" s="1986"/>
      <c r="T73" s="1986"/>
      <c r="U73" s="1986"/>
      <c r="V73" s="1986"/>
      <c r="W73" s="1986"/>
      <c r="X73" s="1986"/>
      <c r="Y73" s="1986"/>
      <c r="Z73" s="1986"/>
      <c r="AA73" s="1986"/>
      <c r="AB73" s="1987"/>
      <c r="AC73" s="603"/>
      <c r="AD73" s="603"/>
      <c r="AE73" s="603"/>
      <c r="AF73" s="603"/>
      <c r="AG73" s="603"/>
      <c r="AH73" s="603"/>
      <c r="AI73" s="603"/>
      <c r="AJ73" s="603"/>
      <c r="AK73" s="603"/>
      <c r="AL73" s="603"/>
      <c r="AM73" s="603"/>
      <c r="AN73" s="603"/>
      <c r="AO73" s="603"/>
      <c r="AP73" s="603"/>
      <c r="AQ73" s="603"/>
      <c r="AR73" s="603"/>
      <c r="AS73" s="603"/>
      <c r="AT73" s="603"/>
      <c r="AU73" s="603"/>
      <c r="AV73" s="603"/>
      <c r="AW73" s="603"/>
      <c r="AX73" s="603"/>
      <c r="AY73" s="603"/>
      <c r="BA73" s="237"/>
      <c r="BB73" s="154"/>
      <c r="BC73" s="322"/>
      <c r="BD73" s="303"/>
      <c r="BE73" s="303"/>
      <c r="BF73" s="303"/>
      <c r="BG73" s="323"/>
      <c r="BH73" s="330"/>
      <c r="BI73" s="303"/>
      <c r="BJ73" s="303"/>
      <c r="BK73" s="303"/>
      <c r="BL73" s="323"/>
      <c r="BM73" s="330"/>
      <c r="BN73" s="303"/>
      <c r="BO73" s="303"/>
      <c r="BP73" s="303"/>
      <c r="BQ73" s="323"/>
    </row>
    <row r="74" s="637" customFormat="true" ht="15" customHeight="true" x14ac:dyDescent="0.2">
      <c r="A74" s="791"/>
      <c r="B74" s="1013"/>
      <c r="C74" s="862"/>
      <c r="D74" s="863"/>
      <c r="E74" s="863"/>
      <c r="F74" s="863"/>
      <c r="G74" s="864"/>
      <c r="H74" s="865"/>
      <c r="I74" s="863"/>
      <c r="J74" s="863"/>
      <c r="K74" s="863"/>
      <c r="L74" s="866"/>
      <c r="M74" s="867"/>
      <c r="N74" s="863"/>
      <c r="O74" s="863"/>
      <c r="P74" s="863"/>
      <c r="Q74" s="1940"/>
      <c r="R74" s="1986"/>
      <c r="S74" s="1986"/>
      <c r="T74" s="1986"/>
      <c r="U74" s="1986"/>
      <c r="V74" s="1986"/>
      <c r="W74" s="1986"/>
      <c r="X74" s="1986"/>
      <c r="Y74" s="1986"/>
      <c r="Z74" s="1986"/>
      <c r="AA74" s="1986"/>
      <c r="AB74" s="1987"/>
      <c r="AC74" s="603"/>
      <c r="AD74" s="603"/>
      <c r="AE74" s="603"/>
      <c r="AF74" s="603"/>
      <c r="AG74" s="603"/>
      <c r="AH74" s="603"/>
      <c r="AI74" s="603"/>
      <c r="AJ74" s="603"/>
      <c r="AK74" s="603"/>
      <c r="AL74" s="603"/>
      <c r="AM74" s="603"/>
      <c r="AN74" s="603"/>
      <c r="AO74" s="603"/>
      <c r="AP74" s="603"/>
      <c r="AQ74" s="603"/>
      <c r="AR74" s="603"/>
      <c r="AS74" s="603"/>
      <c r="AT74" s="603"/>
      <c r="AU74" s="603"/>
      <c r="AV74" s="603"/>
      <c r="AW74" s="603"/>
      <c r="AX74" s="603"/>
      <c r="AY74" s="603"/>
      <c r="BA74" s="237"/>
      <c r="BB74" s="154"/>
      <c r="BC74" s="322"/>
      <c r="BD74" s="303"/>
      <c r="BE74" s="303"/>
      <c r="BF74" s="303"/>
      <c r="BG74" s="323"/>
      <c r="BH74" s="330"/>
      <c r="BI74" s="303"/>
      <c r="BJ74" s="303"/>
      <c r="BK74" s="303"/>
      <c r="BL74" s="323"/>
      <c r="BM74" s="330"/>
      <c r="BN74" s="303"/>
      <c r="BO74" s="303"/>
      <c r="BP74" s="303"/>
      <c r="BQ74" s="323"/>
    </row>
    <row r="75" s="637" customFormat="true" ht="15" customHeight="true" x14ac:dyDescent="0.2">
      <c r="A75" s="791"/>
      <c r="B75" s="1013"/>
      <c r="C75" s="862"/>
      <c r="D75" s="863"/>
      <c r="E75" s="863"/>
      <c r="F75" s="863"/>
      <c r="G75" s="864"/>
      <c r="H75" s="865"/>
      <c r="I75" s="863"/>
      <c r="J75" s="863"/>
      <c r="K75" s="863"/>
      <c r="L75" s="866"/>
      <c r="M75" s="867"/>
      <c r="N75" s="863"/>
      <c r="O75" s="863"/>
      <c r="P75" s="863"/>
      <c r="Q75" s="1940"/>
      <c r="R75" s="1986"/>
      <c r="S75" s="1986"/>
      <c r="T75" s="1986"/>
      <c r="U75" s="1986"/>
      <c r="V75" s="1986"/>
      <c r="W75" s="1986"/>
      <c r="X75" s="1986"/>
      <c r="Y75" s="1986"/>
      <c r="Z75" s="1986"/>
      <c r="AA75" s="1986"/>
      <c r="AB75" s="1987"/>
      <c r="AC75" s="603"/>
      <c r="AD75" s="603"/>
      <c r="AE75" s="603"/>
      <c r="AF75" s="603"/>
      <c r="AG75" s="603"/>
      <c r="AH75" s="603"/>
      <c r="AI75" s="603"/>
      <c r="AJ75" s="603"/>
      <c r="AK75" s="603"/>
      <c r="AL75" s="603"/>
      <c r="AM75" s="603"/>
      <c r="AN75" s="603"/>
      <c r="AO75" s="603"/>
      <c r="AP75" s="603"/>
      <c r="AQ75" s="603"/>
      <c r="AR75" s="603"/>
      <c r="AS75" s="603"/>
      <c r="AT75" s="603"/>
      <c r="AU75" s="603"/>
      <c r="AV75" s="603"/>
      <c r="AW75" s="603"/>
      <c r="AX75" s="603"/>
      <c r="AY75" s="603"/>
      <c r="BA75" s="237"/>
      <c r="BB75" s="154"/>
      <c r="BC75" s="322"/>
      <c r="BD75" s="303"/>
      <c r="BE75" s="303"/>
      <c r="BF75" s="303"/>
      <c r="BG75" s="323"/>
      <c r="BH75" s="330"/>
      <c r="BI75" s="303"/>
      <c r="BJ75" s="303"/>
      <c r="BK75" s="303"/>
      <c r="BL75" s="323"/>
      <c r="BM75" s="330"/>
      <c r="BN75" s="303"/>
      <c r="BO75" s="303"/>
      <c r="BP75" s="303"/>
      <c r="BQ75" s="323"/>
    </row>
    <row r="76" s="637" customFormat="true" ht="15" customHeight="true" x14ac:dyDescent="0.2">
      <c r="A76" s="791"/>
      <c r="B76" s="1013"/>
      <c r="C76" s="862"/>
      <c r="D76" s="863"/>
      <c r="E76" s="863"/>
      <c r="F76" s="863"/>
      <c r="G76" s="864"/>
      <c r="H76" s="865"/>
      <c r="I76" s="863"/>
      <c r="J76" s="863"/>
      <c r="K76" s="863"/>
      <c r="L76" s="866"/>
      <c r="M76" s="867"/>
      <c r="N76" s="863"/>
      <c r="O76" s="863"/>
      <c r="P76" s="863"/>
      <c r="Q76" s="1940"/>
      <c r="R76" s="1986"/>
      <c r="S76" s="1986"/>
      <c r="T76" s="1986"/>
      <c r="U76" s="1986"/>
      <c r="V76" s="1986"/>
      <c r="W76" s="1986"/>
      <c r="X76" s="1986"/>
      <c r="Y76" s="1986"/>
      <c r="Z76" s="1986"/>
      <c r="AA76" s="1986"/>
      <c r="AB76" s="1987"/>
      <c r="AC76" s="603"/>
      <c r="AD76" s="603"/>
      <c r="AE76" s="603"/>
      <c r="AF76" s="603"/>
      <c r="AG76" s="603"/>
      <c r="AH76" s="603"/>
      <c r="AI76" s="603"/>
      <c r="AJ76" s="603"/>
      <c r="AK76" s="603"/>
      <c r="AL76" s="603"/>
      <c r="AM76" s="603"/>
      <c r="AN76" s="603"/>
      <c r="AO76" s="603"/>
      <c r="AP76" s="603"/>
      <c r="AQ76" s="603"/>
      <c r="AR76" s="603"/>
      <c r="AS76" s="603"/>
      <c r="AT76" s="603"/>
      <c r="AU76" s="603"/>
      <c r="AV76" s="603"/>
      <c r="AW76" s="603"/>
      <c r="AX76" s="603"/>
      <c r="AY76" s="603"/>
      <c r="BA76" s="237"/>
      <c r="BB76" s="154"/>
      <c r="BC76" s="322"/>
      <c r="BD76" s="303"/>
      <c r="BE76" s="303"/>
      <c r="BF76" s="303"/>
      <c r="BG76" s="323"/>
      <c r="BH76" s="330"/>
      <c r="BI76" s="303"/>
      <c r="BJ76" s="303"/>
      <c r="BK76" s="303"/>
      <c r="BL76" s="323"/>
      <c r="BM76" s="330"/>
      <c r="BN76" s="303"/>
      <c r="BO76" s="303"/>
      <c r="BP76" s="303"/>
      <c r="BQ76" s="323"/>
    </row>
    <row r="77" s="637" customFormat="true" ht="15" customHeight="true" x14ac:dyDescent="0.2">
      <c r="A77" s="792"/>
      <c r="B77" s="1014"/>
      <c r="C77" s="870"/>
      <c r="D77" s="871"/>
      <c r="E77" s="871"/>
      <c r="F77" s="871"/>
      <c r="G77" s="872"/>
      <c r="H77" s="873"/>
      <c r="I77" s="871"/>
      <c r="J77" s="871"/>
      <c r="K77" s="871"/>
      <c r="L77" s="874"/>
      <c r="M77" s="875"/>
      <c r="N77" s="871"/>
      <c r="O77" s="871"/>
      <c r="P77" s="871"/>
      <c r="Q77" s="1941"/>
      <c r="R77" s="1986"/>
      <c r="S77" s="1986"/>
      <c r="T77" s="1986"/>
      <c r="U77" s="1986"/>
      <c r="V77" s="1986"/>
      <c r="W77" s="1986"/>
      <c r="X77" s="1986"/>
      <c r="Y77" s="1986"/>
      <c r="Z77" s="1986"/>
      <c r="AA77" s="1986"/>
      <c r="AB77" s="1987"/>
      <c r="AC77" s="603"/>
      <c r="AD77" s="603"/>
      <c r="AE77" s="603"/>
      <c r="AF77" s="603"/>
      <c r="AG77" s="603"/>
      <c r="AH77" s="603"/>
      <c r="AI77" s="603"/>
      <c r="AJ77" s="603"/>
      <c r="AK77" s="603"/>
      <c r="AL77" s="603"/>
      <c r="AM77" s="603"/>
      <c r="AN77" s="603"/>
      <c r="AO77" s="603"/>
      <c r="AP77" s="603"/>
      <c r="AQ77" s="603"/>
      <c r="AR77" s="603"/>
      <c r="AS77" s="603"/>
      <c r="AT77" s="603"/>
      <c r="AU77" s="603"/>
      <c r="AV77" s="603"/>
      <c r="AW77" s="603"/>
      <c r="AX77" s="603"/>
      <c r="AY77" s="603"/>
      <c r="BA77" s="237"/>
      <c r="BB77" s="154"/>
      <c r="BC77" s="322"/>
      <c r="BD77" s="303"/>
      <c r="BE77" s="303"/>
      <c r="BF77" s="303"/>
      <c r="BG77" s="323"/>
      <c r="BH77" s="330"/>
      <c r="BI77" s="303"/>
      <c r="BJ77" s="303"/>
      <c r="BK77" s="303"/>
      <c r="BL77" s="323"/>
      <c r="BM77" s="330"/>
      <c r="BN77" s="303"/>
      <c r="BO77" s="303"/>
      <c r="BP77" s="303"/>
      <c r="BQ77" s="323"/>
    </row>
    <row r="78" s="637" customFormat="true" ht="15" customHeight="true" x14ac:dyDescent="0.2">
      <c r="A78" s="793"/>
      <c r="B78" s="811"/>
      <c r="C78" s="876"/>
      <c r="D78" s="869"/>
      <c r="E78" s="869"/>
      <c r="F78" s="869"/>
      <c r="G78" s="877"/>
      <c r="H78" s="868"/>
      <c r="I78" s="869"/>
      <c r="J78" s="869"/>
      <c r="K78" s="869"/>
      <c r="L78" s="878"/>
      <c r="M78" s="879"/>
      <c r="N78" s="869"/>
      <c r="O78" s="869"/>
      <c r="P78" s="869"/>
      <c r="Q78" s="878"/>
      <c r="R78" s="1986"/>
      <c r="S78" s="1986"/>
      <c r="T78" s="1986"/>
      <c r="U78" s="1986"/>
      <c r="V78" s="1986"/>
      <c r="W78" s="1986"/>
      <c r="X78" s="1986"/>
      <c r="Y78" s="1986"/>
      <c r="Z78" s="1986"/>
      <c r="AA78" s="1986"/>
      <c r="AB78" s="1987"/>
      <c r="AC78" s="603"/>
      <c r="AD78" s="603"/>
      <c r="AE78" s="603"/>
      <c r="AF78" s="603"/>
      <c r="AG78" s="603"/>
      <c r="AH78" s="603"/>
      <c r="AI78" s="603"/>
      <c r="AJ78" s="603"/>
      <c r="AK78" s="603"/>
      <c r="AL78" s="603"/>
      <c r="AM78" s="603"/>
      <c r="AN78" s="603"/>
      <c r="AO78" s="603"/>
      <c r="AP78" s="603"/>
      <c r="AQ78" s="603"/>
      <c r="AR78" s="603"/>
      <c r="AS78" s="603"/>
      <c r="AT78" s="603"/>
      <c r="AU78" s="603"/>
      <c r="AV78" s="603"/>
      <c r="AW78" s="603"/>
      <c r="AX78" s="603"/>
      <c r="AY78" s="603"/>
      <c r="BA78" s="237"/>
      <c r="BB78" s="154"/>
      <c r="BC78" s="322"/>
      <c r="BD78" s="303"/>
      <c r="BE78" s="303"/>
      <c r="BF78" s="303"/>
      <c r="BG78" s="323"/>
      <c r="BH78" s="330"/>
      <c r="BI78" s="303"/>
      <c r="BJ78" s="303"/>
      <c r="BK78" s="303"/>
      <c r="BL78" s="323"/>
      <c r="BM78" s="330"/>
      <c r="BN78" s="303"/>
      <c r="BO78" s="303"/>
      <c r="BP78" s="303"/>
      <c r="BQ78" s="323"/>
    </row>
    <row r="79" s="637" customFormat="true" ht="15" customHeight="true" x14ac:dyDescent="0.2">
      <c r="A79" s="793"/>
      <c r="B79" s="811"/>
      <c r="C79" s="876"/>
      <c r="D79" s="869"/>
      <c r="E79" s="869"/>
      <c r="F79" s="869"/>
      <c r="G79" s="877"/>
      <c r="H79" s="868"/>
      <c r="I79" s="869"/>
      <c r="J79" s="869"/>
      <c r="K79" s="869"/>
      <c r="L79" s="878"/>
      <c r="M79" s="879"/>
      <c r="N79" s="869"/>
      <c r="O79" s="869"/>
      <c r="P79" s="869"/>
      <c r="Q79" s="878"/>
      <c r="R79" s="1986"/>
      <c r="S79" s="1986"/>
      <c r="T79" s="1986"/>
      <c r="U79" s="1986"/>
      <c r="V79" s="1986"/>
      <c r="W79" s="1986"/>
      <c r="X79" s="1986"/>
      <c r="Y79" s="1986"/>
      <c r="Z79" s="1986"/>
      <c r="AA79" s="1986"/>
      <c r="AB79" s="1987"/>
      <c r="AC79" s="603"/>
      <c r="AD79" s="603"/>
      <c r="AE79" s="603"/>
      <c r="AF79" s="603"/>
      <c r="AG79" s="603"/>
      <c r="AH79" s="603"/>
      <c r="AI79" s="603"/>
      <c r="AJ79" s="603"/>
      <c r="AK79" s="603"/>
      <c r="AL79" s="603"/>
      <c r="AM79" s="603"/>
      <c r="AN79" s="603"/>
      <c r="AO79" s="603"/>
      <c r="AP79" s="603"/>
      <c r="AQ79" s="603"/>
      <c r="AR79" s="603"/>
      <c r="AS79" s="603"/>
      <c r="AT79" s="603"/>
      <c r="AU79" s="603"/>
      <c r="AV79" s="603"/>
      <c r="AW79" s="603"/>
      <c r="AX79" s="603"/>
      <c r="AY79" s="603"/>
      <c r="BA79" s="237"/>
      <c r="BB79" s="154"/>
      <c r="BC79" s="322"/>
      <c r="BD79" s="303"/>
      <c r="BE79" s="303"/>
      <c r="BF79" s="303"/>
      <c r="BG79" s="323"/>
      <c r="BH79" s="330"/>
      <c r="BI79" s="303"/>
      <c r="BJ79" s="303"/>
      <c r="BK79" s="303"/>
      <c r="BL79" s="323"/>
      <c r="BM79" s="330"/>
      <c r="BN79" s="303"/>
      <c r="BO79" s="303"/>
      <c r="BP79" s="303"/>
      <c r="BQ79" s="323"/>
    </row>
    <row r="80" s="637" customFormat="true" ht="15" customHeight="true" x14ac:dyDescent="0.2">
      <c r="A80" s="793"/>
      <c r="B80" s="811"/>
      <c r="C80" s="876"/>
      <c r="D80" s="869"/>
      <c r="E80" s="869"/>
      <c r="F80" s="869"/>
      <c r="G80" s="877"/>
      <c r="H80" s="868"/>
      <c r="I80" s="869"/>
      <c r="J80" s="869"/>
      <c r="K80" s="869"/>
      <c r="L80" s="878"/>
      <c r="M80" s="879"/>
      <c r="N80" s="869"/>
      <c r="O80" s="869"/>
      <c r="P80" s="869"/>
      <c r="Q80" s="878"/>
      <c r="R80" s="1986"/>
      <c r="S80" s="1986"/>
      <c r="T80" s="1986"/>
      <c r="U80" s="1986"/>
      <c r="V80" s="1986"/>
      <c r="W80" s="1986"/>
      <c r="X80" s="1986"/>
      <c r="Y80" s="1986"/>
      <c r="Z80" s="1986"/>
      <c r="AA80" s="1986"/>
      <c r="AB80" s="1987"/>
      <c r="AC80" s="603"/>
      <c r="AD80" s="603"/>
      <c r="AE80" s="603"/>
      <c r="AF80" s="603"/>
      <c r="AG80" s="603"/>
      <c r="AH80" s="603"/>
      <c r="AI80" s="603"/>
      <c r="AJ80" s="603"/>
      <c r="AK80" s="603"/>
      <c r="AL80" s="603"/>
      <c r="AM80" s="603"/>
      <c r="AN80" s="603"/>
      <c r="AO80" s="603"/>
      <c r="AP80" s="603"/>
      <c r="AQ80" s="603"/>
      <c r="AR80" s="603"/>
      <c r="AS80" s="603"/>
      <c r="AT80" s="603"/>
      <c r="AU80" s="603"/>
      <c r="AV80" s="603"/>
      <c r="AW80" s="603"/>
      <c r="AX80" s="603"/>
      <c r="AY80" s="603"/>
      <c r="BA80" s="237"/>
      <c r="BB80" s="154"/>
      <c r="BC80" s="322"/>
      <c r="BD80" s="303"/>
      <c r="BE80" s="303"/>
      <c r="BF80" s="303"/>
      <c r="BG80" s="323"/>
      <c r="BH80" s="330"/>
      <c r="BI80" s="303"/>
      <c r="BJ80" s="303"/>
      <c r="BK80" s="303"/>
      <c r="BL80" s="323"/>
      <c r="BM80" s="330"/>
      <c r="BN80" s="303"/>
      <c r="BO80" s="303"/>
      <c r="BP80" s="303"/>
      <c r="BQ80" s="323"/>
    </row>
    <row r="81" s="637" customFormat="true" ht="15" customHeight="true" x14ac:dyDescent="0.2">
      <c r="A81" s="793"/>
      <c r="B81" s="811"/>
      <c r="C81" s="876"/>
      <c r="D81" s="869"/>
      <c r="E81" s="869"/>
      <c r="F81" s="869"/>
      <c r="G81" s="877"/>
      <c r="H81" s="868"/>
      <c r="I81" s="869"/>
      <c r="J81" s="869"/>
      <c r="K81" s="869"/>
      <c r="L81" s="878"/>
      <c r="M81" s="879"/>
      <c r="N81" s="869"/>
      <c r="O81" s="869"/>
      <c r="P81" s="869"/>
      <c r="Q81" s="878"/>
      <c r="R81" s="1986"/>
      <c r="S81" s="1986"/>
      <c r="T81" s="1986"/>
      <c r="U81" s="1986"/>
      <c r="V81" s="1986"/>
      <c r="W81" s="1986"/>
      <c r="X81" s="1986"/>
      <c r="Y81" s="1986"/>
      <c r="Z81" s="1986"/>
      <c r="AA81" s="1986"/>
      <c r="AB81" s="1987"/>
      <c r="AC81" s="603"/>
      <c r="AD81" s="603"/>
      <c r="AE81" s="603"/>
      <c r="AF81" s="603"/>
      <c r="AG81" s="603"/>
      <c r="AH81" s="603"/>
      <c r="AI81" s="603"/>
      <c r="AJ81" s="603"/>
      <c r="AK81" s="603"/>
      <c r="AL81" s="603"/>
      <c r="AM81" s="603"/>
      <c r="AN81" s="603"/>
      <c r="AO81" s="603"/>
      <c r="AP81" s="603"/>
      <c r="AQ81" s="603"/>
      <c r="AR81" s="603"/>
      <c r="AS81" s="603"/>
      <c r="AT81" s="603"/>
      <c r="AU81" s="603"/>
      <c r="AV81" s="603"/>
      <c r="AW81" s="603"/>
      <c r="AX81" s="603"/>
      <c r="AY81" s="603"/>
      <c r="BA81" s="237"/>
      <c r="BB81" s="154"/>
      <c r="BC81" s="322"/>
      <c r="BD81" s="303"/>
      <c r="BE81" s="303"/>
      <c r="BF81" s="303"/>
      <c r="BG81" s="323"/>
      <c r="BH81" s="330"/>
      <c r="BI81" s="303"/>
      <c r="BJ81" s="303"/>
      <c r="BK81" s="303"/>
      <c r="BL81" s="323"/>
      <c r="BM81" s="330"/>
      <c r="BN81" s="303"/>
      <c r="BO81" s="303"/>
      <c r="BP81" s="303"/>
      <c r="BQ81" s="323"/>
    </row>
    <row r="82" s="637" customFormat="true" ht="15" customHeight="true" x14ac:dyDescent="0.2">
      <c r="A82" s="793"/>
      <c r="B82" s="811"/>
      <c r="C82" s="876"/>
      <c r="D82" s="869"/>
      <c r="E82" s="869"/>
      <c r="F82" s="869"/>
      <c r="G82" s="877"/>
      <c r="H82" s="868"/>
      <c r="I82" s="869"/>
      <c r="J82" s="869"/>
      <c r="K82" s="869"/>
      <c r="L82" s="878"/>
      <c r="M82" s="879"/>
      <c r="N82" s="869"/>
      <c r="O82" s="869"/>
      <c r="P82" s="869"/>
      <c r="Q82" s="878"/>
      <c r="R82" s="1986"/>
      <c r="S82" s="1986"/>
      <c r="T82" s="1986"/>
      <c r="U82" s="1986"/>
      <c r="V82" s="1986"/>
      <c r="W82" s="1986"/>
      <c r="X82" s="1986"/>
      <c r="Y82" s="1986"/>
      <c r="Z82" s="1986"/>
      <c r="AA82" s="1986"/>
      <c r="AB82" s="1987"/>
      <c r="AC82" s="603"/>
      <c r="AD82" s="603"/>
      <c r="AE82" s="603"/>
      <c r="AF82" s="603"/>
      <c r="AG82" s="603"/>
      <c r="AH82" s="603"/>
      <c r="AI82" s="603"/>
      <c r="AJ82" s="603"/>
      <c r="AK82" s="603"/>
      <c r="AL82" s="603"/>
      <c r="AM82" s="603"/>
      <c r="AN82" s="603"/>
      <c r="AO82" s="603"/>
      <c r="AP82" s="603"/>
      <c r="AQ82" s="603"/>
      <c r="AR82" s="603"/>
      <c r="AS82" s="603"/>
      <c r="AT82" s="603"/>
      <c r="AU82" s="603"/>
      <c r="AV82" s="603"/>
      <c r="AW82" s="603"/>
      <c r="AX82" s="603"/>
      <c r="AY82" s="603"/>
      <c r="BA82" s="237"/>
      <c r="BB82" s="154"/>
      <c r="BC82" s="322"/>
      <c r="BD82" s="303"/>
      <c r="BE82" s="303"/>
      <c r="BF82" s="303"/>
      <c r="BG82" s="323"/>
      <c r="BH82" s="330"/>
      <c r="BI82" s="303"/>
      <c r="BJ82" s="303"/>
      <c r="BK82" s="303"/>
      <c r="BL82" s="323"/>
      <c r="BM82" s="330"/>
      <c r="BN82" s="303"/>
      <c r="BO82" s="303"/>
      <c r="BP82" s="303"/>
      <c r="BQ82" s="323"/>
    </row>
    <row r="83" s="637" customFormat="true" ht="15" customHeight="true" x14ac:dyDescent="0.2">
      <c r="A83" s="793"/>
      <c r="B83" s="811"/>
      <c r="C83" s="876"/>
      <c r="D83" s="869"/>
      <c r="E83" s="869"/>
      <c r="F83" s="869"/>
      <c r="G83" s="877"/>
      <c r="H83" s="868"/>
      <c r="I83" s="869"/>
      <c r="J83" s="869"/>
      <c r="K83" s="869"/>
      <c r="L83" s="878"/>
      <c r="M83" s="879"/>
      <c r="N83" s="869"/>
      <c r="O83" s="869"/>
      <c r="P83" s="869"/>
      <c r="Q83" s="878"/>
      <c r="R83" s="1986"/>
      <c r="S83" s="1986"/>
      <c r="T83" s="1986"/>
      <c r="U83" s="1986"/>
      <c r="V83" s="1986"/>
      <c r="W83" s="1986"/>
      <c r="X83" s="1986"/>
      <c r="Y83" s="1986"/>
      <c r="Z83" s="1986"/>
      <c r="AA83" s="1986"/>
      <c r="AB83" s="1987"/>
      <c r="AC83" s="603"/>
      <c r="AD83" s="603"/>
      <c r="AE83" s="603"/>
      <c r="AF83" s="603"/>
      <c r="AG83" s="603"/>
      <c r="AH83" s="603"/>
      <c r="AI83" s="603"/>
      <c r="AJ83" s="603"/>
      <c r="AK83" s="603"/>
      <c r="AL83" s="603"/>
      <c r="AM83" s="603"/>
      <c r="AN83" s="603"/>
      <c r="AO83" s="603"/>
      <c r="AP83" s="603"/>
      <c r="AQ83" s="603"/>
      <c r="AR83" s="603"/>
      <c r="AS83" s="603"/>
      <c r="AT83" s="603"/>
      <c r="AU83" s="603"/>
      <c r="AV83" s="603"/>
      <c r="AW83" s="603"/>
      <c r="AX83" s="603"/>
      <c r="AY83" s="603"/>
      <c r="BA83" s="237"/>
      <c r="BB83" s="154"/>
      <c r="BC83" s="322"/>
      <c r="BD83" s="303"/>
      <c r="BE83" s="303"/>
      <c r="BF83" s="303"/>
      <c r="BG83" s="323"/>
      <c r="BH83" s="330"/>
      <c r="BI83" s="303"/>
      <c r="BJ83" s="303"/>
      <c r="BK83" s="303"/>
      <c r="BL83" s="323"/>
      <c r="BM83" s="330"/>
      <c r="BN83" s="303"/>
      <c r="BO83" s="303"/>
      <c r="BP83" s="303"/>
      <c r="BQ83" s="323"/>
    </row>
    <row r="84" s="637" customFormat="true" ht="15" customHeight="true" x14ac:dyDescent="0.2">
      <c r="A84" s="793"/>
      <c r="B84" s="811"/>
      <c r="C84" s="876"/>
      <c r="D84" s="869"/>
      <c r="E84" s="869"/>
      <c r="F84" s="869"/>
      <c r="G84" s="877"/>
      <c r="H84" s="868"/>
      <c r="I84" s="869"/>
      <c r="J84" s="869"/>
      <c r="K84" s="869"/>
      <c r="L84" s="878"/>
      <c r="M84" s="879"/>
      <c r="N84" s="869"/>
      <c r="O84" s="869"/>
      <c r="P84" s="869"/>
      <c r="Q84" s="878"/>
      <c r="R84" s="1986"/>
      <c r="S84" s="1986"/>
      <c r="T84" s="1986"/>
      <c r="U84" s="1986"/>
      <c r="V84" s="1986"/>
      <c r="W84" s="1986"/>
      <c r="X84" s="1986"/>
      <c r="Y84" s="1986"/>
      <c r="Z84" s="1986"/>
      <c r="AA84" s="1986"/>
      <c r="AB84" s="1987"/>
      <c r="AC84" s="603"/>
      <c r="AD84" s="603"/>
      <c r="AE84" s="603"/>
      <c r="AF84" s="603"/>
      <c r="AG84" s="603"/>
      <c r="AH84" s="603"/>
      <c r="AI84" s="603"/>
      <c r="AJ84" s="603"/>
      <c r="AK84" s="603"/>
      <c r="AL84" s="603"/>
      <c r="AM84" s="603"/>
      <c r="AN84" s="603"/>
      <c r="AO84" s="603"/>
      <c r="AP84" s="603"/>
      <c r="AQ84" s="603"/>
      <c r="AR84" s="603"/>
      <c r="AS84" s="603"/>
      <c r="AT84" s="603"/>
      <c r="AU84" s="603"/>
      <c r="AV84" s="603"/>
      <c r="AW84" s="603"/>
      <c r="AX84" s="603"/>
      <c r="AY84" s="603"/>
      <c r="BA84" s="237"/>
      <c r="BB84" s="154"/>
      <c r="BC84" s="322"/>
      <c r="BD84" s="303"/>
      <c r="BE84" s="303"/>
      <c r="BF84" s="303"/>
      <c r="BG84" s="323"/>
      <c r="BH84" s="330"/>
      <c r="BI84" s="303"/>
      <c r="BJ84" s="303"/>
      <c r="BK84" s="303"/>
      <c r="BL84" s="323"/>
      <c r="BM84" s="330"/>
      <c r="BN84" s="303"/>
      <c r="BO84" s="303"/>
      <c r="BP84" s="303"/>
      <c r="BQ84" s="323"/>
    </row>
    <row r="85" s="637" customFormat="true" ht="15" customHeight="true" x14ac:dyDescent="0.2">
      <c r="A85" s="793"/>
      <c r="B85" s="811"/>
      <c r="C85" s="876"/>
      <c r="D85" s="869"/>
      <c r="E85" s="869"/>
      <c r="F85" s="869"/>
      <c r="G85" s="877"/>
      <c r="H85" s="868"/>
      <c r="I85" s="869"/>
      <c r="J85" s="869"/>
      <c r="K85" s="869"/>
      <c r="L85" s="878"/>
      <c r="M85" s="879"/>
      <c r="N85" s="869"/>
      <c r="O85" s="869"/>
      <c r="P85" s="869"/>
      <c r="Q85" s="878"/>
      <c r="R85" s="1986"/>
      <c r="S85" s="1986"/>
      <c r="T85" s="1986"/>
      <c r="U85" s="1986"/>
      <c r="V85" s="1986"/>
      <c r="W85" s="1986"/>
      <c r="X85" s="1986"/>
      <c r="Y85" s="1986"/>
      <c r="Z85" s="1986"/>
      <c r="AA85" s="1986"/>
      <c r="AB85" s="1987"/>
      <c r="AC85" s="603"/>
      <c r="AD85" s="603"/>
      <c r="AE85" s="603"/>
      <c r="AF85" s="603"/>
      <c r="AG85" s="603"/>
      <c r="AH85" s="603"/>
      <c r="AI85" s="603"/>
      <c r="AJ85" s="603"/>
      <c r="AK85" s="603"/>
      <c r="AL85" s="603"/>
      <c r="AM85" s="603"/>
      <c r="AN85" s="603"/>
      <c r="AO85" s="603"/>
      <c r="AP85" s="603"/>
      <c r="AQ85" s="603"/>
      <c r="AR85" s="603"/>
      <c r="AS85" s="603"/>
      <c r="AT85" s="603"/>
      <c r="AU85" s="603"/>
      <c r="AV85" s="603"/>
      <c r="AW85" s="603"/>
      <c r="AX85" s="603"/>
      <c r="AY85" s="603"/>
      <c r="BA85" s="237"/>
      <c r="BB85" s="154"/>
      <c r="BC85" s="322"/>
      <c r="BD85" s="303"/>
      <c r="BE85" s="303"/>
      <c r="BF85" s="303"/>
      <c r="BG85" s="323"/>
      <c r="BH85" s="330"/>
      <c r="BI85" s="303"/>
      <c r="BJ85" s="303"/>
      <c r="BK85" s="303"/>
      <c r="BL85" s="323"/>
      <c r="BM85" s="330"/>
      <c r="BN85" s="303"/>
      <c r="BO85" s="303"/>
      <c r="BP85" s="303"/>
      <c r="BQ85" s="323"/>
    </row>
    <row r="86" s="637" customFormat="true" ht="15" customHeight="true" x14ac:dyDescent="0.2">
      <c r="A86" s="793"/>
      <c r="B86" s="811"/>
      <c r="C86" s="876"/>
      <c r="D86" s="869"/>
      <c r="E86" s="869"/>
      <c r="F86" s="869"/>
      <c r="G86" s="877"/>
      <c r="H86" s="868"/>
      <c r="I86" s="869"/>
      <c r="J86" s="869"/>
      <c r="K86" s="869"/>
      <c r="L86" s="878"/>
      <c r="M86" s="879"/>
      <c r="N86" s="869"/>
      <c r="O86" s="869"/>
      <c r="P86" s="869"/>
      <c r="Q86" s="878"/>
      <c r="R86" s="1986"/>
      <c r="S86" s="1986"/>
      <c r="T86" s="1986"/>
      <c r="U86" s="1986"/>
      <c r="V86" s="1986"/>
      <c r="W86" s="1986"/>
      <c r="X86" s="1986"/>
      <c r="Y86" s="1986"/>
      <c r="Z86" s="1986"/>
      <c r="AA86" s="1986"/>
      <c r="AB86" s="1987"/>
      <c r="AC86" s="603"/>
      <c r="AD86" s="603"/>
      <c r="AE86" s="603"/>
      <c r="AF86" s="603"/>
      <c r="AG86" s="603"/>
      <c r="AH86" s="603"/>
      <c r="AI86" s="603"/>
      <c r="AJ86" s="603"/>
      <c r="AK86" s="603"/>
      <c r="AL86" s="603"/>
      <c r="AM86" s="603"/>
      <c r="AN86" s="603"/>
      <c r="AO86" s="603"/>
      <c r="AP86" s="603"/>
      <c r="AQ86" s="603"/>
      <c r="AR86" s="603"/>
      <c r="AS86" s="603"/>
      <c r="AT86" s="603"/>
      <c r="AU86" s="603"/>
      <c r="AV86" s="603"/>
      <c r="AW86" s="603"/>
      <c r="AX86" s="603"/>
      <c r="AY86" s="603"/>
      <c r="BA86" s="237"/>
      <c r="BB86" s="154"/>
      <c r="BC86" s="322"/>
      <c r="BD86" s="303"/>
      <c r="BE86" s="303"/>
      <c r="BF86" s="303"/>
      <c r="BG86" s="323"/>
      <c r="BH86" s="330"/>
      <c r="BI86" s="303"/>
      <c r="BJ86" s="303"/>
      <c r="BK86" s="303"/>
      <c r="BL86" s="323"/>
      <c r="BM86" s="330"/>
      <c r="BN86" s="303"/>
      <c r="BO86" s="303"/>
      <c r="BP86" s="303"/>
      <c r="BQ86" s="323"/>
    </row>
    <row r="87" s="637" customFormat="true" ht="15" customHeight="true" x14ac:dyDescent="0.2">
      <c r="A87" s="793"/>
      <c r="B87" s="811"/>
      <c r="C87" s="876"/>
      <c r="D87" s="869"/>
      <c r="E87" s="869"/>
      <c r="F87" s="869"/>
      <c r="G87" s="877"/>
      <c r="H87" s="868"/>
      <c r="I87" s="869"/>
      <c r="J87" s="869"/>
      <c r="K87" s="869"/>
      <c r="L87" s="878"/>
      <c r="M87" s="879"/>
      <c r="N87" s="869"/>
      <c r="O87" s="869"/>
      <c r="P87" s="869"/>
      <c r="Q87" s="878"/>
      <c r="R87" s="1986"/>
      <c r="S87" s="1986"/>
      <c r="T87" s="1986"/>
      <c r="U87" s="1986"/>
      <c r="V87" s="1986"/>
      <c r="W87" s="1986"/>
      <c r="X87" s="1986"/>
      <c r="Y87" s="1986"/>
      <c r="Z87" s="1986"/>
      <c r="AA87" s="1986"/>
      <c r="AB87" s="1987"/>
      <c r="AC87" s="603"/>
      <c r="AD87" s="603"/>
      <c r="AE87" s="603"/>
      <c r="AF87" s="603"/>
      <c r="AG87" s="603"/>
      <c r="AH87" s="603"/>
      <c r="AI87" s="603"/>
      <c r="AJ87" s="603"/>
      <c r="AK87" s="603"/>
      <c r="AL87" s="603"/>
      <c r="AM87" s="603"/>
      <c r="AN87" s="603"/>
      <c r="AO87" s="603"/>
      <c r="AP87" s="603"/>
      <c r="AQ87" s="603"/>
      <c r="AR87" s="603"/>
      <c r="AS87" s="603"/>
      <c r="AT87" s="603"/>
      <c r="AU87" s="603"/>
      <c r="AV87" s="603"/>
      <c r="AW87" s="603"/>
      <c r="AX87" s="603"/>
      <c r="AY87" s="603"/>
      <c r="BA87" s="237"/>
      <c r="BB87" s="154"/>
      <c r="BC87" s="322"/>
      <c r="BD87" s="303"/>
      <c r="BE87" s="303"/>
      <c r="BF87" s="303"/>
      <c r="BG87" s="323"/>
      <c r="BH87" s="330"/>
      <c r="BI87" s="303"/>
      <c r="BJ87" s="303"/>
      <c r="BK87" s="303"/>
      <c r="BL87" s="323"/>
      <c r="BM87" s="330"/>
      <c r="BN87" s="303"/>
      <c r="BO87" s="303"/>
      <c r="BP87" s="303"/>
      <c r="BQ87" s="323"/>
    </row>
    <row r="88" s="637" customFormat="true" ht="15" customHeight="true" x14ac:dyDescent="0.2">
      <c r="A88" s="793"/>
      <c r="B88" s="811"/>
      <c r="C88" s="876"/>
      <c r="D88" s="869"/>
      <c r="E88" s="869"/>
      <c r="F88" s="869"/>
      <c r="G88" s="877"/>
      <c r="H88" s="868"/>
      <c r="I88" s="869"/>
      <c r="J88" s="869"/>
      <c r="K88" s="869"/>
      <c r="L88" s="878"/>
      <c r="M88" s="879"/>
      <c r="N88" s="869"/>
      <c r="O88" s="869"/>
      <c r="P88" s="869"/>
      <c r="Q88" s="878"/>
      <c r="R88" s="1986"/>
      <c r="S88" s="1986"/>
      <c r="T88" s="1986"/>
      <c r="U88" s="1986"/>
      <c r="V88" s="1986"/>
      <c r="W88" s="1986"/>
      <c r="X88" s="1986"/>
      <c r="Y88" s="1986"/>
      <c r="Z88" s="1986"/>
      <c r="AA88" s="1986"/>
      <c r="AB88" s="1987"/>
      <c r="AC88" s="603"/>
      <c r="AD88" s="603"/>
      <c r="AE88" s="603"/>
      <c r="AF88" s="603"/>
      <c r="AG88" s="603"/>
      <c r="AH88" s="603"/>
      <c r="AI88" s="603"/>
      <c r="AJ88" s="603"/>
      <c r="AK88" s="603"/>
      <c r="AL88" s="603"/>
      <c r="AM88" s="603"/>
      <c r="AN88" s="603"/>
      <c r="AO88" s="603"/>
      <c r="AP88" s="603"/>
      <c r="AQ88" s="603"/>
      <c r="AR88" s="603"/>
      <c r="AS88" s="603"/>
      <c r="AT88" s="603"/>
      <c r="AU88" s="603"/>
      <c r="AV88" s="603"/>
      <c r="AW88" s="603"/>
      <c r="AX88" s="603"/>
      <c r="AY88" s="603"/>
      <c r="BA88" s="237"/>
      <c r="BB88" s="154"/>
      <c r="BC88" s="322"/>
      <c r="BD88" s="303"/>
      <c r="BE88" s="303"/>
      <c r="BF88" s="303"/>
      <c r="BG88" s="323"/>
      <c r="BH88" s="330"/>
      <c r="BI88" s="303"/>
      <c r="BJ88" s="303"/>
      <c r="BK88" s="303"/>
      <c r="BL88" s="323"/>
      <c r="BM88" s="330"/>
      <c r="BN88" s="303"/>
      <c r="BO88" s="303"/>
      <c r="BP88" s="303"/>
      <c r="BQ88" s="323"/>
    </row>
    <row r="89" s="637" customFormat="true" ht="15" customHeight="true" x14ac:dyDescent="0.2">
      <c r="A89" s="793"/>
      <c r="B89" s="811"/>
      <c r="C89" s="876"/>
      <c r="D89" s="869"/>
      <c r="E89" s="869"/>
      <c r="F89" s="869"/>
      <c r="G89" s="877"/>
      <c r="H89" s="868"/>
      <c r="I89" s="869"/>
      <c r="J89" s="869"/>
      <c r="K89" s="869"/>
      <c r="L89" s="878"/>
      <c r="M89" s="879"/>
      <c r="N89" s="869"/>
      <c r="O89" s="869"/>
      <c r="P89" s="869"/>
      <c r="Q89" s="878"/>
      <c r="R89" s="1986"/>
      <c r="S89" s="1986"/>
      <c r="T89" s="1986"/>
      <c r="U89" s="1986"/>
      <c r="V89" s="1986"/>
      <c r="W89" s="1986"/>
      <c r="X89" s="1986"/>
      <c r="Y89" s="1986"/>
      <c r="Z89" s="1986"/>
      <c r="AA89" s="1986"/>
      <c r="AB89" s="1987"/>
      <c r="AC89" s="603"/>
      <c r="AD89" s="603"/>
      <c r="AE89" s="603"/>
      <c r="AF89" s="603"/>
      <c r="AG89" s="603"/>
      <c r="AH89" s="603"/>
      <c r="AI89" s="603"/>
      <c r="AJ89" s="603"/>
      <c r="AK89" s="603"/>
      <c r="AL89" s="603"/>
      <c r="AM89" s="603"/>
      <c r="AN89" s="603"/>
      <c r="AO89" s="603"/>
      <c r="AP89" s="603"/>
      <c r="AQ89" s="603"/>
      <c r="AR89" s="603"/>
      <c r="AS89" s="603"/>
      <c r="AT89" s="603"/>
      <c r="AU89" s="603"/>
      <c r="AV89" s="603"/>
      <c r="AW89" s="603"/>
      <c r="AX89" s="603"/>
      <c r="AY89" s="603"/>
      <c r="BA89" s="237"/>
      <c r="BB89" s="154"/>
      <c r="BC89" s="322"/>
      <c r="BD89" s="303"/>
      <c r="BE89" s="303"/>
      <c r="BF89" s="303"/>
      <c r="BG89" s="323"/>
      <c r="BH89" s="330"/>
      <c r="BI89" s="303"/>
      <c r="BJ89" s="303"/>
      <c r="BK89" s="303"/>
      <c r="BL89" s="323"/>
      <c r="BM89" s="330"/>
      <c r="BN89" s="303"/>
      <c r="BO89" s="303"/>
      <c r="BP89" s="303"/>
      <c r="BQ89" s="323"/>
    </row>
    <row r="90" s="637" customFormat="true" ht="15" customHeight="true" x14ac:dyDescent="0.2">
      <c r="A90" s="794"/>
      <c r="B90" s="812"/>
      <c r="C90" s="880"/>
      <c r="D90" s="881"/>
      <c r="E90" s="881"/>
      <c r="F90" s="881"/>
      <c r="G90" s="882"/>
      <c r="H90" s="883"/>
      <c r="I90" s="881"/>
      <c r="J90" s="881"/>
      <c r="K90" s="881"/>
      <c r="L90" s="884"/>
      <c r="M90" s="885"/>
      <c r="N90" s="881"/>
      <c r="O90" s="881"/>
      <c r="P90" s="881"/>
      <c r="Q90" s="884"/>
      <c r="R90" s="1988"/>
      <c r="S90" s="1988"/>
      <c r="T90" s="1988"/>
      <c r="U90" s="1988"/>
      <c r="V90" s="1988"/>
      <c r="W90" s="1988"/>
      <c r="X90" s="1988"/>
      <c r="Y90" s="1988"/>
      <c r="Z90" s="1988"/>
      <c r="AA90" s="1988"/>
      <c r="AB90" s="1989"/>
      <c r="AC90" s="603"/>
      <c r="AD90" s="603"/>
      <c r="AE90" s="603"/>
      <c r="AF90" s="603"/>
      <c r="AG90" s="603"/>
      <c r="AH90" s="603"/>
      <c r="AI90" s="603"/>
      <c r="AJ90" s="603"/>
      <c r="AK90" s="603"/>
      <c r="AL90" s="603"/>
      <c r="AM90" s="603"/>
      <c r="AN90" s="603"/>
      <c r="AO90" s="603"/>
      <c r="AP90" s="603"/>
      <c r="AQ90" s="603"/>
      <c r="AR90" s="603"/>
      <c r="AS90" s="603"/>
      <c r="AT90" s="603"/>
      <c r="AU90" s="603"/>
      <c r="AV90" s="603"/>
      <c r="AW90" s="603"/>
      <c r="AX90" s="603"/>
      <c r="AY90" s="603"/>
      <c r="BA90" s="237"/>
      <c r="BB90" s="154"/>
      <c r="BC90" s="322"/>
      <c r="BD90" s="303"/>
      <c r="BE90" s="303"/>
      <c r="BF90" s="303"/>
      <c r="BG90" s="323"/>
      <c r="BH90" s="330"/>
      <c r="BI90" s="303"/>
      <c r="BJ90" s="303"/>
      <c r="BK90" s="303"/>
      <c r="BL90" s="323"/>
      <c r="BM90" s="330"/>
      <c r="BN90" s="303"/>
      <c r="BO90" s="303"/>
      <c r="BP90" s="303"/>
      <c r="BQ90" s="323"/>
    </row>
    <row r="91" s="637" customFormat="true" ht="15" customHeight="true" x14ac:dyDescent="0.2">
      <c r="A91" s="728"/>
      <c r="B91" s="813"/>
      <c r="C91" s="886"/>
      <c r="D91" s="844"/>
      <c r="E91" s="844"/>
      <c r="F91" s="844"/>
      <c r="G91" s="845"/>
      <c r="H91" s="887"/>
      <c r="I91" s="844"/>
      <c r="J91" s="844"/>
      <c r="K91" s="844"/>
      <c r="L91" s="888"/>
      <c r="M91" s="886"/>
      <c r="N91" s="844"/>
      <c r="O91" s="844"/>
      <c r="P91" s="844"/>
      <c r="Q91" s="888"/>
      <c r="R91" s="603"/>
      <c r="S91" s="603"/>
      <c r="T91" s="603"/>
      <c r="U91" s="603"/>
      <c r="V91" s="603"/>
      <c r="W91" s="603"/>
      <c r="X91" s="603"/>
      <c r="Y91" s="603"/>
      <c r="Z91" s="603"/>
      <c r="AA91" s="603"/>
      <c r="AB91" s="603"/>
      <c r="AC91" s="603"/>
      <c r="AD91" s="603"/>
      <c r="AE91" s="603"/>
      <c r="AF91" s="603"/>
      <c r="AG91" s="603"/>
      <c r="AH91" s="603"/>
      <c r="AI91" s="603"/>
      <c r="AJ91" s="603"/>
      <c r="AK91" s="603"/>
      <c r="AL91" s="603"/>
      <c r="AM91" s="603"/>
      <c r="AN91" s="603"/>
      <c r="AO91" s="603"/>
      <c r="AP91" s="603"/>
      <c r="AQ91" s="603"/>
      <c r="AR91" s="603"/>
      <c r="AS91" s="603"/>
      <c r="AT91" s="603"/>
      <c r="AU91" s="603"/>
      <c r="AV91" s="603"/>
      <c r="AW91" s="603"/>
      <c r="AX91" s="603"/>
      <c r="AY91" s="603"/>
      <c r="BA91" s="237"/>
      <c r="BB91" s="154"/>
      <c r="BC91" s="322"/>
      <c r="BD91" s="303"/>
      <c r="BE91" s="303"/>
      <c r="BF91" s="303"/>
      <c r="BG91" s="323"/>
      <c r="BH91" s="330"/>
      <c r="BI91" s="303"/>
      <c r="BJ91" s="303"/>
      <c r="BK91" s="303"/>
      <c r="BL91" s="323"/>
      <c r="BM91" s="330"/>
      <c r="BN91" s="303"/>
      <c r="BO91" s="303"/>
      <c r="BP91" s="303"/>
      <c r="BQ91" s="323"/>
    </row>
    <row r="92" s="637" customFormat="true" ht="15" customHeight="true" x14ac:dyDescent="0.2">
      <c r="A92" s="728"/>
      <c r="B92" s="813"/>
      <c r="C92" s="886"/>
      <c r="D92" s="844"/>
      <c r="E92" s="844"/>
      <c r="F92" s="844"/>
      <c r="G92" s="845"/>
      <c r="H92" s="887"/>
      <c r="I92" s="844"/>
      <c r="J92" s="844"/>
      <c r="K92" s="844"/>
      <c r="L92" s="888"/>
      <c r="M92" s="886"/>
      <c r="N92" s="844"/>
      <c r="O92" s="844"/>
      <c r="P92" s="844"/>
      <c r="Q92" s="888"/>
      <c r="R92" s="603"/>
      <c r="S92" s="603"/>
      <c r="T92" s="603"/>
      <c r="U92" s="603"/>
      <c r="V92" s="603"/>
      <c r="W92" s="603"/>
      <c r="X92" s="603"/>
      <c r="Y92" s="603"/>
      <c r="Z92" s="603"/>
      <c r="AA92" s="603"/>
      <c r="AB92" s="603"/>
      <c r="AC92" s="603"/>
      <c r="AD92" s="603"/>
      <c r="AE92" s="603"/>
      <c r="AF92" s="603"/>
      <c r="AG92" s="603"/>
      <c r="AH92" s="603"/>
      <c r="AI92" s="603"/>
      <c r="AJ92" s="603"/>
      <c r="AK92" s="603"/>
      <c r="AL92" s="603"/>
      <c r="AM92" s="603"/>
      <c r="AN92" s="603"/>
      <c r="AO92" s="603"/>
      <c r="AP92" s="603"/>
      <c r="AQ92" s="603"/>
      <c r="AR92" s="603"/>
      <c r="AS92" s="603"/>
      <c r="AT92" s="603"/>
      <c r="AU92" s="603"/>
      <c r="AV92" s="603"/>
      <c r="AW92" s="603"/>
      <c r="AX92" s="603"/>
      <c r="AY92" s="603"/>
      <c r="BA92" s="237"/>
      <c r="BB92" s="154"/>
      <c r="BC92" s="322"/>
      <c r="BD92" s="303"/>
      <c r="BE92" s="303"/>
      <c r="BF92" s="303"/>
      <c r="BG92" s="323"/>
      <c r="BH92" s="330"/>
      <c r="BI92" s="303"/>
      <c r="BJ92" s="303"/>
      <c r="BK92" s="303"/>
      <c r="BL92" s="323"/>
      <c r="BM92" s="330"/>
      <c r="BN92" s="303"/>
      <c r="BO92" s="303"/>
      <c r="BP92" s="303"/>
      <c r="BQ92" s="323"/>
    </row>
    <row r="93" s="637" customFormat="true" ht="15" customHeight="true" x14ac:dyDescent="0.2">
      <c r="A93" s="795"/>
      <c r="B93" s="814"/>
      <c r="C93" s="731"/>
      <c r="D93" s="732"/>
      <c r="E93" s="732"/>
      <c r="F93" s="732"/>
      <c r="G93" s="783"/>
      <c r="H93" s="771"/>
      <c r="I93" s="732"/>
      <c r="J93" s="732"/>
      <c r="K93" s="732"/>
      <c r="L93" s="748"/>
      <c r="M93" s="731"/>
      <c r="N93" s="732"/>
      <c r="O93" s="732"/>
      <c r="P93" s="732"/>
      <c r="Q93" s="748"/>
      <c r="R93" s="662"/>
      <c r="S93" s="312"/>
      <c r="T93" s="312"/>
      <c r="U93" s="312"/>
      <c r="V93" s="312"/>
      <c r="W93" s="312"/>
      <c r="X93" s="312"/>
      <c r="Y93" s="312"/>
      <c r="Z93" s="312"/>
      <c r="AA93" s="312"/>
      <c r="AB93" s="312"/>
      <c r="AC93" s="603"/>
      <c r="AD93" s="603"/>
      <c r="AE93" s="603"/>
      <c r="AF93" s="603"/>
      <c r="AG93" s="603"/>
      <c r="AH93" s="603"/>
      <c r="AI93" s="603"/>
      <c r="AJ93" s="603"/>
      <c r="AK93" s="603"/>
      <c r="AL93" s="603"/>
      <c r="AM93" s="603"/>
      <c r="AN93" s="603"/>
      <c r="AO93" s="603"/>
      <c r="AP93" s="603"/>
      <c r="AQ93" s="603"/>
      <c r="AR93" s="603"/>
      <c r="AS93" s="603"/>
      <c r="AT93" s="603"/>
      <c r="AU93" s="603"/>
      <c r="AV93" s="603"/>
      <c r="AW93" s="603"/>
      <c r="AX93" s="603"/>
      <c r="AY93" s="603"/>
      <c r="BA93" s="237"/>
      <c r="BB93" s="154"/>
      <c r="BC93" s="322"/>
      <c r="BD93" s="303"/>
      <c r="BE93" s="303"/>
      <c r="BF93" s="303"/>
      <c r="BG93" s="323"/>
      <c r="BH93" s="330"/>
      <c r="BI93" s="303"/>
      <c r="BJ93" s="303"/>
      <c r="BK93" s="303"/>
      <c r="BL93" s="323"/>
      <c r="BM93" s="330"/>
      <c r="BN93" s="303"/>
      <c r="BO93" s="303"/>
      <c r="BP93" s="303"/>
      <c r="BQ93" s="323"/>
    </row>
    <row r="94" s="637" customFormat="true" ht="15" customHeight="true" x14ac:dyDescent="0.2">
      <c r="A94" s="1005"/>
      <c r="B94" s="814"/>
      <c r="C94" s="731"/>
      <c r="D94" s="733"/>
      <c r="E94" s="733"/>
      <c r="F94" s="733"/>
      <c r="G94" s="784"/>
      <c r="H94" s="771"/>
      <c r="I94" s="733"/>
      <c r="J94" s="733"/>
      <c r="K94" s="733"/>
      <c r="L94" s="749"/>
      <c r="M94" s="731"/>
      <c r="N94" s="733"/>
      <c r="O94" s="733"/>
      <c r="P94" s="733"/>
      <c r="Q94" s="749"/>
      <c r="R94" s="662"/>
      <c r="S94" s="662"/>
      <c r="T94" s="662"/>
      <c r="U94" s="662"/>
      <c r="V94" s="662"/>
      <c r="W94" s="662"/>
      <c r="X94" s="662"/>
      <c r="Y94" s="662"/>
      <c r="Z94" s="662"/>
      <c r="AA94" s="662"/>
      <c r="AB94" s="662"/>
      <c r="AC94" s="603"/>
      <c r="AD94" s="603"/>
      <c r="AE94" s="603"/>
      <c r="AF94" s="603"/>
      <c r="AG94" s="603"/>
      <c r="AH94" s="603"/>
      <c r="AI94" s="603"/>
      <c r="AJ94" s="603"/>
      <c r="AK94" s="603"/>
      <c r="AL94" s="603"/>
      <c r="AM94" s="603"/>
      <c r="AN94" s="603"/>
      <c r="AO94" s="603"/>
      <c r="AP94" s="603"/>
      <c r="AQ94" s="603"/>
      <c r="AR94" s="603"/>
      <c r="AS94" s="603"/>
      <c r="AT94" s="603"/>
      <c r="AU94" s="603"/>
      <c r="AV94" s="603"/>
      <c r="AW94" s="603"/>
      <c r="AX94" s="603"/>
      <c r="AY94" s="603"/>
      <c r="BA94" s="237"/>
      <c r="BB94" s="154"/>
      <c r="BC94" s="322"/>
      <c r="BD94" s="303"/>
      <c r="BE94" s="303"/>
      <c r="BF94" s="303"/>
      <c r="BG94" s="323"/>
      <c r="BH94" s="330"/>
      <c r="BI94" s="303"/>
      <c r="BJ94" s="303"/>
      <c r="BK94" s="303"/>
      <c r="BL94" s="323"/>
      <c r="BM94" s="330"/>
      <c r="BN94" s="303"/>
      <c r="BO94" s="303"/>
      <c r="BP94" s="303"/>
      <c r="BQ94" s="323"/>
    </row>
    <row r="95" s="637" customFormat="true" ht="15" customHeight="true" x14ac:dyDescent="0.2">
      <c r="A95" s="795"/>
      <c r="B95" s="815"/>
      <c r="C95" s="889"/>
      <c r="D95" s="890"/>
      <c r="E95" s="890"/>
      <c r="F95" s="890"/>
      <c r="G95" s="891"/>
      <c r="H95" s="892"/>
      <c r="I95" s="890"/>
      <c r="J95" s="890"/>
      <c r="K95" s="890"/>
      <c r="L95" s="893"/>
      <c r="M95" s="889"/>
      <c r="N95" s="890"/>
      <c r="O95" s="890"/>
      <c r="P95" s="890"/>
      <c r="Q95" s="893"/>
      <c r="R95" s="1968"/>
      <c r="S95" s="1968"/>
      <c r="T95" s="1968"/>
      <c r="U95" s="1968"/>
      <c r="V95" s="1968"/>
      <c r="W95" s="1968"/>
      <c r="X95" s="1968"/>
      <c r="Y95" s="1968"/>
      <c r="Z95" s="1968"/>
      <c r="AA95" s="1968"/>
      <c r="AB95" s="1968"/>
      <c r="AC95" s="603"/>
      <c r="AD95" s="603"/>
      <c r="AE95" s="603"/>
      <c r="AF95" s="603"/>
      <c r="AG95" s="603"/>
      <c r="AH95" s="603"/>
      <c r="AI95" s="603"/>
      <c r="AJ95" s="603"/>
      <c r="AK95" s="603"/>
      <c r="AL95" s="603"/>
      <c r="AM95" s="603"/>
      <c r="AN95" s="603"/>
      <c r="AO95" s="603"/>
      <c r="AP95" s="603"/>
      <c r="AQ95" s="603"/>
      <c r="AR95" s="603"/>
      <c r="AS95" s="603"/>
      <c r="AT95" s="603"/>
      <c r="AU95" s="603"/>
      <c r="AV95" s="603"/>
      <c r="AW95" s="603"/>
      <c r="AX95" s="603"/>
      <c r="AY95" s="603"/>
      <c r="BA95" s="237"/>
      <c r="BB95" s="154"/>
      <c r="BC95" s="322"/>
      <c r="BD95" s="303"/>
      <c r="BE95" s="303"/>
      <c r="BF95" s="303"/>
      <c r="BG95" s="323"/>
      <c r="BH95" s="330"/>
      <c r="BI95" s="303"/>
      <c r="BJ95" s="303"/>
      <c r="BK95" s="303"/>
      <c r="BL95" s="323"/>
      <c r="BM95" s="330"/>
      <c r="BN95" s="303"/>
      <c r="BO95" s="303"/>
      <c r="BP95" s="303"/>
      <c r="BQ95" s="323"/>
    </row>
    <row r="96" s="131" customFormat="true" ht="15" customHeight="true" x14ac:dyDescent="0.2">
      <c r="A96" s="1005"/>
      <c r="B96" s="815"/>
      <c r="C96" s="889"/>
      <c r="D96" s="890"/>
      <c r="E96" s="890"/>
      <c r="F96" s="890"/>
      <c r="G96" s="891"/>
      <c r="H96" s="892"/>
      <c r="I96" s="890"/>
      <c r="J96" s="890"/>
      <c r="K96" s="890"/>
      <c r="L96" s="893"/>
      <c r="M96" s="889"/>
      <c r="N96" s="890"/>
      <c r="O96" s="890"/>
      <c r="P96" s="890"/>
      <c r="Q96" s="893"/>
      <c r="R96" s="1968"/>
      <c r="S96" s="1968"/>
      <c r="T96" s="1968"/>
      <c r="U96" s="1968"/>
      <c r="V96" s="1968"/>
      <c r="W96" s="1968"/>
      <c r="X96" s="1968"/>
      <c r="Y96" s="1968"/>
      <c r="Z96" s="1968"/>
      <c r="AA96" s="1968"/>
      <c r="AB96" s="1968"/>
      <c r="AC96" s="603"/>
      <c r="AD96" s="603"/>
      <c r="AE96" s="603"/>
      <c r="AF96" s="603"/>
      <c r="AG96" s="603"/>
      <c r="AH96" s="603"/>
      <c r="AI96" s="603"/>
      <c r="AJ96" s="603"/>
      <c r="AK96" s="603"/>
      <c r="AL96" s="603"/>
      <c r="AM96" s="603"/>
      <c r="AN96" s="603"/>
      <c r="AO96" s="603"/>
      <c r="AP96" s="603"/>
      <c r="AQ96" s="603"/>
      <c r="AR96" s="603"/>
      <c r="AS96" s="603"/>
      <c r="AT96" s="603"/>
      <c r="AU96" s="603"/>
      <c r="AV96" s="603"/>
      <c r="AW96" s="603"/>
      <c r="AX96" s="603"/>
      <c r="AY96" s="603"/>
      <c r="BA96" s="237"/>
      <c r="BB96" s="154"/>
      <c r="BC96" s="322"/>
      <c r="BD96" s="303"/>
      <c r="BE96" s="303"/>
      <c r="BF96" s="303"/>
      <c r="BG96" s="323"/>
      <c r="BH96" s="330"/>
      <c r="BI96" s="303"/>
      <c r="BJ96" s="303"/>
      <c r="BK96" s="303"/>
      <c r="BL96" s="323"/>
      <c r="BM96" s="330"/>
      <c r="BN96" s="303"/>
      <c r="BO96" s="303"/>
      <c r="BP96" s="303"/>
      <c r="BQ96" s="323"/>
    </row>
    <row r="97" s="131" customFormat="true" ht="15" customHeight="true" x14ac:dyDescent="0.2">
      <c r="A97" s="795"/>
      <c r="B97" s="815"/>
      <c r="C97" s="889"/>
      <c r="D97" s="890"/>
      <c r="E97" s="890"/>
      <c r="F97" s="890"/>
      <c r="G97" s="891"/>
      <c r="H97" s="892"/>
      <c r="I97" s="890"/>
      <c r="J97" s="890"/>
      <c r="K97" s="890"/>
      <c r="L97" s="893"/>
      <c r="M97" s="889"/>
      <c r="N97" s="890"/>
      <c r="O97" s="890"/>
      <c r="P97" s="890"/>
      <c r="Q97" s="893"/>
      <c r="R97" s="1968"/>
      <c r="S97" s="1968"/>
      <c r="T97" s="1968"/>
      <c r="U97" s="1968"/>
      <c r="V97" s="1968"/>
      <c r="W97" s="1968"/>
      <c r="X97" s="1968"/>
      <c r="Y97" s="1968"/>
      <c r="Z97" s="1968"/>
      <c r="AA97" s="1968"/>
      <c r="AB97" s="1968"/>
      <c r="AC97" s="603"/>
      <c r="AD97" s="603"/>
      <c r="AE97" s="603"/>
      <c r="AF97" s="603"/>
      <c r="AG97" s="603"/>
      <c r="AH97" s="603"/>
      <c r="AI97" s="603"/>
      <c r="AJ97" s="603"/>
      <c r="AK97" s="603"/>
      <c r="AL97" s="603"/>
      <c r="AM97" s="603"/>
      <c r="AN97" s="603"/>
      <c r="AO97" s="603"/>
      <c r="AP97" s="603"/>
      <c r="AQ97" s="603"/>
      <c r="AR97" s="603"/>
      <c r="AS97" s="603"/>
      <c r="AT97" s="603"/>
      <c r="AU97" s="603"/>
      <c r="AV97" s="603"/>
      <c r="AW97" s="603"/>
      <c r="AX97" s="603"/>
      <c r="AY97" s="603"/>
      <c r="BA97" s="237"/>
      <c r="BB97" s="154"/>
      <c r="BC97" s="322"/>
      <c r="BD97" s="303"/>
      <c r="BE97" s="303"/>
      <c r="BF97" s="303"/>
      <c r="BG97" s="323"/>
      <c r="BH97" s="330"/>
      <c r="BI97" s="303"/>
      <c r="BJ97" s="303"/>
      <c r="BK97" s="303"/>
      <c r="BL97" s="323"/>
      <c r="BM97" s="330"/>
      <c r="BN97" s="303"/>
      <c r="BO97" s="303"/>
      <c r="BP97" s="303"/>
      <c r="BQ97" s="323"/>
    </row>
    <row r="98" s="131" customFormat="true" ht="15" customHeight="true" x14ac:dyDescent="0.2">
      <c r="A98" s="1005"/>
      <c r="B98" s="815"/>
      <c r="C98" s="889"/>
      <c r="D98" s="890"/>
      <c r="E98" s="890"/>
      <c r="F98" s="890"/>
      <c r="G98" s="891"/>
      <c r="H98" s="892"/>
      <c r="I98" s="890"/>
      <c r="J98" s="890"/>
      <c r="K98" s="890"/>
      <c r="L98" s="893"/>
      <c r="M98" s="889"/>
      <c r="N98" s="890"/>
      <c r="O98" s="890"/>
      <c r="P98" s="890"/>
      <c r="Q98" s="893"/>
      <c r="R98" s="1968"/>
      <c r="S98" s="1968"/>
      <c r="T98" s="1968"/>
      <c r="U98" s="1968"/>
      <c r="V98" s="1968"/>
      <c r="W98" s="1968"/>
      <c r="X98" s="1968"/>
      <c r="Y98" s="1968"/>
      <c r="Z98" s="1968"/>
      <c r="AA98" s="1968"/>
      <c r="AB98" s="1968"/>
      <c r="AC98" s="603"/>
      <c r="AD98" s="603"/>
      <c r="AE98" s="603"/>
      <c r="AF98" s="603"/>
      <c r="AG98" s="603"/>
      <c r="AH98" s="603"/>
      <c r="AI98" s="603"/>
      <c r="AJ98" s="603"/>
      <c r="AK98" s="603"/>
      <c r="AL98" s="603"/>
      <c r="AM98" s="603"/>
      <c r="AN98" s="603"/>
      <c r="AO98" s="603"/>
      <c r="AP98" s="603"/>
      <c r="AQ98" s="603"/>
      <c r="AR98" s="603"/>
      <c r="AS98" s="603"/>
      <c r="AT98" s="603"/>
      <c r="AU98" s="603"/>
      <c r="AV98" s="603"/>
      <c r="AW98" s="603"/>
      <c r="AX98" s="603"/>
      <c r="AY98" s="603"/>
      <c r="BA98" s="237"/>
      <c r="BB98" s="154"/>
      <c r="BC98" s="322"/>
      <c r="BD98" s="303"/>
      <c r="BE98" s="303"/>
      <c r="BF98" s="303"/>
      <c r="BG98" s="323"/>
      <c r="BH98" s="330"/>
      <c r="BI98" s="303"/>
      <c r="BJ98" s="303"/>
      <c r="BK98" s="303"/>
      <c r="BL98" s="323"/>
      <c r="BM98" s="330"/>
      <c r="BN98" s="303"/>
      <c r="BO98" s="303"/>
      <c r="BP98" s="303"/>
      <c r="BQ98" s="323"/>
    </row>
    <row r="99" s="131" customFormat="true" ht="15" customHeight="true" x14ac:dyDescent="0.2">
      <c r="A99" s="1005"/>
      <c r="B99" s="815"/>
      <c r="C99" s="889"/>
      <c r="D99" s="890"/>
      <c r="E99" s="890"/>
      <c r="F99" s="890"/>
      <c r="G99" s="891"/>
      <c r="H99" s="892"/>
      <c r="I99" s="890"/>
      <c r="J99" s="890"/>
      <c r="K99" s="890"/>
      <c r="L99" s="893"/>
      <c r="M99" s="889"/>
      <c r="N99" s="890"/>
      <c r="O99" s="890"/>
      <c r="P99" s="890"/>
      <c r="Q99" s="893"/>
      <c r="R99" s="1968"/>
      <c r="S99" s="1968"/>
      <c r="T99" s="1968"/>
      <c r="U99" s="1968"/>
      <c r="V99" s="1968"/>
      <c r="W99" s="1968"/>
      <c r="X99" s="1968"/>
      <c r="Y99" s="1968"/>
      <c r="Z99" s="1968"/>
      <c r="AA99" s="1968"/>
      <c r="AB99" s="1968"/>
      <c r="AC99" s="603"/>
      <c r="AD99" s="603"/>
      <c r="AE99" s="603"/>
      <c r="AF99" s="603"/>
      <c r="AG99" s="603"/>
      <c r="AH99" s="603"/>
      <c r="AI99" s="603"/>
      <c r="AJ99" s="603"/>
      <c r="AK99" s="603"/>
      <c r="AL99" s="603"/>
      <c r="AM99" s="603"/>
      <c r="AN99" s="603"/>
      <c r="AO99" s="603"/>
      <c r="AP99" s="603"/>
      <c r="AQ99" s="603"/>
      <c r="AR99" s="603"/>
      <c r="AS99" s="603"/>
      <c r="AT99" s="603"/>
      <c r="AU99" s="603"/>
      <c r="AV99" s="603"/>
      <c r="AW99" s="603"/>
      <c r="AX99" s="603"/>
      <c r="AY99" s="603"/>
      <c r="BA99" s="237"/>
      <c r="BB99" s="154"/>
      <c r="BC99" s="322"/>
      <c r="BD99" s="303"/>
      <c r="BE99" s="303"/>
      <c r="BF99" s="303"/>
      <c r="BG99" s="323"/>
      <c r="BH99" s="330"/>
      <c r="BI99" s="303"/>
      <c r="BJ99" s="303"/>
      <c r="BK99" s="303"/>
      <c r="BL99" s="323"/>
      <c r="BM99" s="330"/>
      <c r="BN99" s="303"/>
      <c r="BO99" s="303"/>
      <c r="BP99" s="303"/>
      <c r="BQ99" s="323"/>
    </row>
    <row r="100" s="131" customFormat="true" ht="15" customHeight="true" x14ac:dyDescent="0.2">
      <c r="A100" s="1005"/>
      <c r="B100" s="815"/>
      <c r="C100" s="889"/>
      <c r="D100" s="890"/>
      <c r="E100" s="890"/>
      <c r="F100" s="890"/>
      <c r="G100" s="891"/>
      <c r="H100" s="892"/>
      <c r="I100" s="890"/>
      <c r="J100" s="890"/>
      <c r="K100" s="890"/>
      <c r="L100" s="893"/>
      <c r="M100" s="889"/>
      <c r="N100" s="890"/>
      <c r="O100" s="890"/>
      <c r="P100" s="890"/>
      <c r="Q100" s="893"/>
      <c r="R100" s="1968"/>
      <c r="S100" s="1968"/>
      <c r="T100" s="1968"/>
      <c r="U100" s="1968"/>
      <c r="V100" s="1968"/>
      <c r="W100" s="1968"/>
      <c r="X100" s="1968"/>
      <c r="Y100" s="1968"/>
      <c r="Z100" s="1968"/>
      <c r="AA100" s="1968"/>
      <c r="AB100" s="1968"/>
      <c r="AC100" s="603"/>
      <c r="AD100" s="603"/>
      <c r="AE100" s="603"/>
      <c r="AF100" s="603"/>
      <c r="AG100" s="603"/>
      <c r="AH100" s="603"/>
      <c r="AI100" s="603"/>
      <c r="AJ100" s="603"/>
      <c r="AK100" s="603"/>
      <c r="AL100" s="603"/>
      <c r="AM100" s="603"/>
      <c r="AN100" s="603"/>
      <c r="AO100" s="603"/>
      <c r="AP100" s="603"/>
      <c r="AQ100" s="603"/>
      <c r="AR100" s="603"/>
      <c r="AS100" s="603"/>
      <c r="AT100" s="603"/>
      <c r="AU100" s="603"/>
      <c r="AV100" s="603"/>
      <c r="AW100" s="603"/>
      <c r="AX100" s="603"/>
      <c r="AY100" s="603"/>
      <c r="BA100" s="237"/>
      <c r="BB100" s="154"/>
      <c r="BC100" s="322"/>
      <c r="BD100" s="303"/>
      <c r="BE100" s="303"/>
      <c r="BF100" s="303"/>
      <c r="BG100" s="323"/>
      <c r="BH100" s="330"/>
      <c r="BI100" s="303"/>
      <c r="BJ100" s="303"/>
      <c r="BK100" s="303"/>
      <c r="BL100" s="323"/>
      <c r="BM100" s="330"/>
      <c r="BN100" s="303"/>
      <c r="BO100" s="303"/>
      <c r="BP100" s="303"/>
      <c r="BQ100" s="323"/>
    </row>
    <row r="101" s="131" customFormat="true" ht="15" customHeight="true" x14ac:dyDescent="0.2">
      <c r="A101" s="795"/>
      <c r="B101" s="815"/>
      <c r="C101" s="889"/>
      <c r="D101" s="890"/>
      <c r="E101" s="890"/>
      <c r="F101" s="890"/>
      <c r="G101" s="891"/>
      <c r="H101" s="892"/>
      <c r="I101" s="890"/>
      <c r="J101" s="890"/>
      <c r="K101" s="890"/>
      <c r="L101" s="893"/>
      <c r="M101" s="889"/>
      <c r="N101" s="890"/>
      <c r="O101" s="890"/>
      <c r="P101" s="890"/>
      <c r="Q101" s="893"/>
      <c r="R101" s="1968"/>
      <c r="S101" s="1968"/>
      <c r="T101" s="1968"/>
      <c r="U101" s="1968"/>
      <c r="V101" s="1968"/>
      <c r="W101" s="1968"/>
      <c r="X101" s="1968"/>
      <c r="Y101" s="1968"/>
      <c r="Z101" s="1968"/>
      <c r="AA101" s="1968"/>
      <c r="AB101" s="1968"/>
      <c r="AC101" s="603"/>
      <c r="AD101" s="603"/>
      <c r="AE101" s="603"/>
      <c r="AF101" s="603"/>
      <c r="AG101" s="603"/>
      <c r="AH101" s="603"/>
      <c r="AI101" s="603"/>
      <c r="AJ101" s="603"/>
      <c r="AK101" s="603"/>
      <c r="AL101" s="603"/>
      <c r="AM101" s="603"/>
      <c r="AN101" s="603"/>
      <c r="AO101" s="603"/>
      <c r="AP101" s="603"/>
      <c r="AQ101" s="603"/>
      <c r="AR101" s="603"/>
      <c r="AS101" s="603"/>
      <c r="AT101" s="603"/>
      <c r="AU101" s="603"/>
      <c r="AV101" s="603"/>
      <c r="AW101" s="603"/>
      <c r="AX101" s="603"/>
      <c r="AY101" s="603"/>
      <c r="BA101" s="237"/>
      <c r="BB101" s="154"/>
      <c r="BC101" s="322"/>
      <c r="BD101" s="303"/>
      <c r="BE101" s="303"/>
      <c r="BF101" s="303"/>
      <c r="BG101" s="323"/>
      <c r="BH101" s="330"/>
      <c r="BI101" s="303"/>
      <c r="BJ101" s="303"/>
      <c r="BK101" s="303"/>
      <c r="BL101" s="323"/>
      <c r="BM101" s="330"/>
      <c r="BN101" s="303"/>
      <c r="BO101" s="303"/>
      <c r="BP101" s="303"/>
      <c r="BQ101" s="323"/>
    </row>
    <row r="102" s="131" customFormat="true" ht="15" customHeight="true" x14ac:dyDescent="0.2">
      <c r="A102" s="1005"/>
      <c r="B102" s="815"/>
      <c r="C102" s="889"/>
      <c r="D102" s="890"/>
      <c r="E102" s="890"/>
      <c r="F102" s="890"/>
      <c r="G102" s="891"/>
      <c r="H102" s="892"/>
      <c r="I102" s="890"/>
      <c r="J102" s="890"/>
      <c r="K102" s="890"/>
      <c r="L102" s="893"/>
      <c r="M102" s="889"/>
      <c r="N102" s="890"/>
      <c r="O102" s="890"/>
      <c r="P102" s="890"/>
      <c r="Q102" s="893"/>
      <c r="R102" s="1968"/>
      <c r="S102" s="1968"/>
      <c r="T102" s="1968"/>
      <c r="U102" s="1968"/>
      <c r="V102" s="1968"/>
      <c r="W102" s="1968"/>
      <c r="X102" s="1968"/>
      <c r="Y102" s="1968"/>
      <c r="Z102" s="1968"/>
      <c r="AA102" s="1968"/>
      <c r="AB102" s="1968"/>
      <c r="AC102" s="603"/>
      <c r="AD102" s="603"/>
      <c r="AE102" s="603"/>
      <c r="AF102" s="603"/>
      <c r="AG102" s="603"/>
      <c r="AH102" s="603"/>
      <c r="AI102" s="603"/>
      <c r="AJ102" s="603"/>
      <c r="AK102" s="603"/>
      <c r="AL102" s="603"/>
      <c r="AM102" s="603"/>
      <c r="AN102" s="603"/>
      <c r="AO102" s="603"/>
      <c r="AP102" s="603"/>
      <c r="AQ102" s="603"/>
      <c r="AR102" s="603"/>
      <c r="AS102" s="603"/>
      <c r="AT102" s="603"/>
      <c r="AU102" s="603"/>
      <c r="AV102" s="603"/>
      <c r="AW102" s="603"/>
      <c r="AX102" s="603"/>
      <c r="AY102" s="603"/>
      <c r="BA102" s="237"/>
      <c r="BB102" s="154"/>
      <c r="BC102" s="322"/>
      <c r="BD102" s="303"/>
      <c r="BE102" s="303"/>
      <c r="BF102" s="303"/>
      <c r="BG102" s="323"/>
      <c r="BH102" s="330"/>
      <c r="BI102" s="303"/>
      <c r="BJ102" s="303"/>
      <c r="BK102" s="303"/>
      <c r="BL102" s="323"/>
      <c r="BM102" s="330"/>
      <c r="BN102" s="303"/>
      <c r="BO102" s="303"/>
      <c r="BP102" s="303"/>
      <c r="BQ102" s="323"/>
    </row>
    <row r="103" s="131" customFormat="true" ht="15" customHeight="true" x14ac:dyDescent="0.2">
      <c r="A103" s="1005"/>
      <c r="B103" s="815"/>
      <c r="C103" s="889"/>
      <c r="D103" s="890"/>
      <c r="E103" s="890"/>
      <c r="F103" s="890"/>
      <c r="G103" s="891"/>
      <c r="H103" s="892"/>
      <c r="I103" s="890"/>
      <c r="J103" s="890"/>
      <c r="K103" s="890"/>
      <c r="L103" s="893"/>
      <c r="M103" s="889"/>
      <c r="N103" s="890"/>
      <c r="O103" s="890"/>
      <c r="P103" s="890"/>
      <c r="Q103" s="893"/>
      <c r="R103" s="1968"/>
      <c r="S103" s="1968"/>
      <c r="T103" s="1968"/>
      <c r="U103" s="1968"/>
      <c r="V103" s="1968"/>
      <c r="W103" s="1968"/>
      <c r="X103" s="1968"/>
      <c r="Y103" s="1968"/>
      <c r="Z103" s="1968"/>
      <c r="AA103" s="1968"/>
      <c r="AB103" s="1968"/>
      <c r="AC103" s="603"/>
      <c r="AD103" s="603"/>
      <c r="AE103" s="603"/>
      <c r="AF103" s="603"/>
      <c r="AG103" s="603"/>
      <c r="AH103" s="603"/>
      <c r="AI103" s="603"/>
      <c r="AJ103" s="603"/>
      <c r="AK103" s="603"/>
      <c r="AL103" s="603"/>
      <c r="AM103" s="603"/>
      <c r="AN103" s="603"/>
      <c r="AO103" s="603"/>
      <c r="AP103" s="603"/>
      <c r="AQ103" s="603"/>
      <c r="AR103" s="603"/>
      <c r="AS103" s="603"/>
      <c r="AT103" s="603"/>
      <c r="AU103" s="603"/>
      <c r="AV103" s="603"/>
      <c r="AW103" s="603"/>
      <c r="AX103" s="603"/>
      <c r="AY103" s="603"/>
      <c r="BA103" s="237"/>
      <c r="BB103" s="154"/>
      <c r="BC103" s="322"/>
      <c r="BD103" s="303"/>
      <c r="BE103" s="303"/>
      <c r="BF103" s="303"/>
      <c r="BG103" s="323"/>
      <c r="BH103" s="330"/>
      <c r="BI103" s="303"/>
      <c r="BJ103" s="303"/>
      <c r="BK103" s="303"/>
      <c r="BL103" s="323"/>
      <c r="BM103" s="330"/>
      <c r="BN103" s="303"/>
      <c r="BO103" s="303"/>
      <c r="BP103" s="303"/>
      <c r="BQ103" s="323"/>
    </row>
    <row r="104" s="131" customFormat="true" ht="15" customHeight="true" x14ac:dyDescent="0.2">
      <c r="A104" s="1005"/>
      <c r="B104" s="815"/>
      <c r="C104" s="889"/>
      <c r="D104" s="890"/>
      <c r="E104" s="890"/>
      <c r="F104" s="890"/>
      <c r="G104" s="891"/>
      <c r="H104" s="892"/>
      <c r="I104" s="890"/>
      <c r="J104" s="890"/>
      <c r="K104" s="890"/>
      <c r="L104" s="893"/>
      <c r="M104" s="889"/>
      <c r="N104" s="890"/>
      <c r="O104" s="890"/>
      <c r="P104" s="890"/>
      <c r="Q104" s="893"/>
      <c r="R104" s="1968"/>
      <c r="S104" s="1968"/>
      <c r="T104" s="1968"/>
      <c r="U104" s="1968"/>
      <c r="V104" s="1968"/>
      <c r="W104" s="1968"/>
      <c r="X104" s="1968"/>
      <c r="Y104" s="1968"/>
      <c r="Z104" s="1968"/>
      <c r="AA104" s="1968"/>
      <c r="AB104" s="1968"/>
      <c r="AC104" s="603"/>
      <c r="AD104" s="603"/>
      <c r="AE104" s="603"/>
      <c r="AF104" s="603"/>
      <c r="AG104" s="603"/>
      <c r="AH104" s="603"/>
      <c r="AI104" s="603"/>
      <c r="AJ104" s="603"/>
      <c r="AK104" s="603"/>
      <c r="AL104" s="603"/>
      <c r="AM104" s="603"/>
      <c r="AN104" s="603"/>
      <c r="AO104" s="603"/>
      <c r="AP104" s="603"/>
      <c r="AQ104" s="603"/>
      <c r="AR104" s="603"/>
      <c r="AS104" s="603"/>
      <c r="AT104" s="603"/>
      <c r="AU104" s="603"/>
      <c r="AV104" s="603"/>
      <c r="AW104" s="603"/>
      <c r="AX104" s="603"/>
      <c r="AY104" s="603"/>
      <c r="BA104" s="237"/>
      <c r="BB104" s="154"/>
      <c r="BC104" s="322"/>
      <c r="BD104" s="303"/>
      <c r="BE104" s="303"/>
      <c r="BF104" s="303"/>
      <c r="BG104" s="323"/>
      <c r="BH104" s="330"/>
      <c r="BI104" s="303"/>
      <c r="BJ104" s="303"/>
      <c r="BK104" s="303"/>
      <c r="BL104" s="323"/>
      <c r="BM104" s="330"/>
      <c r="BN104" s="303"/>
      <c r="BO104" s="303"/>
      <c r="BP104" s="303"/>
      <c r="BQ104" s="323"/>
    </row>
    <row r="105" s="131" customFormat="true" ht="15" customHeight="true" x14ac:dyDescent="0.2">
      <c r="A105" s="809"/>
      <c r="B105" s="816"/>
      <c r="C105" s="894"/>
      <c r="D105" s="895"/>
      <c r="E105" s="895"/>
      <c r="F105" s="895"/>
      <c r="G105" s="896"/>
      <c r="H105" s="897"/>
      <c r="I105" s="895"/>
      <c r="J105" s="895"/>
      <c r="K105" s="895"/>
      <c r="L105" s="898"/>
      <c r="M105" s="894"/>
      <c r="N105" s="895"/>
      <c r="O105" s="895"/>
      <c r="P105" s="895"/>
      <c r="Q105" s="898"/>
      <c r="R105" s="1968"/>
      <c r="S105" s="1968"/>
      <c r="T105" s="1968"/>
      <c r="U105" s="1968"/>
      <c r="V105" s="1968"/>
      <c r="W105" s="1968"/>
      <c r="X105" s="1968"/>
      <c r="Y105" s="1968"/>
      <c r="Z105" s="1968"/>
      <c r="AA105" s="1968"/>
      <c r="AB105" s="1968"/>
      <c r="AC105" s="603"/>
      <c r="AD105" s="603"/>
      <c r="AE105" s="603"/>
      <c r="AF105" s="603"/>
      <c r="AG105" s="603"/>
      <c r="AH105" s="603"/>
      <c r="AI105" s="603"/>
      <c r="AJ105" s="603"/>
      <c r="AK105" s="603"/>
      <c r="AL105" s="603"/>
      <c r="AM105" s="603"/>
      <c r="AN105" s="603"/>
      <c r="AO105" s="603"/>
      <c r="AP105" s="603"/>
      <c r="AQ105" s="603"/>
      <c r="AR105" s="603"/>
      <c r="AS105" s="603"/>
      <c r="AT105" s="603"/>
      <c r="AU105" s="603"/>
      <c r="AV105" s="603"/>
      <c r="AW105" s="603"/>
      <c r="AX105" s="603"/>
      <c r="AY105" s="603"/>
      <c r="BA105" s="237"/>
      <c r="BB105" s="154"/>
      <c r="BC105" s="324"/>
      <c r="BD105" s="325"/>
      <c r="BE105" s="325"/>
      <c r="BF105" s="325"/>
      <c r="BG105" s="326"/>
      <c r="BH105" s="331"/>
      <c r="BI105" s="325"/>
      <c r="BJ105" s="325"/>
      <c r="BK105" s="325"/>
      <c r="BL105" s="326"/>
      <c r="BM105" s="331"/>
      <c r="BN105" s="325"/>
      <c r="BO105" s="325"/>
      <c r="BP105" s="325"/>
      <c r="BQ105" s="326"/>
    </row>
    <row r="106" s="131" customFormat="true" ht="250.15" customHeight="true" x14ac:dyDescent="0.2">
      <c r="A106" s="398"/>
      <c r="B106" s="664"/>
      <c r="C106" s="665"/>
      <c r="D106" s="665"/>
      <c r="E106" s="665"/>
      <c r="F106" s="665"/>
      <c r="G106" s="665"/>
      <c r="H106" s="665"/>
      <c r="I106" s="665"/>
      <c r="J106" s="665"/>
      <c r="K106" s="665"/>
      <c r="L106" s="665"/>
      <c r="M106" s="665"/>
      <c r="N106" s="665"/>
      <c r="O106" s="665"/>
      <c r="P106" s="665"/>
      <c r="Q106" s="665"/>
      <c r="R106" s="663"/>
      <c r="S106" s="663"/>
      <c r="T106" s="663"/>
      <c r="U106" s="663"/>
      <c r="V106" s="663"/>
      <c r="W106" s="663"/>
      <c r="X106" s="663"/>
      <c r="Y106" s="663"/>
      <c r="Z106" s="663"/>
      <c r="AA106" s="663"/>
      <c r="AB106" s="663"/>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BA106" s="299"/>
      <c r="BB106" s="300"/>
      <c r="BC106" s="300"/>
      <c r="BD106" s="300"/>
      <c r="BE106" s="300"/>
      <c r="BF106" s="300"/>
      <c r="BG106" s="300"/>
      <c r="BH106" s="300"/>
      <c r="BI106" s="300"/>
      <c r="BJ106" s="300"/>
      <c r="BK106" s="300"/>
      <c r="BL106" s="300"/>
      <c r="BM106" s="300"/>
      <c r="BN106" s="300"/>
      <c r="BO106" s="300"/>
      <c r="BP106" s="300"/>
      <c r="BQ106" s="300"/>
    </row>
    <row r="107" s="111" customFormat="true" ht="18" customHeight="true" x14ac:dyDescent="0.2">
      <c r="A107" s="398"/>
      <c r="B107" s="112"/>
      <c r="C107" s="278"/>
      <c r="D107" s="278"/>
      <c r="E107" s="278"/>
      <c r="F107" s="278"/>
      <c r="G107" s="278"/>
      <c r="H107" s="278"/>
      <c r="I107" s="278"/>
      <c r="J107" s="278"/>
      <c r="K107" s="278"/>
      <c r="L107" s="278"/>
      <c r="M107" s="278"/>
      <c r="N107" s="278"/>
      <c r="O107" s="278"/>
      <c r="P107" s="278"/>
      <c r="Q107" s="278"/>
      <c r="R107" s="600"/>
      <c r="S107" s="600"/>
      <c r="T107" s="600"/>
      <c r="U107" s="600"/>
      <c r="V107" s="600"/>
      <c r="W107" s="600"/>
      <c r="X107" s="600"/>
      <c r="Y107" s="600"/>
      <c r="Z107" s="600"/>
      <c r="AA107" s="600"/>
      <c r="AB107" s="600"/>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BB107" s="134"/>
    </row>
    <row r="108" s="111" customFormat="true" ht="22.5" customHeight="true" x14ac:dyDescent="0.35">
      <c r="A108" s="2171" t="str">
        <f>A1026</f>
        <v>Guatemala</v>
      </c>
      <c r="B108" s="2172"/>
      <c r="C108" s="113"/>
      <c r="D108" s="113"/>
      <c r="E108" s="113"/>
      <c r="F108" s="113"/>
      <c r="G108" s="113"/>
      <c r="H108" s="113"/>
      <c r="I108" s="113"/>
      <c r="J108" s="113"/>
      <c r="K108" s="113"/>
      <c r="L108" s="113"/>
      <c r="M108" s="113"/>
      <c r="N108" s="113"/>
      <c r="O108" s="113"/>
      <c r="P108" s="113"/>
      <c r="Q108" s="113"/>
      <c r="R108" s="1990"/>
      <c r="S108" s="1990"/>
      <c r="T108" s="1990"/>
      <c r="U108" s="1990"/>
      <c r="V108" s="211"/>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BB108" s="134"/>
    </row>
    <row r="109" s="111" customFormat="true" ht="22.5" customHeight="true" x14ac:dyDescent="0.35">
      <c r="A109" s="138" t="str">
        <f>A1034</f>
        <v>2003</v>
      </c>
      <c r="B109" s="139"/>
      <c r="C109" s="113"/>
      <c r="D109" s="113"/>
      <c r="E109" s="113"/>
      <c r="F109" s="113"/>
      <c r="G109" s="113"/>
      <c r="H109" s="113"/>
      <c r="I109" s="113"/>
      <c r="J109" s="113"/>
      <c r="K109" s="113"/>
      <c r="L109" s="113"/>
      <c r="M109" s="113"/>
      <c r="N109" s="113"/>
      <c r="O109" s="113"/>
      <c r="P109" s="113"/>
      <c r="Q109" s="113"/>
      <c r="R109" s="1990"/>
      <c r="S109" s="1990"/>
      <c r="T109" s="1990"/>
      <c r="U109" s="1990"/>
      <c r="V109" s="211"/>
      <c r="W109" s="211"/>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BB109" s="134"/>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990"/>
      <c r="S110" s="1990"/>
      <c r="T110" s="1990"/>
      <c r="U110" s="1990"/>
      <c r="V110" s="211"/>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BB110" s="134"/>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990"/>
      <c r="S111" s="1990"/>
      <c r="T111" s="1990"/>
      <c r="U111" s="1990"/>
      <c r="V111" s="211"/>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BB111" s="134"/>
    </row>
    <row r="112" s="111" customFormat="true" ht="15" customHeight="true" x14ac:dyDescent="0.2">
      <c r="A112" s="462" t="s">
        <v>97</v>
      </c>
      <c r="B112" s="222"/>
      <c r="C112" s="113"/>
      <c r="D112" s="113"/>
      <c r="E112" s="113"/>
      <c r="F112" s="113"/>
      <c r="G112" s="113"/>
      <c r="H112" s="113"/>
      <c r="I112" s="113"/>
      <c r="J112" s="113"/>
      <c r="K112" s="113"/>
      <c r="L112" s="113"/>
      <c r="M112" s="113"/>
      <c r="N112" s="113"/>
      <c r="O112" s="113"/>
      <c r="P112" s="113"/>
      <c r="Q112" s="113"/>
      <c r="R112" s="1990"/>
      <c r="S112" s="1990"/>
      <c r="T112" s="1990"/>
      <c r="U112" s="1990"/>
      <c r="V112" s="211"/>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BB112" s="134"/>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990"/>
      <c r="S113" s="1990"/>
      <c r="T113" s="1990"/>
      <c r="U113" s="1990"/>
      <c r="V113" s="211"/>
      <c r="W113" s="211"/>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BB113" s="134"/>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990"/>
      <c r="S114" s="1990"/>
      <c r="T114" s="1990"/>
      <c r="U114" s="1990"/>
      <c r="V114" s="211"/>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BB114" s="134"/>
    </row>
    <row r="115" s="111" customFormat="true" ht="15" customHeight="true" x14ac:dyDescent="0.2">
      <c r="A115" s="144" t="s">
        <v>133</v>
      </c>
      <c r="B115" s="221" t="str">
        <f>A1025</f>
        <v>WHS03</v>
      </c>
      <c r="C115" s="113"/>
      <c r="D115" s="113"/>
      <c r="E115" s="113"/>
      <c r="F115" s="113"/>
      <c r="G115" s="113"/>
      <c r="H115" s="113"/>
      <c r="I115" s="113"/>
      <c r="J115" s="113"/>
      <c r="K115" s="113"/>
      <c r="L115" s="113"/>
      <c r="M115" s="113"/>
      <c r="N115" s="113"/>
      <c r="O115" s="113"/>
      <c r="P115" s="113"/>
      <c r="Q115" s="113"/>
      <c r="R115" s="1990"/>
      <c r="S115" s="1990"/>
      <c r="T115" s="1990"/>
      <c r="U115" s="1990"/>
      <c r="V115" s="211"/>
      <c r="W115" s="211"/>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BB115" s="134"/>
    </row>
    <row r="116" s="111" customFormat="true" ht="15" customHeight="true" x14ac:dyDescent="0.2">
      <c r="A116" s="656" t="s">
        <v>158</v>
      </c>
      <c r="B116" s="657" t="s">
        <v>159</v>
      </c>
      <c r="C116" s="113"/>
      <c r="D116" s="113"/>
      <c r="E116" s="113"/>
      <c r="F116" s="113"/>
      <c r="G116" s="113"/>
      <c r="H116" s="113"/>
      <c r="I116" s="113"/>
      <c r="J116" s="113"/>
      <c r="K116" s="113"/>
      <c r="L116" s="113"/>
      <c r="M116" s="113"/>
      <c r="N116" s="113"/>
      <c r="O116" s="113"/>
      <c r="P116" s="113"/>
      <c r="Q116" s="113"/>
      <c r="R116" s="1990"/>
      <c r="S116" s="1990"/>
      <c r="T116" s="1990"/>
      <c r="U116" s="1990"/>
      <c r="V116" s="211"/>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BB116" s="134"/>
    </row>
    <row r="117" s="111" customFormat="true" ht="15" customHeight="true" x14ac:dyDescent="0.2">
      <c r="A117" s="656" t="str">
        <f>B1029</f>
        <v/>
      </c>
      <c r="B117" s="658"/>
      <c r="C117" s="113"/>
      <c r="D117" s="113"/>
      <c r="E117" s="113"/>
      <c r="F117" s="113"/>
      <c r="G117" s="113"/>
      <c r="H117" s="113"/>
      <c r="I117" s="113"/>
      <c r="J117" s="113"/>
      <c r="K117" s="113"/>
      <c r="L117" s="113"/>
      <c r="M117" s="113"/>
      <c r="N117" s="113"/>
      <c r="O117" s="113"/>
      <c r="P117" s="113"/>
      <c r="Q117" s="113"/>
      <c r="R117" s="1990"/>
      <c r="S117" s="1990"/>
      <c r="T117" s="1990"/>
      <c r="U117" s="1990"/>
      <c r="V117" s="211"/>
      <c r="W117" s="211"/>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BB117" s="134"/>
    </row>
    <row r="118" s="111" customFormat="true" ht="21" customHeight="true" x14ac:dyDescent="0.2">
      <c r="A118" s="659"/>
      <c r="B118" s="657"/>
      <c r="C118" s="113"/>
      <c r="D118" s="113"/>
      <c r="E118" s="113"/>
      <c r="F118" s="113"/>
      <c r="G118" s="113"/>
      <c r="H118" s="113"/>
      <c r="I118" s="113"/>
      <c r="J118" s="113"/>
      <c r="K118" s="113"/>
      <c r="L118" s="113"/>
      <c r="M118" s="113"/>
      <c r="N118" s="113"/>
      <c r="O118" s="113"/>
      <c r="P118" s="113"/>
      <c r="Q118" s="113"/>
      <c r="R118" s="1990"/>
      <c r="S118" s="1990"/>
      <c r="T118" s="1990"/>
      <c r="U118" s="1990"/>
      <c r="V118" s="211"/>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BB118" s="134"/>
    </row>
    <row r="119" s="111" customFormat="true" ht="15" customHeight="true" x14ac:dyDescent="0.2">
      <c r="A119" s="660"/>
      <c r="B119" s="661"/>
      <c r="C119" s="113"/>
      <c r="D119" s="113"/>
      <c r="E119" s="113"/>
      <c r="F119" s="113"/>
      <c r="G119" s="113"/>
      <c r="H119" s="113"/>
      <c r="I119" s="113"/>
      <c r="J119" s="113"/>
      <c r="K119" s="113"/>
      <c r="L119" s="113"/>
      <c r="M119" s="113"/>
      <c r="N119" s="113"/>
      <c r="O119" s="113"/>
      <c r="P119" s="113"/>
      <c r="Q119" s="113"/>
      <c r="R119" s="1990"/>
      <c r="S119" s="1990"/>
      <c r="T119" s="1990"/>
      <c r="U119" s="1990"/>
      <c r="V119" s="211"/>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BB119" s="134"/>
    </row>
    <row r="120" s="637" customFormat="true" ht="15" customHeight="true" x14ac:dyDescent="0.2">
      <c r="A120" s="116" t="s">
        <v>98</v>
      </c>
      <c r="B120" s="207"/>
      <c r="C120" s="2165" t="s">
        <v>114</v>
      </c>
      <c r="D120" s="2166"/>
      <c r="E120" s="2166"/>
      <c r="F120" s="2166"/>
      <c r="G120" s="2167"/>
      <c r="H120" s="2168" t="s">
        <v>38</v>
      </c>
      <c r="I120" s="2169"/>
      <c r="J120" s="2169"/>
      <c r="K120" s="2169"/>
      <c r="L120" s="2170"/>
      <c r="M120" s="2220" t="s">
        <v>37</v>
      </c>
      <c r="N120" s="2221"/>
      <c r="O120" s="2221"/>
      <c r="P120" s="2221"/>
      <c r="Q120" s="2222"/>
      <c r="R120" s="1991"/>
      <c r="S120" s="1992"/>
      <c r="T120" s="1992"/>
      <c r="U120" s="1992"/>
      <c r="V120" s="1992"/>
      <c r="W120" s="1992"/>
      <c r="X120" s="1993"/>
      <c r="Y120" s="1993"/>
      <c r="Z120" s="1993"/>
      <c r="AA120" s="1993"/>
      <c r="AB120" s="1994"/>
      <c r="AC120" s="603"/>
      <c r="AD120" s="603"/>
      <c r="AE120" s="603"/>
      <c r="AF120" s="603"/>
      <c r="AG120" s="603"/>
      <c r="AH120" s="603"/>
      <c r="AI120" s="603"/>
      <c r="AJ120" s="603"/>
      <c r="AK120" s="603"/>
      <c r="AL120" s="603"/>
      <c r="AM120" s="603"/>
      <c r="AN120" s="603"/>
      <c r="AO120" s="603"/>
      <c r="AP120" s="603"/>
      <c r="AQ120" s="603"/>
      <c r="AR120" s="603"/>
      <c r="AS120" s="603"/>
      <c r="AT120" s="603"/>
      <c r="AU120" s="603"/>
      <c r="AV120" s="603"/>
      <c r="AW120" s="603"/>
      <c r="AX120" s="603"/>
      <c r="AY120" s="603"/>
      <c r="BA120" s="217" t="s">
        <v>128</v>
      </c>
      <c r="BB120" s="116" t="s">
        <v>98</v>
      </c>
      <c r="BC120" s="2214" t="s">
        <v>114</v>
      </c>
      <c r="BD120" s="2215"/>
      <c r="BE120" s="2215"/>
      <c r="BF120" s="2215"/>
      <c r="BG120" s="2216"/>
      <c r="BH120" s="2217" t="s">
        <v>38</v>
      </c>
      <c r="BI120" s="2215"/>
      <c r="BJ120" s="2215"/>
      <c r="BK120" s="2215"/>
      <c r="BL120" s="2216"/>
      <c r="BM120" s="2217" t="s">
        <v>37</v>
      </c>
      <c r="BN120" s="2215"/>
      <c r="BO120" s="2215"/>
      <c r="BP120" s="2215"/>
      <c r="BQ120" s="2239"/>
    </row>
    <row r="121" s="637" customFormat="true" ht="12.75" x14ac:dyDescent="0.2">
      <c r="A121" s="187" t="s">
        <v>87</v>
      </c>
      <c r="B121" s="245"/>
      <c r="C121" s="279" t="s">
        <v>0</v>
      </c>
      <c r="D121" s="280" t="s">
        <v>1</v>
      </c>
      <c r="E121" s="280" t="s">
        <v>2</v>
      </c>
      <c r="F121" s="280" t="s">
        <v>3</v>
      </c>
      <c r="G121" s="281" t="s">
        <v>4</v>
      </c>
      <c r="H121" s="772" t="s">
        <v>0</v>
      </c>
      <c r="I121" s="719" t="s">
        <v>1</v>
      </c>
      <c r="J121" s="719" t="s">
        <v>2</v>
      </c>
      <c r="K121" s="719" t="s">
        <v>3</v>
      </c>
      <c r="L121" s="720" t="s">
        <v>4</v>
      </c>
      <c r="M121" s="759" t="s">
        <v>0</v>
      </c>
      <c r="N121" s="719" t="s">
        <v>1</v>
      </c>
      <c r="O121" s="719" t="s">
        <v>2</v>
      </c>
      <c r="P121" s="719" t="s">
        <v>3</v>
      </c>
      <c r="Q121" s="721" t="s">
        <v>4</v>
      </c>
      <c r="R121" s="1995"/>
      <c r="S121" s="1995"/>
      <c r="T121" s="1995"/>
      <c r="U121" s="1995"/>
      <c r="V121" s="1995"/>
      <c r="W121" s="1995"/>
      <c r="X121" s="1995"/>
      <c r="Y121" s="1995"/>
      <c r="Z121" s="1995"/>
      <c r="AA121" s="1995"/>
      <c r="AB121" s="1996"/>
      <c r="AC121" s="603"/>
      <c r="AD121" s="603"/>
      <c r="AE121" s="603"/>
      <c r="AF121" s="603"/>
      <c r="AG121" s="603"/>
      <c r="AH121" s="603"/>
      <c r="AI121" s="603"/>
      <c r="AJ121" s="603"/>
      <c r="AK121" s="603"/>
      <c r="AL121" s="603"/>
      <c r="AM121" s="603"/>
      <c r="AN121" s="603"/>
      <c r="AO121" s="603"/>
      <c r="AP121" s="603"/>
      <c r="AQ121" s="603"/>
      <c r="AR121" s="603"/>
      <c r="AS121" s="603"/>
      <c r="AT121" s="603"/>
      <c r="AU121" s="603"/>
      <c r="AV121" s="603"/>
      <c r="AW121" s="603"/>
      <c r="AX121" s="603"/>
      <c r="AY121" s="603"/>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row>
    <row r="122" s="637" customFormat="true" ht="15" customHeight="true" x14ac:dyDescent="0.2">
      <c r="A122" s="2223" t="s">
        <v>18</v>
      </c>
      <c r="B122" s="1015" t="s">
        <v>14</v>
      </c>
      <c r="C122" s="901">
        <f>C153+C154+C155+(C156+C157)*0.5</f>
        <v>39.733059548254623</v>
      </c>
      <c r="D122" s="902">
        <f t="shared" ref="D122:Q122" si="2">D153+D154+D155+(D156+D157)*0.5</f>
        <v>49.535603715170282</v>
      </c>
      <c r="E122" s="902">
        <f t="shared" si="2"/>
        <v>67.031070195627166</v>
      </c>
      <c r="F122" s="902">
        <f t="shared" si="2"/>
        <v>88.107549120992772</v>
      </c>
      <c r="G122" s="903">
        <f t="shared" si="2"/>
        <v>98.229166666666657</v>
      </c>
      <c r="H122" s="904">
        <f t="shared" si="2"/>
        <v>71.072319201995015</v>
      </c>
      <c r="I122" s="902">
        <f t="shared" si="2"/>
        <v>92.085427135678387</v>
      </c>
      <c r="J122" s="902">
        <f t="shared" si="2"/>
        <v>98.375</v>
      </c>
      <c r="K122" s="902">
        <f t="shared" si="2"/>
        <v>99.348958333333329</v>
      </c>
      <c r="L122" s="905">
        <f t="shared" si="2"/>
        <v>99.754299754299765</v>
      </c>
      <c r="M122" s="901">
        <f t="shared" si="2"/>
        <v>35.714285714285715</v>
      </c>
      <c r="N122" s="902">
        <f t="shared" si="2"/>
        <v>41.470054446460978</v>
      </c>
      <c r="O122" s="902">
        <f t="shared" si="2"/>
        <v>45.894160583941598</v>
      </c>
      <c r="P122" s="902">
        <f t="shared" si="2"/>
        <v>56.959706959706963</v>
      </c>
      <c r="Q122" s="905">
        <f t="shared" si="2"/>
        <v>76.860254083484591</v>
      </c>
      <c r="R122" s="1997"/>
      <c r="S122" s="1997"/>
      <c r="T122" s="1997"/>
      <c r="U122" s="1997"/>
      <c r="V122" s="1997"/>
      <c r="W122" s="1997"/>
      <c r="X122" s="1997"/>
      <c r="Y122" s="1997"/>
      <c r="Z122" s="1997"/>
      <c r="AA122" s="1997"/>
      <c r="AB122" s="1998"/>
      <c r="AC122" s="603"/>
      <c r="AD122" s="603"/>
      <c r="AE122" s="603"/>
      <c r="AF122" s="603"/>
      <c r="AG122" s="603"/>
      <c r="AH122" s="603"/>
      <c r="AI122" s="603"/>
      <c r="AJ122" s="603"/>
      <c r="AK122" s="603"/>
      <c r="AL122" s="603"/>
      <c r="AM122" s="603"/>
      <c r="AN122" s="603"/>
      <c r="AO122" s="603"/>
      <c r="AP122" s="603"/>
      <c r="AQ122" s="603"/>
      <c r="AR122" s="603"/>
      <c r="AS122" s="603"/>
      <c r="AT122" s="603"/>
      <c r="AU122" s="603"/>
      <c r="AV122" s="603"/>
      <c r="AW122" s="603"/>
      <c r="AX122" s="603"/>
      <c r="AY122" s="603"/>
      <c r="BA122" s="2240" t="s">
        <v>18</v>
      </c>
      <c r="BB122" s="155" t="s">
        <v>14</v>
      </c>
      <c r="BC122" s="374">
        <v>694</v>
      </c>
      <c r="BD122" s="378">
        <v>789</v>
      </c>
      <c r="BE122" s="378">
        <v>792</v>
      </c>
      <c r="BF122" s="378">
        <v>949</v>
      </c>
      <c r="BG122" s="382">
        <v>957</v>
      </c>
      <c r="BH122" s="386">
        <v>366</v>
      </c>
      <c r="BI122" s="378">
        <v>394</v>
      </c>
      <c r="BJ122" s="378">
        <v>400</v>
      </c>
      <c r="BK122" s="378">
        <v>384</v>
      </c>
      <c r="BL122" s="382">
        <v>406</v>
      </c>
      <c r="BM122" s="386">
        <v>367</v>
      </c>
      <c r="BN122" s="378">
        <v>413</v>
      </c>
      <c r="BO122" s="378">
        <v>444</v>
      </c>
      <c r="BP122" s="378">
        <v>480</v>
      </c>
      <c r="BQ122" s="382">
        <v>527</v>
      </c>
    </row>
    <row r="123" s="637" customFormat="true" ht="15" customHeight="true" x14ac:dyDescent="0.2">
      <c r="A123" s="2224"/>
      <c r="B123" s="1016" t="s">
        <v>51</v>
      </c>
      <c r="C123" s="906">
        <f>100-C122</f>
        <v>60.266940451745377</v>
      </c>
      <c r="D123" s="907">
        <f t="shared" ref="D123:Q123" si="3">100-D122</f>
        <v>50.464396284829718</v>
      </c>
      <c r="E123" s="907">
        <f t="shared" si="3"/>
        <v>32.968929804372834</v>
      </c>
      <c r="F123" s="907">
        <f t="shared" si="3"/>
        <v>11.892450879007228</v>
      </c>
      <c r="G123" s="908">
        <f t="shared" si="3"/>
        <v>1.7708333333333428</v>
      </c>
      <c r="H123" s="909">
        <f t="shared" si="3"/>
        <v>28.927680798004985</v>
      </c>
      <c r="I123" s="907">
        <f t="shared" si="3"/>
        <v>7.9145728643216131</v>
      </c>
      <c r="J123" s="907">
        <f t="shared" si="3"/>
        <v>1.625</v>
      </c>
      <c r="K123" s="907">
        <f t="shared" si="3"/>
        <v>0.6510416666666714</v>
      </c>
      <c r="L123" s="910">
        <f t="shared" si="3"/>
        <v>0.24570024570023463</v>
      </c>
      <c r="M123" s="906">
        <f t="shared" si="3"/>
        <v>64.285714285714278</v>
      </c>
      <c r="N123" s="907">
        <f t="shared" si="3"/>
        <v>58.529945553539022</v>
      </c>
      <c r="O123" s="907">
        <f t="shared" si="3"/>
        <v>54.105839416058402</v>
      </c>
      <c r="P123" s="907">
        <f t="shared" si="3"/>
        <v>43.040293040293037</v>
      </c>
      <c r="Q123" s="910">
        <f t="shared" si="3"/>
        <v>23.139745916515409</v>
      </c>
      <c r="R123" s="1999"/>
      <c r="S123" s="1999"/>
      <c r="T123" s="1999"/>
      <c r="U123" s="1999"/>
      <c r="V123" s="1999"/>
      <c r="W123" s="1999"/>
      <c r="X123" s="1999"/>
      <c r="Y123" s="1999"/>
      <c r="Z123" s="1999"/>
      <c r="AA123" s="1999"/>
      <c r="AB123" s="2000"/>
      <c r="AC123" s="603"/>
      <c r="AD123" s="603"/>
      <c r="AE123" s="603"/>
      <c r="AF123" s="603"/>
      <c r="AG123" s="603"/>
      <c r="AH123" s="603"/>
      <c r="AI123" s="603"/>
      <c r="AJ123" s="603"/>
      <c r="AK123" s="603"/>
      <c r="AL123" s="603"/>
      <c r="AM123" s="603"/>
      <c r="AN123" s="603"/>
      <c r="AO123" s="603"/>
      <c r="AP123" s="603"/>
      <c r="AQ123" s="603"/>
      <c r="AR123" s="603"/>
      <c r="AS123" s="603"/>
      <c r="AT123" s="603"/>
      <c r="AU123" s="603"/>
      <c r="AV123" s="603"/>
      <c r="AW123" s="603"/>
      <c r="AX123" s="603"/>
      <c r="AY123" s="603"/>
      <c r="BA123" s="2241"/>
      <c r="BB123" s="156" t="s">
        <v>51</v>
      </c>
      <c r="BC123" s="375">
        <v>281</v>
      </c>
      <c r="BD123" s="379">
        <v>186</v>
      </c>
      <c r="BE123" s="379">
        <v>182</v>
      </c>
      <c r="BF123" s="379">
        <v>29</v>
      </c>
      <c r="BG123" s="383">
        <v>15</v>
      </c>
      <c r="BH123" s="387">
        <v>35</v>
      </c>
      <c r="BI123" s="379">
        <v>9</v>
      </c>
      <c r="BJ123" s="379">
        <v>3</v>
      </c>
      <c r="BK123" s="379">
        <v>11</v>
      </c>
      <c r="BL123" s="383">
        <v>2</v>
      </c>
      <c r="BM123" s="387">
        <v>187</v>
      </c>
      <c r="BN123" s="379">
        <v>138</v>
      </c>
      <c r="BO123" s="379">
        <v>110</v>
      </c>
      <c r="BP123" s="379">
        <v>71</v>
      </c>
      <c r="BQ123" s="383">
        <v>27</v>
      </c>
    </row>
    <row r="124" s="637" customFormat="true" ht="15" customHeight="true" x14ac:dyDescent="0.2">
      <c r="A124" s="2224" t="s">
        <v>50</v>
      </c>
      <c r="B124" s="1016" t="s">
        <v>15</v>
      </c>
      <c r="C124" s="906">
        <f>C122*C129/100</f>
        <v>37.189329743628846</v>
      </c>
      <c r="D124" s="907">
        <f t="shared" ref="D124:Q124" si="4">D122*D129/100</f>
        <v>45.817573413223315</v>
      </c>
      <c r="E124" s="907">
        <f t="shared" si="4"/>
        <v>60.937336541479247</v>
      </c>
      <c r="F124" s="907">
        <f t="shared" si="4"/>
        <v>79.500404091315957</v>
      </c>
      <c r="G124" s="908">
        <f t="shared" si="4"/>
        <v>94.498945147679308</v>
      </c>
      <c r="H124" s="909">
        <f t="shared" si="4"/>
        <v>64.022250005014271</v>
      </c>
      <c r="I124" s="907">
        <f t="shared" si="4"/>
        <v>81.46018554310011</v>
      </c>
      <c r="J124" s="907">
        <f t="shared" si="4"/>
        <v>89.636104060913709</v>
      </c>
      <c r="K124" s="907">
        <f t="shared" si="4"/>
        <v>95.220170454545439</v>
      </c>
      <c r="L124" s="910">
        <f t="shared" si="4"/>
        <v>96.997271369130672</v>
      </c>
      <c r="M124" s="906">
        <f t="shared" si="4"/>
        <v>34.087016101404593</v>
      </c>
      <c r="N124" s="907">
        <f t="shared" si="4"/>
        <v>38.905808009472985</v>
      </c>
      <c r="O124" s="907">
        <f t="shared" si="4"/>
        <v>42.435741150935819</v>
      </c>
      <c r="P124" s="907">
        <f t="shared" si="4"/>
        <v>51.577687404459056</v>
      </c>
      <c r="Q124" s="910">
        <f t="shared" si="4"/>
        <v>70.981018230083706</v>
      </c>
      <c r="R124" s="1999"/>
      <c r="S124" s="1999"/>
      <c r="T124" s="1999"/>
      <c r="U124" s="1999"/>
      <c r="V124" s="1999"/>
      <c r="W124" s="1999"/>
      <c r="X124" s="1999"/>
      <c r="Y124" s="1999"/>
      <c r="Z124" s="1999"/>
      <c r="AA124" s="1999"/>
      <c r="AB124" s="2000"/>
      <c r="AC124" s="603"/>
      <c r="AD124" s="603"/>
      <c r="AE124" s="603"/>
      <c r="AF124" s="603"/>
      <c r="AG124" s="603"/>
      <c r="AH124" s="603"/>
      <c r="AI124" s="603"/>
      <c r="AJ124" s="603"/>
      <c r="AK124" s="603"/>
      <c r="AL124" s="603"/>
      <c r="AM124" s="603"/>
      <c r="AN124" s="603"/>
      <c r="AO124" s="603"/>
      <c r="AP124" s="603"/>
      <c r="AQ124" s="603"/>
      <c r="AR124" s="603"/>
      <c r="AS124" s="603"/>
      <c r="AT124" s="603"/>
      <c r="AU124" s="603"/>
      <c r="AV124" s="603"/>
      <c r="AW124" s="603"/>
      <c r="AX124" s="603"/>
      <c r="AY124" s="603"/>
      <c r="BA124" s="2241" t="s">
        <v>50</v>
      </c>
      <c r="BB124" s="156" t="s">
        <v>15</v>
      </c>
      <c r="BC124" s="375">
        <v>644</v>
      </c>
      <c r="BD124" s="379">
        <v>715</v>
      </c>
      <c r="BE124" s="379">
        <v>710</v>
      </c>
      <c r="BF124" s="379">
        <v>849</v>
      </c>
      <c r="BG124" s="383">
        <v>906</v>
      </c>
      <c r="BH124" s="387">
        <v>326</v>
      </c>
      <c r="BI124" s="379">
        <v>342</v>
      </c>
      <c r="BJ124" s="379">
        <v>359</v>
      </c>
      <c r="BK124" s="379">
        <v>365</v>
      </c>
      <c r="BL124" s="383">
        <v>386</v>
      </c>
      <c r="BM124" s="387">
        <v>348</v>
      </c>
      <c r="BN124" s="379">
        <v>380</v>
      </c>
      <c r="BO124" s="379">
        <v>402</v>
      </c>
      <c r="BP124" s="379">
        <v>433</v>
      </c>
      <c r="BQ124" s="383">
        <v>483</v>
      </c>
    </row>
    <row r="125" s="637" customFormat="true" ht="15" customHeight="true" x14ac:dyDescent="0.2">
      <c r="A125" s="2224"/>
      <c r="B125" s="1016" t="s">
        <v>16</v>
      </c>
      <c r="C125" s="906">
        <f>C122*C128/100</f>
        <v>2.5437298046257761</v>
      </c>
      <c r="D125" s="907">
        <f t="shared" ref="D125:Q125" si="5">D122*D128/100</f>
        <v>3.7180303019469609</v>
      </c>
      <c r="E125" s="907">
        <f t="shared" si="5"/>
        <v>6.0937336541479246</v>
      </c>
      <c r="F125" s="907">
        <f t="shared" si="5"/>
        <v>8.6071450296768166</v>
      </c>
      <c r="G125" s="908">
        <f t="shared" si="5"/>
        <v>3.7302215189873418</v>
      </c>
      <c r="H125" s="909">
        <f t="shared" si="5"/>
        <v>7.0500691969807399</v>
      </c>
      <c r="I125" s="907">
        <f t="shared" si="5"/>
        <v>10.625241592578275</v>
      </c>
      <c r="J125" s="907">
        <f t="shared" si="5"/>
        <v>8.7388959390862961</v>
      </c>
      <c r="K125" s="907">
        <f t="shared" si="5"/>
        <v>4.128787878787878</v>
      </c>
      <c r="L125" s="910">
        <f t="shared" si="5"/>
        <v>2.7570283851690891</v>
      </c>
      <c r="M125" s="906">
        <f t="shared" si="5"/>
        <v>1.6272696128811237</v>
      </c>
      <c r="N125" s="907">
        <f t="shared" si="5"/>
        <v>2.5642464369879923</v>
      </c>
      <c r="O125" s="907">
        <f t="shared" si="5"/>
        <v>3.4584194330057825</v>
      </c>
      <c r="P125" s="907">
        <f t="shared" si="5"/>
        <v>5.3820195552479015</v>
      </c>
      <c r="Q125" s="910">
        <f t="shared" si="5"/>
        <v>5.879235853400874</v>
      </c>
      <c r="R125" s="1999"/>
      <c r="S125" s="1999"/>
      <c r="T125" s="1999"/>
      <c r="U125" s="1999"/>
      <c r="V125" s="1999"/>
      <c r="W125" s="1999"/>
      <c r="X125" s="1999"/>
      <c r="Y125" s="1999"/>
      <c r="Z125" s="1999"/>
      <c r="AA125" s="1999"/>
      <c r="AB125" s="2000"/>
      <c r="AC125" s="603"/>
      <c r="AD125" s="603"/>
      <c r="AE125" s="603"/>
      <c r="AF125" s="603"/>
      <c r="AG125" s="603"/>
      <c r="AH125" s="603"/>
      <c r="AI125" s="603"/>
      <c r="AJ125" s="603"/>
      <c r="AK125" s="603"/>
      <c r="AL125" s="603"/>
      <c r="AM125" s="603"/>
      <c r="AN125" s="603"/>
      <c r="AO125" s="603"/>
      <c r="AP125" s="603"/>
      <c r="AQ125" s="603"/>
      <c r="AR125" s="603"/>
      <c r="AS125" s="603"/>
      <c r="AT125" s="603"/>
      <c r="AU125" s="603"/>
      <c r="AV125" s="603"/>
      <c r="AW125" s="603"/>
      <c r="AX125" s="603"/>
      <c r="AY125" s="603"/>
      <c r="BA125" s="2241"/>
      <c r="BB125" s="156" t="s">
        <v>16</v>
      </c>
      <c r="BC125" s="375">
        <v>42</v>
      </c>
      <c r="BD125" s="379">
        <v>62</v>
      </c>
      <c r="BE125" s="379">
        <v>67</v>
      </c>
      <c r="BF125" s="379">
        <v>90</v>
      </c>
      <c r="BG125" s="383">
        <v>34</v>
      </c>
      <c r="BH125" s="387">
        <v>33</v>
      </c>
      <c r="BI125" s="379">
        <v>44</v>
      </c>
      <c r="BJ125" s="379">
        <v>35</v>
      </c>
      <c r="BK125" s="379">
        <v>14</v>
      </c>
      <c r="BL125" s="383">
        <v>11</v>
      </c>
      <c r="BM125" s="387">
        <v>14</v>
      </c>
      <c r="BN125" s="379">
        <v>27</v>
      </c>
      <c r="BO125" s="379">
        <v>36</v>
      </c>
      <c r="BP125" s="379">
        <v>43</v>
      </c>
      <c r="BQ125" s="383">
        <v>38</v>
      </c>
    </row>
    <row r="126" s="637" customFormat="true" ht="15" customHeight="true" x14ac:dyDescent="0.2">
      <c r="A126" s="2224"/>
      <c r="B126" s="1016" t="s">
        <v>22</v>
      </c>
      <c r="C126" s="906">
        <f>100-(C124+C125+C127)</f>
        <v>37.577002053388085</v>
      </c>
      <c r="D126" s="907">
        <f t="shared" ref="D126:Q126" si="6">100-(D124+D125+D127)</f>
        <v>36.222910216718269</v>
      </c>
      <c r="E126" s="907">
        <f t="shared" si="6"/>
        <v>27.675489067894119</v>
      </c>
      <c r="F126" s="907">
        <f t="shared" si="6"/>
        <v>10.548086866597714</v>
      </c>
      <c r="G126" s="908">
        <f t="shared" si="6"/>
        <v>1.6666666666666856</v>
      </c>
      <c r="H126" s="909">
        <f t="shared" si="6"/>
        <v>24.18952618453865</v>
      </c>
      <c r="I126" s="907">
        <f t="shared" si="6"/>
        <v>7.4120603015075375</v>
      </c>
      <c r="J126" s="907">
        <f t="shared" si="6"/>
        <v>1.625</v>
      </c>
      <c r="K126" s="907">
        <f t="shared" si="6"/>
        <v>0.65104166666668561</v>
      </c>
      <c r="L126" s="910">
        <f t="shared" si="6"/>
        <v>0.24570024570023463</v>
      </c>
      <c r="M126" s="906">
        <f t="shared" si="6"/>
        <v>35.714285714285722</v>
      </c>
      <c r="N126" s="907">
        <f t="shared" si="6"/>
        <v>40.018148820326687</v>
      </c>
      <c r="O126" s="907">
        <f t="shared" si="6"/>
        <v>39.324817518248182</v>
      </c>
      <c r="P126" s="907">
        <f t="shared" si="6"/>
        <v>35.714285714285722</v>
      </c>
      <c r="Q126" s="910">
        <f t="shared" si="6"/>
        <v>20.054446460980031</v>
      </c>
      <c r="R126" s="1999"/>
      <c r="S126" s="1999"/>
      <c r="T126" s="1999"/>
      <c r="U126" s="1999"/>
      <c r="V126" s="1999"/>
      <c r="W126" s="1999"/>
      <c r="X126" s="1999"/>
      <c r="Y126" s="1999"/>
      <c r="Z126" s="1999"/>
      <c r="AA126" s="1999"/>
      <c r="AB126" s="2000"/>
      <c r="AC126" s="603"/>
      <c r="AD126" s="603"/>
      <c r="AE126" s="603"/>
      <c r="AF126" s="603"/>
      <c r="AG126" s="603"/>
      <c r="AH126" s="603"/>
      <c r="AI126" s="603"/>
      <c r="AJ126" s="603"/>
      <c r="AK126" s="603"/>
      <c r="AL126" s="603"/>
      <c r="AM126" s="603"/>
      <c r="AN126" s="603"/>
      <c r="AO126" s="603"/>
      <c r="AP126" s="603"/>
      <c r="AQ126" s="603"/>
      <c r="AR126" s="603"/>
      <c r="AS126" s="603"/>
      <c r="AT126" s="603"/>
      <c r="AU126" s="603"/>
      <c r="AV126" s="603"/>
      <c r="AW126" s="603"/>
      <c r="AX126" s="603"/>
      <c r="AY126" s="603"/>
      <c r="BA126" s="2241"/>
      <c r="BB126" s="156" t="s">
        <v>22</v>
      </c>
      <c r="BC126" s="375">
        <v>60</v>
      </c>
      <c r="BD126" s="379">
        <v>48</v>
      </c>
      <c r="BE126" s="379">
        <v>136</v>
      </c>
      <c r="BF126" s="379">
        <v>16</v>
      </c>
      <c r="BG126" s="383">
        <v>14</v>
      </c>
      <c r="BH126" s="387">
        <v>16</v>
      </c>
      <c r="BI126" s="379">
        <v>7</v>
      </c>
      <c r="BJ126" s="379">
        <v>3</v>
      </c>
      <c r="BK126" s="379">
        <v>11</v>
      </c>
      <c r="BL126" s="383">
        <v>2</v>
      </c>
      <c r="BM126" s="387">
        <v>29</v>
      </c>
      <c r="BN126" s="379">
        <v>36</v>
      </c>
      <c r="BO126" s="379">
        <v>29</v>
      </c>
      <c r="BP126" s="379">
        <v>31</v>
      </c>
      <c r="BQ126" s="383">
        <v>10</v>
      </c>
    </row>
    <row r="127" s="637" customFormat="true" ht="15" customHeight="true" x14ac:dyDescent="0.2">
      <c r="A127" s="2224"/>
      <c r="B127" s="1016" t="s">
        <v>19</v>
      </c>
      <c r="C127" s="906">
        <f>C159</f>
        <v>22.689938398357292</v>
      </c>
      <c r="D127" s="907">
        <f t="shared" ref="D127:Q127" si="7">D159</f>
        <v>14.241486068111456</v>
      </c>
      <c r="E127" s="907">
        <f t="shared" si="7"/>
        <v>5.2934407364787113</v>
      </c>
      <c r="F127" s="907">
        <f t="shared" si="7"/>
        <v>1.344364012409514</v>
      </c>
      <c r="G127" s="908">
        <f t="shared" si="7"/>
        <v>0.10416666666666667</v>
      </c>
      <c r="H127" s="909">
        <f t="shared" si="7"/>
        <v>4.7381546134663344</v>
      </c>
      <c r="I127" s="907">
        <f t="shared" si="7"/>
        <v>0.50251256281407031</v>
      </c>
      <c r="J127" s="907">
        <f t="shared" si="7"/>
        <v>0</v>
      </c>
      <c r="K127" s="907">
        <f t="shared" si="7"/>
        <v>0</v>
      </c>
      <c r="L127" s="910">
        <f t="shared" si="7"/>
        <v>0</v>
      </c>
      <c r="M127" s="906">
        <f t="shared" si="7"/>
        <v>28.571428571428569</v>
      </c>
      <c r="N127" s="907">
        <f t="shared" si="7"/>
        <v>18.511796733212339</v>
      </c>
      <c r="O127" s="907">
        <f t="shared" si="7"/>
        <v>14.78102189781022</v>
      </c>
      <c r="P127" s="907">
        <f t="shared" si="7"/>
        <v>7.3260073260073266</v>
      </c>
      <c r="Q127" s="910">
        <f t="shared" si="7"/>
        <v>3.0852994555353903</v>
      </c>
      <c r="R127" s="1999"/>
      <c r="S127" s="1999"/>
      <c r="T127" s="1999"/>
      <c r="U127" s="1999"/>
      <c r="V127" s="1999"/>
      <c r="W127" s="1999"/>
      <c r="X127" s="1999"/>
      <c r="Y127" s="1999"/>
      <c r="Z127" s="1999"/>
      <c r="AA127" s="1999"/>
      <c r="AB127" s="2000"/>
      <c r="AC127" s="603"/>
      <c r="AD127" s="603"/>
      <c r="AE127" s="603"/>
      <c r="AF127" s="603"/>
      <c r="AG127" s="603"/>
      <c r="AH127" s="603"/>
      <c r="AI127" s="603"/>
      <c r="AJ127" s="603"/>
      <c r="AK127" s="603"/>
      <c r="AL127" s="603"/>
      <c r="AM127" s="603"/>
      <c r="AN127" s="603"/>
      <c r="AO127" s="603"/>
      <c r="AP127" s="603"/>
      <c r="AQ127" s="603"/>
      <c r="AR127" s="603"/>
      <c r="AS127" s="603"/>
      <c r="AT127" s="603"/>
      <c r="AU127" s="603"/>
      <c r="AV127" s="603"/>
      <c r="AW127" s="603"/>
      <c r="AX127" s="603"/>
      <c r="AY127" s="603"/>
      <c r="BA127" s="2241"/>
      <c r="BB127" s="156" t="s">
        <v>19</v>
      </c>
      <c r="BC127" s="375">
        <v>221</v>
      </c>
      <c r="BD127" s="379">
        <v>138</v>
      </c>
      <c r="BE127" s="379">
        <v>46</v>
      </c>
      <c r="BF127" s="379">
        <v>13</v>
      </c>
      <c r="BG127" s="383">
        <v>1</v>
      </c>
      <c r="BH127" s="387">
        <v>19</v>
      </c>
      <c r="BI127" s="379">
        <v>2</v>
      </c>
      <c r="BJ127" s="379">
        <v>0</v>
      </c>
      <c r="BK127" s="379">
        <v>0</v>
      </c>
      <c r="BL127" s="383">
        <v>0</v>
      </c>
      <c r="BM127" s="387">
        <v>158</v>
      </c>
      <c r="BN127" s="379">
        <v>102</v>
      </c>
      <c r="BO127" s="379">
        <v>81</v>
      </c>
      <c r="BP127" s="379">
        <v>40</v>
      </c>
      <c r="BQ127" s="383">
        <v>17</v>
      </c>
    </row>
    <row r="128" s="637" customFormat="true" ht="15" customHeight="true" x14ac:dyDescent="0.2">
      <c r="A128" s="2224" t="s">
        <v>160</v>
      </c>
      <c r="B128" s="1016" t="s">
        <v>49</v>
      </c>
      <c r="C128" s="906">
        <v>6.4020486555697822</v>
      </c>
      <c r="D128" s="911">
        <v>7.5057736720554269</v>
      </c>
      <c r="E128" s="911">
        <v>9.0909090909090917</v>
      </c>
      <c r="F128" s="911">
        <v>9.7689075630252109</v>
      </c>
      <c r="G128" s="912">
        <v>3.79746835443038</v>
      </c>
      <c r="H128" s="913">
        <v>9.9195710455764079</v>
      </c>
      <c r="I128" s="911">
        <v>11.538461538461538</v>
      </c>
      <c r="J128" s="911">
        <v>8.8832487309644677</v>
      </c>
      <c r="K128" s="911">
        <v>4.1558441558441555</v>
      </c>
      <c r="L128" s="914">
        <v>2.7638190954773871</v>
      </c>
      <c r="M128" s="915">
        <v>4.5563549160671464</v>
      </c>
      <c r="N128" s="911">
        <v>6.1833688699360341</v>
      </c>
      <c r="O128" s="911">
        <v>7.5356415478615073</v>
      </c>
      <c r="P128" s="911">
        <v>9.4488188976377945</v>
      </c>
      <c r="Q128" s="1942">
        <v>7.6492537313432836</v>
      </c>
      <c r="R128" s="1999"/>
      <c r="S128" s="1999"/>
      <c r="T128" s="1999"/>
      <c r="U128" s="1999"/>
      <c r="V128" s="1999"/>
      <c r="W128" s="1999"/>
      <c r="X128" s="1999"/>
      <c r="Y128" s="1999"/>
      <c r="Z128" s="1999"/>
      <c r="AA128" s="1999"/>
      <c r="AB128" s="2000"/>
      <c r="AC128" s="603"/>
      <c r="AD128" s="603"/>
      <c r="AE128" s="603"/>
      <c r="AF128" s="603"/>
      <c r="AG128" s="603"/>
      <c r="AH128" s="603"/>
      <c r="AI128" s="603"/>
      <c r="AJ128" s="603"/>
      <c r="AK128" s="603"/>
      <c r="AL128" s="603"/>
      <c r="AM128" s="603"/>
      <c r="AN128" s="603"/>
      <c r="AO128" s="603"/>
      <c r="AP128" s="603"/>
      <c r="AQ128" s="603"/>
      <c r="AR128" s="603"/>
      <c r="AS128" s="603"/>
      <c r="AT128" s="603"/>
      <c r="AU128" s="603"/>
      <c r="AV128" s="603"/>
      <c r="AW128" s="603"/>
      <c r="AX128" s="603"/>
      <c r="AY128" s="603"/>
      <c r="BA128" s="2241" t="s">
        <v>108</v>
      </c>
      <c r="BB128" s="156" t="s">
        <v>49</v>
      </c>
      <c r="BC128" s="1091" t="s">
        <v>35</v>
      </c>
      <c r="BD128" s="1110" t="s">
        <v>35</v>
      </c>
      <c r="BE128" s="1110" t="s">
        <v>35</v>
      </c>
      <c r="BF128" s="1110" t="s">
        <v>35</v>
      </c>
      <c r="BG128" s="1130" t="s">
        <v>35</v>
      </c>
      <c r="BH128" s="1150" t="s">
        <v>35</v>
      </c>
      <c r="BI128" s="1110" t="s">
        <v>35</v>
      </c>
      <c r="BJ128" s="1110" t="s">
        <v>35</v>
      </c>
      <c r="BK128" s="1110" t="s">
        <v>35</v>
      </c>
      <c r="BL128" s="1130" t="s">
        <v>35</v>
      </c>
      <c r="BM128" s="1150" t="s">
        <v>35</v>
      </c>
      <c r="BN128" s="1110" t="s">
        <v>35</v>
      </c>
      <c r="BO128" s="1110" t="s">
        <v>35</v>
      </c>
      <c r="BP128" s="1110" t="s">
        <v>35</v>
      </c>
      <c r="BQ128" s="1130" t="s">
        <v>35</v>
      </c>
    </row>
    <row r="129" s="637" customFormat="true" ht="15" customHeight="true" x14ac:dyDescent="0.2">
      <c r="A129" s="2235"/>
      <c r="B129" s="1017" t="s">
        <v>48</v>
      </c>
      <c r="C129" s="916">
        <v>93.597951344430214</v>
      </c>
      <c r="D129" s="917">
        <v>92.494226327944574</v>
      </c>
      <c r="E129" s="917">
        <v>90.909090909090907</v>
      </c>
      <c r="F129" s="917">
        <v>90.231092436974791</v>
      </c>
      <c r="G129" s="918">
        <v>96.202531645569621</v>
      </c>
      <c r="H129" s="919">
        <v>90.080428954423596</v>
      </c>
      <c r="I129" s="917">
        <v>88.461538461538453</v>
      </c>
      <c r="J129" s="917">
        <v>91.116751269035532</v>
      </c>
      <c r="K129" s="917">
        <v>95.844155844155836</v>
      </c>
      <c r="L129" s="920">
        <v>97.236180904522612</v>
      </c>
      <c r="M129" s="921">
        <v>95.44364508393285</v>
      </c>
      <c r="N129" s="917">
        <v>93.816631130063968</v>
      </c>
      <c r="O129" s="917">
        <v>92.464358452138498</v>
      </c>
      <c r="P129" s="917">
        <v>90.551181102362193</v>
      </c>
      <c r="Q129" s="1943">
        <v>92.350746268656707</v>
      </c>
      <c r="R129" s="2001"/>
      <c r="S129" s="2001"/>
      <c r="T129" s="2001"/>
      <c r="U129" s="2001"/>
      <c r="V129" s="2001"/>
      <c r="W129" s="2001"/>
      <c r="X129" s="2001"/>
      <c r="Y129" s="2001"/>
      <c r="Z129" s="2001"/>
      <c r="AA129" s="2001"/>
      <c r="AB129" s="2002"/>
      <c r="AC129" s="603"/>
      <c r="AD129" s="603"/>
      <c r="AE129" s="603"/>
      <c r="AF129" s="603"/>
      <c r="AG129" s="603"/>
      <c r="AH129" s="603"/>
      <c r="AI129" s="603"/>
      <c r="AJ129" s="603"/>
      <c r="AK129" s="603"/>
      <c r="AL129" s="603"/>
      <c r="AM129" s="603"/>
      <c r="AN129" s="603"/>
      <c r="AO129" s="603"/>
      <c r="AP129" s="603"/>
      <c r="AQ129" s="603"/>
      <c r="AR129" s="603"/>
      <c r="AS129" s="603"/>
      <c r="AT129" s="603"/>
      <c r="AU129" s="603"/>
      <c r="AV129" s="603"/>
      <c r="AW129" s="603"/>
      <c r="AX129" s="603"/>
      <c r="AY129" s="603"/>
      <c r="BA129" s="2242"/>
      <c r="BB129" s="157" t="s">
        <v>48</v>
      </c>
      <c r="BC129" s="1092" t="s">
        <v>35</v>
      </c>
      <c r="BD129" s="1111" t="s">
        <v>35</v>
      </c>
      <c r="BE129" s="1111" t="s">
        <v>35</v>
      </c>
      <c r="BF129" s="1111" t="s">
        <v>35</v>
      </c>
      <c r="BG129" s="1131" t="s">
        <v>35</v>
      </c>
      <c r="BH129" s="1151" t="s">
        <v>35</v>
      </c>
      <c r="BI129" s="1111" t="s">
        <v>35</v>
      </c>
      <c r="BJ129" s="1111" t="s">
        <v>35</v>
      </c>
      <c r="BK129" s="1111" t="s">
        <v>35</v>
      </c>
      <c r="BL129" s="1131" t="s">
        <v>35</v>
      </c>
      <c r="BM129" s="1151" t="s">
        <v>35</v>
      </c>
      <c r="BN129" s="1111" t="s">
        <v>35</v>
      </c>
      <c r="BO129" s="1111" t="s">
        <v>35</v>
      </c>
      <c r="BP129" s="1111" t="s">
        <v>35</v>
      </c>
      <c r="BQ129" s="1131" t="s">
        <v>35</v>
      </c>
    </row>
    <row r="130" s="131" customFormat="true" ht="15" hidden="true" customHeight="true" x14ac:dyDescent="0.2">
      <c r="A130" s="2190" t="s">
        <v>47</v>
      </c>
      <c r="B130" s="248" t="s">
        <v>42</v>
      </c>
      <c r="C130" s="254"/>
      <c r="D130" s="255"/>
      <c r="E130" s="255"/>
      <c r="F130" s="255"/>
      <c r="G130" s="256"/>
      <c r="H130" s="257"/>
      <c r="I130" s="255"/>
      <c r="J130" s="255"/>
      <c r="K130" s="255"/>
      <c r="L130" s="258"/>
      <c r="M130" s="254"/>
      <c r="N130" s="255"/>
      <c r="O130" s="255"/>
      <c r="P130" s="255"/>
      <c r="Q130" s="258"/>
      <c r="R130" s="1968"/>
      <c r="S130" s="1968"/>
      <c r="T130" s="1968"/>
      <c r="U130" s="1968"/>
      <c r="V130" s="1968"/>
      <c r="W130" s="1968"/>
      <c r="X130" s="1968"/>
      <c r="Y130" s="1968"/>
      <c r="Z130" s="1968"/>
      <c r="AA130" s="1968"/>
      <c r="AB130" s="1968"/>
      <c r="AC130" s="1968"/>
      <c r="AD130" s="1968"/>
      <c r="AE130" s="1968"/>
      <c r="AF130" s="1968"/>
      <c r="AG130" s="1968"/>
      <c r="AH130" s="1968"/>
      <c r="AI130" s="1968"/>
      <c r="AJ130" s="1968"/>
      <c r="AK130" s="1968"/>
      <c r="AL130" s="1968"/>
      <c r="AM130" s="1968"/>
      <c r="AN130" s="1968"/>
      <c r="AO130" s="1968"/>
      <c r="AP130" s="1968"/>
      <c r="AQ130" s="1968"/>
      <c r="AR130" s="1968"/>
      <c r="AS130" s="1968"/>
      <c r="AT130" s="1968"/>
      <c r="AU130" s="1968"/>
      <c r="AV130" s="1968"/>
      <c r="AW130" s="1968"/>
      <c r="AX130" s="1968"/>
      <c r="AY130" s="1968"/>
      <c r="AZ130" s="1954"/>
      <c r="BB130" s="133"/>
    </row>
    <row r="131" s="131" customFormat="true" ht="15" hidden="true" customHeight="true" x14ac:dyDescent="0.2">
      <c r="A131" s="2191"/>
      <c r="B131" s="240" t="s">
        <v>46</v>
      </c>
      <c r="C131" s="259"/>
      <c r="D131" s="260"/>
      <c r="E131" s="260"/>
      <c r="F131" s="260"/>
      <c r="G131" s="261"/>
      <c r="H131" s="262"/>
      <c r="I131" s="260"/>
      <c r="J131" s="260"/>
      <c r="K131" s="260"/>
      <c r="L131" s="263"/>
      <c r="M131" s="259"/>
      <c r="N131" s="260"/>
      <c r="O131" s="260"/>
      <c r="P131" s="260"/>
      <c r="Q131" s="263"/>
      <c r="R131" s="1968"/>
      <c r="S131" s="1968"/>
      <c r="T131" s="1968"/>
      <c r="U131" s="1968"/>
      <c r="V131" s="1968"/>
      <c r="W131" s="1968"/>
      <c r="X131" s="1968"/>
      <c r="Y131" s="1968"/>
      <c r="Z131" s="1968"/>
      <c r="AA131" s="1968"/>
      <c r="AB131" s="1968"/>
      <c r="AC131" s="1968"/>
      <c r="AD131" s="1968"/>
      <c r="AE131" s="1968"/>
      <c r="AF131" s="1968"/>
      <c r="AG131" s="1968"/>
      <c r="AH131" s="1968"/>
      <c r="AI131" s="1968"/>
      <c r="AJ131" s="1968"/>
      <c r="AK131" s="1968"/>
      <c r="AL131" s="1968"/>
      <c r="AM131" s="1968"/>
      <c r="AN131" s="1968"/>
      <c r="AO131" s="1968"/>
      <c r="AP131" s="1968"/>
      <c r="AQ131" s="1968"/>
      <c r="AR131" s="1968"/>
      <c r="AS131" s="1968"/>
      <c r="AT131" s="1968"/>
      <c r="AU131" s="1968"/>
      <c r="AV131" s="1968"/>
      <c r="AW131" s="1968"/>
      <c r="AX131" s="1968"/>
      <c r="AY131" s="1968"/>
      <c r="AZ131" s="1955"/>
      <c r="BB131" s="133"/>
    </row>
    <row r="132" s="131" customFormat="true" ht="15" hidden="true" customHeight="true" x14ac:dyDescent="0.2">
      <c r="A132" s="2192"/>
      <c r="B132" s="241" t="s">
        <v>46</v>
      </c>
      <c r="C132" s="264"/>
      <c r="D132" s="265"/>
      <c r="E132" s="265"/>
      <c r="F132" s="265"/>
      <c r="G132" s="266"/>
      <c r="H132" s="267"/>
      <c r="I132" s="265"/>
      <c r="J132" s="265"/>
      <c r="K132" s="265"/>
      <c r="L132" s="268"/>
      <c r="M132" s="264"/>
      <c r="N132" s="265"/>
      <c r="O132" s="265"/>
      <c r="P132" s="265"/>
      <c r="Q132" s="268"/>
      <c r="R132" s="1968"/>
      <c r="S132" s="1968"/>
      <c r="T132" s="1968"/>
      <c r="U132" s="1968"/>
      <c r="V132" s="1968"/>
      <c r="W132" s="1968"/>
      <c r="X132" s="1968"/>
      <c r="Y132" s="1968"/>
      <c r="Z132" s="1968"/>
      <c r="AA132" s="1968"/>
      <c r="AB132" s="1968"/>
      <c r="AC132" s="1968"/>
      <c r="AD132" s="1968"/>
      <c r="AE132" s="1968"/>
      <c r="AF132" s="1968"/>
      <c r="AG132" s="1968"/>
      <c r="AH132" s="1968"/>
      <c r="AI132" s="1968"/>
      <c r="AJ132" s="1968"/>
      <c r="AK132" s="1968"/>
      <c r="AL132" s="1968"/>
      <c r="AM132" s="1968"/>
      <c r="AN132" s="1968"/>
      <c r="AO132" s="1968"/>
      <c r="AP132" s="1968"/>
      <c r="AQ132" s="1968"/>
      <c r="AR132" s="1968"/>
      <c r="AS132" s="1968"/>
      <c r="AT132" s="1968"/>
      <c r="AU132" s="1968"/>
      <c r="AV132" s="1968"/>
      <c r="AW132" s="1968"/>
      <c r="AX132" s="1968"/>
      <c r="AY132" s="1968"/>
      <c r="AZ132" s="1956"/>
      <c r="BB132" s="133"/>
    </row>
    <row r="133" s="637" customFormat="true" ht="15" customHeight="true" x14ac:dyDescent="0.2">
      <c r="A133" s="130"/>
      <c r="B133" s="188"/>
      <c r="C133" s="2236" t="s">
        <v>114</v>
      </c>
      <c r="D133" s="2237"/>
      <c r="E133" s="2237"/>
      <c r="F133" s="2237"/>
      <c r="G133" s="2238"/>
      <c r="H133" s="2162" t="s">
        <v>38</v>
      </c>
      <c r="I133" s="2163"/>
      <c r="J133" s="2163"/>
      <c r="K133" s="2163"/>
      <c r="L133" s="2164"/>
      <c r="M133" s="2203" t="s">
        <v>37</v>
      </c>
      <c r="N133" s="2163"/>
      <c r="O133" s="2163"/>
      <c r="P133" s="2163"/>
      <c r="Q133" s="2204"/>
      <c r="R133" s="2003"/>
      <c r="S133" s="2004"/>
      <c r="T133" s="2004"/>
      <c r="U133" s="2004"/>
      <c r="V133" s="2004"/>
      <c r="W133" s="2004"/>
      <c r="X133" s="642"/>
      <c r="Y133" s="642"/>
      <c r="Z133" s="642"/>
      <c r="AA133" s="642"/>
      <c r="AB133" s="643"/>
      <c r="AC133" s="603"/>
      <c r="AD133" s="603"/>
      <c r="AE133" s="603"/>
      <c r="AF133" s="603"/>
      <c r="AG133" s="603"/>
      <c r="AH133" s="603"/>
      <c r="AI133" s="603"/>
      <c r="AJ133" s="603"/>
      <c r="AK133" s="603"/>
      <c r="AL133" s="603"/>
      <c r="AM133" s="603"/>
      <c r="AN133" s="603"/>
      <c r="AO133" s="603"/>
      <c r="AP133" s="603"/>
      <c r="AQ133" s="603"/>
      <c r="AR133" s="603"/>
      <c r="AS133" s="603"/>
      <c r="AT133" s="603"/>
      <c r="AU133" s="603"/>
      <c r="AV133" s="603"/>
      <c r="AW133" s="603"/>
      <c r="AX133" s="603"/>
      <c r="AY133" s="603"/>
      <c r="BA133" s="217" t="s">
        <v>128</v>
      </c>
      <c r="BB133" s="116" t="s">
        <v>98</v>
      </c>
      <c r="BC133" s="2243" t="s">
        <v>114</v>
      </c>
      <c r="BD133" s="2244"/>
      <c r="BE133" s="2244"/>
      <c r="BF133" s="2244"/>
      <c r="BG133" s="2245"/>
      <c r="BH133" s="2246" t="s">
        <v>38</v>
      </c>
      <c r="BI133" s="2244"/>
      <c r="BJ133" s="2244"/>
      <c r="BK133" s="2244"/>
      <c r="BL133" s="2245"/>
      <c r="BM133" s="2246" t="s">
        <v>37</v>
      </c>
      <c r="BN133" s="2244"/>
      <c r="BO133" s="2244"/>
      <c r="BP133" s="2244"/>
      <c r="BQ133" s="2247"/>
    </row>
    <row r="134" s="637" customFormat="true" ht="12.75" x14ac:dyDescent="0.2">
      <c r="A134" s="189" t="s">
        <v>69</v>
      </c>
      <c r="B134" s="246"/>
      <c r="C134" s="282" t="s">
        <v>0</v>
      </c>
      <c r="D134" s="283" t="s">
        <v>1</v>
      </c>
      <c r="E134" s="283" t="s">
        <v>2</v>
      </c>
      <c r="F134" s="283" t="s">
        <v>3</v>
      </c>
      <c r="G134" s="284" t="s">
        <v>4</v>
      </c>
      <c r="H134" s="773" t="s">
        <v>0</v>
      </c>
      <c r="I134" s="722" t="s">
        <v>1</v>
      </c>
      <c r="J134" s="722" t="s">
        <v>2</v>
      </c>
      <c r="K134" s="722" t="s">
        <v>3</v>
      </c>
      <c r="L134" s="723" t="s">
        <v>4</v>
      </c>
      <c r="M134" s="760" t="s">
        <v>0</v>
      </c>
      <c r="N134" s="722" t="s">
        <v>1</v>
      </c>
      <c r="O134" s="722" t="s">
        <v>2</v>
      </c>
      <c r="P134" s="722" t="s">
        <v>3</v>
      </c>
      <c r="Q134" s="724" t="s">
        <v>4</v>
      </c>
      <c r="R134" s="644"/>
      <c r="S134" s="644"/>
      <c r="T134" s="644"/>
      <c r="U134" s="644"/>
      <c r="V134" s="644"/>
      <c r="W134" s="644"/>
      <c r="X134" s="644"/>
      <c r="Y134" s="644"/>
      <c r="Z134" s="644"/>
      <c r="AA134" s="644"/>
      <c r="AB134" s="645"/>
      <c r="AC134" s="603"/>
      <c r="AD134" s="603"/>
      <c r="AE134" s="603"/>
      <c r="AF134" s="603"/>
      <c r="AG134" s="603"/>
      <c r="AH134" s="603"/>
      <c r="AI134" s="603"/>
      <c r="AJ134" s="603"/>
      <c r="AK134" s="603"/>
      <c r="AL134" s="603"/>
      <c r="AM134" s="603"/>
      <c r="AN134" s="603"/>
      <c r="AO134" s="603"/>
      <c r="AP134" s="603"/>
      <c r="AQ134" s="603"/>
      <c r="AR134" s="603"/>
      <c r="AS134" s="603"/>
      <c r="AT134" s="603"/>
      <c r="AU134" s="603"/>
      <c r="AV134" s="603"/>
      <c r="AW134" s="603"/>
      <c r="AX134" s="603"/>
      <c r="AY134" s="603"/>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row>
    <row r="135" s="637" customFormat="true" ht="15" customHeight="true" x14ac:dyDescent="0.2">
      <c r="A135" s="2205" t="s">
        <v>45</v>
      </c>
      <c r="B135" s="1018" t="s">
        <v>44</v>
      </c>
      <c r="C135" s="922">
        <v>2.666666666666667</v>
      </c>
      <c r="D135" s="923">
        <v>9.4358974358974361</v>
      </c>
      <c r="E135" s="923">
        <v>25.051334702258725</v>
      </c>
      <c r="F135" s="923">
        <v>58.793456032719838</v>
      </c>
      <c r="G135" s="924">
        <v>90.226337448559661</v>
      </c>
      <c r="H135" s="925">
        <v>43.640897755610972</v>
      </c>
      <c r="I135" s="923">
        <v>78.660049627791565</v>
      </c>
      <c r="J135" s="923">
        <v>95.037220843672458</v>
      </c>
      <c r="K135" s="923">
        <v>93.670886075949369</v>
      </c>
      <c r="L135" s="926">
        <v>99.019607843137265</v>
      </c>
      <c r="M135" s="927">
        <v>0.54151624548736454</v>
      </c>
      <c r="N135" s="923">
        <v>0.90744101633393837</v>
      </c>
      <c r="O135" s="923">
        <v>2.8880866425992782</v>
      </c>
      <c r="P135" s="923">
        <v>5.9891107078039925</v>
      </c>
      <c r="Q135" s="1944">
        <v>19.494584837545126</v>
      </c>
      <c r="R135" s="2005"/>
      <c r="S135" s="2005"/>
      <c r="T135" s="2005"/>
      <c r="U135" s="2005"/>
      <c r="V135" s="2005"/>
      <c r="W135" s="2005"/>
      <c r="X135" s="2005"/>
      <c r="Y135" s="2005"/>
      <c r="Z135" s="2005"/>
      <c r="AA135" s="2005"/>
      <c r="AB135" s="2006"/>
      <c r="AC135" s="603"/>
      <c r="AD135" s="603"/>
      <c r="AE135" s="603"/>
      <c r="AF135" s="603"/>
      <c r="AG135" s="603"/>
      <c r="AH135" s="603"/>
      <c r="AI135" s="603"/>
      <c r="AJ135" s="603"/>
      <c r="AK135" s="603"/>
      <c r="AL135" s="603"/>
      <c r="AM135" s="603"/>
      <c r="AN135" s="603"/>
      <c r="AO135" s="603"/>
      <c r="AP135" s="603"/>
      <c r="AQ135" s="603"/>
      <c r="AR135" s="603"/>
      <c r="AS135" s="603"/>
      <c r="AT135" s="603"/>
      <c r="AU135" s="603"/>
      <c r="AV135" s="603"/>
      <c r="AW135" s="603"/>
      <c r="AX135" s="603"/>
      <c r="AY135" s="603"/>
      <c r="BA135" s="2248" t="s">
        <v>45</v>
      </c>
      <c r="BB135" s="158" t="s">
        <v>44</v>
      </c>
      <c r="BC135" s="1093" t="s">
        <v>35</v>
      </c>
      <c r="BD135" s="1112" t="s">
        <v>35</v>
      </c>
      <c r="BE135" s="1112" t="s">
        <v>35</v>
      </c>
      <c r="BF135" s="1112" t="s">
        <v>35</v>
      </c>
      <c r="BG135" s="1132" t="s">
        <v>35</v>
      </c>
      <c r="BH135" s="1152" t="s">
        <v>35</v>
      </c>
      <c r="BI135" s="1112" t="s">
        <v>35</v>
      </c>
      <c r="BJ135" s="1112" t="s">
        <v>35</v>
      </c>
      <c r="BK135" s="1112" t="s">
        <v>35</v>
      </c>
      <c r="BL135" s="1132" t="s">
        <v>35</v>
      </c>
      <c r="BM135" s="1152" t="s">
        <v>35</v>
      </c>
      <c r="BN135" s="1112" t="s">
        <v>35</v>
      </c>
      <c r="BO135" s="1112" t="s">
        <v>35</v>
      </c>
      <c r="BP135" s="1112" t="s">
        <v>35</v>
      </c>
      <c r="BQ135" s="1132" t="s">
        <v>35</v>
      </c>
    </row>
    <row r="136" s="637" customFormat="true" ht="15" customHeight="true" x14ac:dyDescent="0.2">
      <c r="A136" s="2206"/>
      <c r="B136" s="1019" t="s">
        <v>43</v>
      </c>
      <c r="C136" s="928">
        <v>0.61538461538461542</v>
      </c>
      <c r="D136" s="929">
        <v>3.7948717948717952</v>
      </c>
      <c r="E136" s="929">
        <v>8.6242299794661186</v>
      </c>
      <c r="F136" s="929">
        <v>15.439672801635993</v>
      </c>
      <c r="G136" s="930">
        <v>4.8353909465020575</v>
      </c>
      <c r="H136" s="931">
        <v>2.2443890274314215</v>
      </c>
      <c r="I136" s="929">
        <v>2.481389578163772</v>
      </c>
      <c r="J136" s="929">
        <v>0.74441687344913154</v>
      </c>
      <c r="K136" s="929">
        <v>1.2658227848101267</v>
      </c>
      <c r="L136" s="932">
        <v>0.49019607843137253</v>
      </c>
      <c r="M136" s="933">
        <v>0.18050541516245489</v>
      </c>
      <c r="N136" s="929">
        <v>2.5408348457350272</v>
      </c>
      <c r="O136" s="929">
        <v>3.790613718411552</v>
      </c>
      <c r="P136" s="929">
        <v>13.06715063520871</v>
      </c>
      <c r="Q136" s="1945">
        <v>33.935018050541515</v>
      </c>
      <c r="R136" s="2007"/>
      <c r="S136" s="2007"/>
      <c r="T136" s="2007"/>
      <c r="U136" s="2007"/>
      <c r="V136" s="2007"/>
      <c r="W136" s="2007"/>
      <c r="X136" s="2007"/>
      <c r="Y136" s="2007"/>
      <c r="Z136" s="2007"/>
      <c r="AA136" s="2007"/>
      <c r="AB136" s="2008"/>
      <c r="AC136" s="603"/>
      <c r="AD136" s="603"/>
      <c r="AE136" s="603"/>
      <c r="AF136" s="603"/>
      <c r="AG136" s="603"/>
      <c r="AH136" s="603"/>
      <c r="AI136" s="603"/>
      <c r="AJ136" s="603"/>
      <c r="AK136" s="603"/>
      <c r="AL136" s="603"/>
      <c r="AM136" s="603"/>
      <c r="AN136" s="603"/>
      <c r="AO136" s="603"/>
      <c r="AP136" s="603"/>
      <c r="AQ136" s="603"/>
      <c r="AR136" s="603"/>
      <c r="AS136" s="603"/>
      <c r="AT136" s="603"/>
      <c r="AU136" s="603"/>
      <c r="AV136" s="603"/>
      <c r="AW136" s="603"/>
      <c r="AX136" s="603"/>
      <c r="AY136" s="603"/>
      <c r="BA136" s="2202"/>
      <c r="BB136" s="159" t="s">
        <v>43</v>
      </c>
      <c r="BC136" s="1094" t="s">
        <v>35</v>
      </c>
      <c r="BD136" s="1113" t="s">
        <v>35</v>
      </c>
      <c r="BE136" s="1113" t="s">
        <v>35</v>
      </c>
      <c r="BF136" s="1113" t="s">
        <v>35</v>
      </c>
      <c r="BG136" s="1133" t="s">
        <v>35</v>
      </c>
      <c r="BH136" s="1153" t="s">
        <v>35</v>
      </c>
      <c r="BI136" s="1113" t="s">
        <v>35</v>
      </c>
      <c r="BJ136" s="1113" t="s">
        <v>35</v>
      </c>
      <c r="BK136" s="1113" t="s">
        <v>35</v>
      </c>
      <c r="BL136" s="1133" t="s">
        <v>35</v>
      </c>
      <c r="BM136" s="1153" t="s">
        <v>35</v>
      </c>
      <c r="BN136" s="1113" t="s">
        <v>35</v>
      </c>
      <c r="BO136" s="1113" t="s">
        <v>35</v>
      </c>
      <c r="BP136" s="1113" t="s">
        <v>35</v>
      </c>
      <c r="BQ136" s="1133" t="s">
        <v>35</v>
      </c>
    </row>
    <row r="137" s="637" customFormat="true" ht="15" customHeight="true" x14ac:dyDescent="0.2">
      <c r="A137" s="2206"/>
      <c r="B137" s="1019" t="s">
        <v>42</v>
      </c>
      <c r="C137" s="928">
        <v>67.897435897435898</v>
      </c>
      <c r="D137" s="929">
        <v>67.692307692307693</v>
      </c>
      <c r="E137" s="929">
        <v>47.638603696098563</v>
      </c>
      <c r="F137" s="929">
        <v>22.801635991820042</v>
      </c>
      <c r="G137" s="930">
        <v>3.3950617283950617</v>
      </c>
      <c r="H137" s="931">
        <v>45.386533665835408</v>
      </c>
      <c r="I137" s="929">
        <v>16.625310173697269</v>
      </c>
      <c r="J137" s="929">
        <v>3.4739454094292808</v>
      </c>
      <c r="K137" s="929">
        <v>2.278481012658228</v>
      </c>
      <c r="L137" s="932">
        <v>0</v>
      </c>
      <c r="M137" s="933">
        <v>65.523465703971112</v>
      </c>
      <c r="N137" s="929">
        <v>71.506352087114337</v>
      </c>
      <c r="O137" s="929">
        <v>73.46570397111914</v>
      </c>
      <c r="P137" s="929">
        <v>68.058076225045369</v>
      </c>
      <c r="Q137" s="1945">
        <v>41.696750902527072</v>
      </c>
      <c r="R137" s="2007"/>
      <c r="S137" s="2007"/>
      <c r="T137" s="2007"/>
      <c r="U137" s="2007"/>
      <c r="V137" s="2007"/>
      <c r="W137" s="2007"/>
      <c r="X137" s="2007"/>
      <c r="Y137" s="2007"/>
      <c r="Z137" s="2007"/>
      <c r="AA137" s="2007"/>
      <c r="AB137" s="2008"/>
      <c r="AC137" s="603"/>
      <c r="AD137" s="603"/>
      <c r="AE137" s="603"/>
      <c r="AF137" s="603"/>
      <c r="AG137" s="603"/>
      <c r="AH137" s="603"/>
      <c r="AI137" s="603"/>
      <c r="AJ137" s="603"/>
      <c r="AK137" s="603"/>
      <c r="AL137" s="603"/>
      <c r="AM137" s="603"/>
      <c r="AN137" s="603"/>
      <c r="AO137" s="603"/>
      <c r="AP137" s="603"/>
      <c r="AQ137" s="603"/>
      <c r="AR137" s="603"/>
      <c r="AS137" s="603"/>
      <c r="AT137" s="603"/>
      <c r="AU137" s="603"/>
      <c r="AV137" s="603"/>
      <c r="AW137" s="603"/>
      <c r="AX137" s="603"/>
      <c r="AY137" s="603"/>
      <c r="BA137" s="2202"/>
      <c r="BB137" s="159" t="s">
        <v>42</v>
      </c>
      <c r="BC137" s="1094" t="s">
        <v>35</v>
      </c>
      <c r="BD137" s="1113" t="s">
        <v>35</v>
      </c>
      <c r="BE137" s="1113" t="s">
        <v>35</v>
      </c>
      <c r="BF137" s="1113" t="s">
        <v>35</v>
      </c>
      <c r="BG137" s="1133" t="s">
        <v>35</v>
      </c>
      <c r="BH137" s="1153" t="s">
        <v>35</v>
      </c>
      <c r="BI137" s="1113" t="s">
        <v>35</v>
      </c>
      <c r="BJ137" s="1113" t="s">
        <v>35</v>
      </c>
      <c r="BK137" s="1113" t="s">
        <v>35</v>
      </c>
      <c r="BL137" s="1133" t="s">
        <v>35</v>
      </c>
      <c r="BM137" s="1153" t="s">
        <v>35</v>
      </c>
      <c r="BN137" s="1113" t="s">
        <v>35</v>
      </c>
      <c r="BO137" s="1113" t="s">
        <v>35</v>
      </c>
      <c r="BP137" s="1113" t="s">
        <v>35</v>
      </c>
      <c r="BQ137" s="1133" t="s">
        <v>35</v>
      </c>
    </row>
    <row r="138" s="637" customFormat="true" ht="15" customHeight="true" x14ac:dyDescent="0.2">
      <c r="A138" s="2206"/>
      <c r="B138" s="1019" t="s">
        <v>41</v>
      </c>
      <c r="C138" s="928">
        <v>6.1538461538461542</v>
      </c>
      <c r="D138" s="929">
        <v>4.9230769230769234</v>
      </c>
      <c r="E138" s="929">
        <v>13.963039014373715</v>
      </c>
      <c r="F138" s="929">
        <v>1.6359918200409</v>
      </c>
      <c r="G138" s="930">
        <v>1.440329218106996</v>
      </c>
      <c r="H138" s="931">
        <v>3.9900249376558601</v>
      </c>
      <c r="I138" s="929">
        <v>1.7369727047146404</v>
      </c>
      <c r="J138" s="929">
        <v>0.74441687344913154</v>
      </c>
      <c r="K138" s="929">
        <v>2.7848101265822782</v>
      </c>
      <c r="L138" s="932">
        <v>0.49019607843137253</v>
      </c>
      <c r="M138" s="933">
        <v>5.2346570397111911</v>
      </c>
      <c r="N138" s="929">
        <v>6.5335753176043552</v>
      </c>
      <c r="O138" s="929">
        <v>5.2346570397111911</v>
      </c>
      <c r="P138" s="929">
        <v>5.6261343012704179</v>
      </c>
      <c r="Q138" s="1945">
        <v>1.8050541516245486</v>
      </c>
      <c r="R138" s="2007"/>
      <c r="S138" s="2007"/>
      <c r="T138" s="2007"/>
      <c r="U138" s="2007"/>
      <c r="V138" s="2007"/>
      <c r="W138" s="2007"/>
      <c r="X138" s="2007"/>
      <c r="Y138" s="2007"/>
      <c r="Z138" s="2007"/>
      <c r="AA138" s="2007"/>
      <c r="AB138" s="2008"/>
      <c r="AC138" s="603"/>
      <c r="AD138" s="603"/>
      <c r="AE138" s="603"/>
      <c r="AF138" s="603"/>
      <c r="AG138" s="603"/>
      <c r="AH138" s="603"/>
      <c r="AI138" s="603"/>
      <c r="AJ138" s="603"/>
      <c r="AK138" s="603"/>
      <c r="AL138" s="603"/>
      <c r="AM138" s="603"/>
      <c r="AN138" s="603"/>
      <c r="AO138" s="603"/>
      <c r="AP138" s="603"/>
      <c r="AQ138" s="603"/>
      <c r="AR138" s="603"/>
      <c r="AS138" s="603"/>
      <c r="AT138" s="603"/>
      <c r="AU138" s="603"/>
      <c r="AV138" s="603"/>
      <c r="AW138" s="603"/>
      <c r="AX138" s="603"/>
      <c r="AY138" s="603"/>
      <c r="BA138" s="2202"/>
      <c r="BB138" s="159" t="s">
        <v>41</v>
      </c>
      <c r="BC138" s="1094" t="s">
        <v>35</v>
      </c>
      <c r="BD138" s="1113" t="s">
        <v>35</v>
      </c>
      <c r="BE138" s="1113" t="s">
        <v>35</v>
      </c>
      <c r="BF138" s="1113" t="s">
        <v>35</v>
      </c>
      <c r="BG138" s="1133" t="s">
        <v>35</v>
      </c>
      <c r="BH138" s="1153" t="s">
        <v>35</v>
      </c>
      <c r="BI138" s="1113" t="s">
        <v>35</v>
      </c>
      <c r="BJ138" s="1113" t="s">
        <v>35</v>
      </c>
      <c r="BK138" s="1113" t="s">
        <v>35</v>
      </c>
      <c r="BL138" s="1133" t="s">
        <v>35</v>
      </c>
      <c r="BM138" s="1153" t="s">
        <v>35</v>
      </c>
      <c r="BN138" s="1113" t="s">
        <v>35</v>
      </c>
      <c r="BO138" s="1113" t="s">
        <v>35</v>
      </c>
      <c r="BP138" s="1113" t="s">
        <v>35</v>
      </c>
      <c r="BQ138" s="1133" t="s">
        <v>35</v>
      </c>
    </row>
    <row r="139" s="637" customFormat="true" ht="15" customHeight="true" x14ac:dyDescent="0.2">
      <c r="A139" s="2206"/>
      <c r="B139" s="1019" t="s">
        <v>19</v>
      </c>
      <c r="C139" s="928">
        <v>22.666666666666664</v>
      </c>
      <c r="D139" s="929">
        <v>14.153846153846153</v>
      </c>
      <c r="E139" s="929">
        <v>4.7227926078028748</v>
      </c>
      <c r="F139" s="929">
        <v>1.3292433537832311</v>
      </c>
      <c r="G139" s="930">
        <v>0.102880658436214</v>
      </c>
      <c r="H139" s="931">
        <v>4.7381546134663344</v>
      </c>
      <c r="I139" s="929">
        <v>0.49627791563275436</v>
      </c>
      <c r="J139" s="929">
        <v>0</v>
      </c>
      <c r="K139" s="929">
        <v>0</v>
      </c>
      <c r="L139" s="932">
        <v>0</v>
      </c>
      <c r="M139" s="933">
        <v>28.51985559566787</v>
      </c>
      <c r="N139" s="929">
        <v>18.511796733212339</v>
      </c>
      <c r="O139" s="929">
        <v>14.620938628158845</v>
      </c>
      <c r="P139" s="929">
        <v>7.2595281306715069</v>
      </c>
      <c r="Q139" s="1945">
        <v>3.0685920577617329</v>
      </c>
      <c r="R139" s="2007"/>
      <c r="S139" s="2007"/>
      <c r="T139" s="2007"/>
      <c r="U139" s="2007"/>
      <c r="V139" s="2007"/>
      <c r="W139" s="2007"/>
      <c r="X139" s="2007"/>
      <c r="Y139" s="2007"/>
      <c r="Z139" s="2007"/>
      <c r="AA139" s="2007"/>
      <c r="AB139" s="2008"/>
      <c r="AC139" s="603"/>
      <c r="AD139" s="603"/>
      <c r="AE139" s="603"/>
      <c r="AF139" s="603"/>
      <c r="AG139" s="603"/>
      <c r="AH139" s="603"/>
      <c r="AI139" s="603"/>
      <c r="AJ139" s="603"/>
      <c r="AK139" s="603"/>
      <c r="AL139" s="603"/>
      <c r="AM139" s="603"/>
      <c r="AN139" s="603"/>
      <c r="AO139" s="603"/>
      <c r="AP139" s="603"/>
      <c r="AQ139" s="603"/>
      <c r="AR139" s="603"/>
      <c r="AS139" s="603"/>
      <c r="AT139" s="603"/>
      <c r="AU139" s="603"/>
      <c r="AV139" s="603"/>
      <c r="AW139" s="603"/>
      <c r="AX139" s="603"/>
      <c r="AY139" s="603"/>
      <c r="BA139" s="2202"/>
      <c r="BB139" s="159" t="s">
        <v>19</v>
      </c>
      <c r="BC139" s="1094" t="s">
        <v>35</v>
      </c>
      <c r="BD139" s="1113" t="s">
        <v>35</v>
      </c>
      <c r="BE139" s="1113" t="s">
        <v>35</v>
      </c>
      <c r="BF139" s="1113" t="s">
        <v>35</v>
      </c>
      <c r="BG139" s="1133" t="s">
        <v>35</v>
      </c>
      <c r="BH139" s="1153" t="s">
        <v>35</v>
      </c>
      <c r="BI139" s="1113" t="s">
        <v>35</v>
      </c>
      <c r="BJ139" s="1113" t="s">
        <v>35</v>
      </c>
      <c r="BK139" s="1113" t="s">
        <v>35</v>
      </c>
      <c r="BL139" s="1133" t="s">
        <v>35</v>
      </c>
      <c r="BM139" s="1153" t="s">
        <v>35</v>
      </c>
      <c r="BN139" s="1113" t="s">
        <v>35</v>
      </c>
      <c r="BO139" s="1113" t="s">
        <v>35</v>
      </c>
      <c r="BP139" s="1113" t="s">
        <v>35</v>
      </c>
      <c r="BQ139" s="1133" t="s">
        <v>35</v>
      </c>
    </row>
    <row r="140" s="130" customFormat="true" ht="15" customHeight="true" x14ac:dyDescent="0.2">
      <c r="A140" s="2201" t="s">
        <v>106</v>
      </c>
      <c r="B140" s="252" t="s">
        <v>64</v>
      </c>
      <c r="C140" s="1042" t="s">
        <v>35</v>
      </c>
      <c r="D140" s="1051" t="s">
        <v>35</v>
      </c>
      <c r="E140" s="1051" t="s">
        <v>35</v>
      </c>
      <c r="F140" s="1051" t="s">
        <v>35</v>
      </c>
      <c r="G140" s="1060" t="s">
        <v>35</v>
      </c>
      <c r="H140" s="1069" t="s">
        <v>35</v>
      </c>
      <c r="I140" s="1051" t="s">
        <v>35</v>
      </c>
      <c r="J140" s="1051" t="s">
        <v>35</v>
      </c>
      <c r="K140" s="1051" t="s">
        <v>35</v>
      </c>
      <c r="L140" s="1078" t="s">
        <v>35</v>
      </c>
      <c r="M140" s="1084" t="s">
        <v>35</v>
      </c>
      <c r="N140" s="1051" t="s">
        <v>35</v>
      </c>
      <c r="O140" s="1051" t="s">
        <v>35</v>
      </c>
      <c r="P140" s="1051" t="s">
        <v>35</v>
      </c>
      <c r="Q140" s="1078" t="s">
        <v>35</v>
      </c>
      <c r="R140" s="2009"/>
      <c r="S140" s="2009"/>
      <c r="T140" s="2009"/>
      <c r="U140" s="2009"/>
      <c r="V140" s="2009"/>
      <c r="W140" s="2009"/>
      <c r="X140" s="2009"/>
      <c r="Y140" s="1854"/>
      <c r="Z140" s="1854"/>
      <c r="AA140" s="1854"/>
      <c r="AB140" s="1854"/>
      <c r="AC140" s="1854"/>
      <c r="AD140" s="1854"/>
      <c r="AE140" s="1854"/>
      <c r="AF140" s="1854"/>
      <c r="AG140" s="1854"/>
      <c r="AH140" s="1854"/>
      <c r="AI140" s="1854"/>
      <c r="AJ140" s="1854"/>
      <c r="AK140" s="1854"/>
      <c r="AL140" s="1854"/>
      <c r="AM140" s="1854"/>
      <c r="AN140" s="1854"/>
      <c r="AO140" s="1854"/>
      <c r="AP140" s="1854"/>
      <c r="AQ140" s="1854"/>
      <c r="AR140" s="1854"/>
      <c r="AS140" s="1854"/>
      <c r="AT140" s="1854"/>
      <c r="AU140" s="1854"/>
      <c r="AV140" s="1854"/>
      <c r="AW140" s="1854"/>
      <c r="AX140" s="1854"/>
      <c r="AY140" s="1854"/>
      <c r="AZ140" s="215"/>
      <c r="BA140" s="2202" t="s">
        <v>106</v>
      </c>
      <c r="BB140" s="159" t="s">
        <v>64</v>
      </c>
      <c r="BC140" s="1094" t="s">
        <v>35</v>
      </c>
      <c r="BD140" s="1113" t="s">
        <v>35</v>
      </c>
      <c r="BE140" s="1113" t="s">
        <v>35</v>
      </c>
      <c r="BF140" s="1113" t="s">
        <v>35</v>
      </c>
      <c r="BG140" s="1133" t="s">
        <v>35</v>
      </c>
      <c r="BH140" s="1153" t="s">
        <v>35</v>
      </c>
      <c r="BI140" s="1113" t="s">
        <v>35</v>
      </c>
      <c r="BJ140" s="1113" t="s">
        <v>35</v>
      </c>
      <c r="BK140" s="1113" t="s">
        <v>35</v>
      </c>
      <c r="BL140" s="1133" t="s">
        <v>35</v>
      </c>
      <c r="BM140" s="1153" t="s">
        <v>35</v>
      </c>
      <c r="BN140" s="1113" t="s">
        <v>35</v>
      </c>
      <c r="BO140" s="1113" t="s">
        <v>35</v>
      </c>
      <c r="BP140" s="1113" t="s">
        <v>35</v>
      </c>
      <c r="BQ140" s="1133" t="s">
        <v>35</v>
      </c>
    </row>
    <row r="141" s="130" customFormat="true" ht="15" customHeight="true" x14ac:dyDescent="0.2">
      <c r="A141" s="2201"/>
      <c r="B141" s="252" t="s">
        <v>65</v>
      </c>
      <c r="C141" s="1042" t="s">
        <v>35</v>
      </c>
      <c r="D141" s="1051" t="s">
        <v>35</v>
      </c>
      <c r="E141" s="1051" t="s">
        <v>35</v>
      </c>
      <c r="F141" s="1051" t="s">
        <v>35</v>
      </c>
      <c r="G141" s="1060" t="s">
        <v>35</v>
      </c>
      <c r="H141" s="1069" t="s">
        <v>35</v>
      </c>
      <c r="I141" s="1051" t="s">
        <v>35</v>
      </c>
      <c r="J141" s="1051" t="s">
        <v>35</v>
      </c>
      <c r="K141" s="1051" t="s">
        <v>35</v>
      </c>
      <c r="L141" s="1078" t="s">
        <v>35</v>
      </c>
      <c r="M141" s="1084" t="s">
        <v>35</v>
      </c>
      <c r="N141" s="1051" t="s">
        <v>35</v>
      </c>
      <c r="O141" s="1051" t="s">
        <v>35</v>
      </c>
      <c r="P141" s="1051" t="s">
        <v>35</v>
      </c>
      <c r="Q141" s="1078" t="s">
        <v>35</v>
      </c>
      <c r="R141" s="2009"/>
      <c r="S141" s="2009"/>
      <c r="T141" s="2009"/>
      <c r="U141" s="2009"/>
      <c r="V141" s="2009"/>
      <c r="W141" s="2009"/>
      <c r="X141" s="2009"/>
      <c r="Y141" s="1854"/>
      <c r="Z141" s="1854"/>
      <c r="AA141" s="1854"/>
      <c r="AB141" s="1854"/>
      <c r="AC141" s="1854"/>
      <c r="AD141" s="1854"/>
      <c r="AE141" s="1854"/>
      <c r="AF141" s="1854"/>
      <c r="AG141" s="1854"/>
      <c r="AH141" s="1854"/>
      <c r="AI141" s="1854"/>
      <c r="AJ141" s="1854"/>
      <c r="AK141" s="1854"/>
      <c r="AL141" s="1854"/>
      <c r="AM141" s="1854"/>
      <c r="AN141" s="1854"/>
      <c r="AO141" s="1854"/>
      <c r="AP141" s="1854"/>
      <c r="AQ141" s="1854"/>
      <c r="AR141" s="1854"/>
      <c r="AS141" s="1854"/>
      <c r="AT141" s="1854"/>
      <c r="AU141" s="1854"/>
      <c r="AV141" s="1854"/>
      <c r="AW141" s="1854"/>
      <c r="AX141" s="1854"/>
      <c r="AY141" s="1854"/>
      <c r="AZ141" s="215"/>
      <c r="BA141" s="2202"/>
      <c r="BB141" s="159" t="s">
        <v>65</v>
      </c>
      <c r="BC141" s="1094" t="s">
        <v>35</v>
      </c>
      <c r="BD141" s="1113" t="s">
        <v>35</v>
      </c>
      <c r="BE141" s="1113" t="s">
        <v>35</v>
      </c>
      <c r="BF141" s="1113" t="s">
        <v>35</v>
      </c>
      <c r="BG141" s="1133" t="s">
        <v>35</v>
      </c>
      <c r="BH141" s="1153" t="s">
        <v>35</v>
      </c>
      <c r="BI141" s="1113" t="s">
        <v>35</v>
      </c>
      <c r="BJ141" s="1113" t="s">
        <v>35</v>
      </c>
      <c r="BK141" s="1113" t="s">
        <v>35</v>
      </c>
      <c r="BL141" s="1133" t="s">
        <v>35</v>
      </c>
      <c r="BM141" s="1153" t="s">
        <v>35</v>
      </c>
      <c r="BN141" s="1113" t="s">
        <v>35</v>
      </c>
      <c r="BO141" s="1113" t="s">
        <v>35</v>
      </c>
      <c r="BP141" s="1113" t="s">
        <v>35</v>
      </c>
      <c r="BQ141" s="1133" t="s">
        <v>35</v>
      </c>
    </row>
    <row r="142" s="130" customFormat="true" ht="15" customHeight="true" x14ac:dyDescent="0.2">
      <c r="A142" s="2201"/>
      <c r="B142" s="252" t="s">
        <v>66</v>
      </c>
      <c r="C142" s="1042" t="s">
        <v>35</v>
      </c>
      <c r="D142" s="1051" t="s">
        <v>35</v>
      </c>
      <c r="E142" s="1051" t="s">
        <v>35</v>
      </c>
      <c r="F142" s="1051" t="s">
        <v>35</v>
      </c>
      <c r="G142" s="1060" t="s">
        <v>35</v>
      </c>
      <c r="H142" s="1069" t="s">
        <v>35</v>
      </c>
      <c r="I142" s="1051" t="s">
        <v>35</v>
      </c>
      <c r="J142" s="1051" t="s">
        <v>35</v>
      </c>
      <c r="K142" s="1051" t="s">
        <v>35</v>
      </c>
      <c r="L142" s="1078" t="s">
        <v>35</v>
      </c>
      <c r="M142" s="1084" t="s">
        <v>35</v>
      </c>
      <c r="N142" s="1051" t="s">
        <v>35</v>
      </c>
      <c r="O142" s="1051" t="s">
        <v>35</v>
      </c>
      <c r="P142" s="1051" t="s">
        <v>35</v>
      </c>
      <c r="Q142" s="1078" t="s">
        <v>35</v>
      </c>
      <c r="R142" s="2009"/>
      <c r="S142" s="2009"/>
      <c r="T142" s="2009"/>
      <c r="U142" s="2009"/>
      <c r="V142" s="2009"/>
      <c r="W142" s="2009"/>
      <c r="X142" s="2009"/>
      <c r="Y142" s="1854"/>
      <c r="Z142" s="1854"/>
      <c r="AA142" s="1854"/>
      <c r="AB142" s="1854"/>
      <c r="AC142" s="1854"/>
      <c r="AD142" s="1854"/>
      <c r="AE142" s="1854"/>
      <c r="AF142" s="1854"/>
      <c r="AG142" s="1854"/>
      <c r="AH142" s="1854"/>
      <c r="AI142" s="1854"/>
      <c r="AJ142" s="1854"/>
      <c r="AK142" s="1854"/>
      <c r="AL142" s="1854"/>
      <c r="AM142" s="1854"/>
      <c r="AN142" s="1854"/>
      <c r="AO142" s="1854"/>
      <c r="AP142" s="1854"/>
      <c r="AQ142" s="1854"/>
      <c r="AR142" s="1854"/>
      <c r="AS142" s="1854"/>
      <c r="AT142" s="1854"/>
      <c r="AU142" s="1854"/>
      <c r="AV142" s="1854"/>
      <c r="AW142" s="1854"/>
      <c r="AX142" s="1854"/>
      <c r="AY142" s="1854"/>
      <c r="AZ142" s="215"/>
      <c r="BA142" s="2202"/>
      <c r="BB142" s="159" t="s">
        <v>66</v>
      </c>
      <c r="BC142" s="1094" t="s">
        <v>35</v>
      </c>
      <c r="BD142" s="1113" t="s">
        <v>35</v>
      </c>
      <c r="BE142" s="1113" t="s">
        <v>35</v>
      </c>
      <c r="BF142" s="1113" t="s">
        <v>35</v>
      </c>
      <c r="BG142" s="1133" t="s">
        <v>35</v>
      </c>
      <c r="BH142" s="1153" t="s">
        <v>35</v>
      </c>
      <c r="BI142" s="1113" t="s">
        <v>35</v>
      </c>
      <c r="BJ142" s="1113" t="s">
        <v>35</v>
      </c>
      <c r="BK142" s="1113" t="s">
        <v>35</v>
      </c>
      <c r="BL142" s="1133" t="s">
        <v>35</v>
      </c>
      <c r="BM142" s="1153" t="s">
        <v>35</v>
      </c>
      <c r="BN142" s="1113" t="s">
        <v>35</v>
      </c>
      <c r="BO142" s="1113" t="s">
        <v>35</v>
      </c>
      <c r="BP142" s="1113" t="s">
        <v>35</v>
      </c>
      <c r="BQ142" s="1133" t="s">
        <v>35</v>
      </c>
    </row>
    <row r="143" s="130" customFormat="true" ht="15" customHeight="true" x14ac:dyDescent="0.2">
      <c r="A143" s="2201"/>
      <c r="B143" s="252" t="s">
        <v>67</v>
      </c>
      <c r="C143" s="1042" t="s">
        <v>35</v>
      </c>
      <c r="D143" s="1051" t="s">
        <v>35</v>
      </c>
      <c r="E143" s="1051" t="s">
        <v>35</v>
      </c>
      <c r="F143" s="1051" t="s">
        <v>35</v>
      </c>
      <c r="G143" s="1060" t="s">
        <v>35</v>
      </c>
      <c r="H143" s="1069" t="s">
        <v>35</v>
      </c>
      <c r="I143" s="1051" t="s">
        <v>35</v>
      </c>
      <c r="J143" s="1051" t="s">
        <v>35</v>
      </c>
      <c r="K143" s="1051" t="s">
        <v>35</v>
      </c>
      <c r="L143" s="1078" t="s">
        <v>35</v>
      </c>
      <c r="M143" s="1084" t="s">
        <v>35</v>
      </c>
      <c r="N143" s="1051" t="s">
        <v>35</v>
      </c>
      <c r="O143" s="1051" t="s">
        <v>35</v>
      </c>
      <c r="P143" s="1051" t="s">
        <v>35</v>
      </c>
      <c r="Q143" s="1078" t="s">
        <v>35</v>
      </c>
      <c r="R143" s="2009"/>
      <c r="S143" s="2009"/>
      <c r="T143" s="2009"/>
      <c r="U143" s="2009"/>
      <c r="V143" s="2009"/>
      <c r="W143" s="2009"/>
      <c r="X143" s="2009"/>
      <c r="Y143" s="1854"/>
      <c r="Z143" s="1854"/>
      <c r="AA143" s="1854"/>
      <c r="AB143" s="1854"/>
      <c r="AC143" s="1854"/>
      <c r="AD143" s="1854"/>
      <c r="AE143" s="1854"/>
      <c r="AF143" s="1854"/>
      <c r="AG143" s="1854"/>
      <c r="AH143" s="1854"/>
      <c r="AI143" s="1854"/>
      <c r="AJ143" s="1854"/>
      <c r="AK143" s="1854"/>
      <c r="AL143" s="1854"/>
      <c r="AM143" s="1854"/>
      <c r="AN143" s="1854"/>
      <c r="AO143" s="1854"/>
      <c r="AP143" s="1854"/>
      <c r="AQ143" s="1854"/>
      <c r="AR143" s="1854"/>
      <c r="AS143" s="1854"/>
      <c r="AT143" s="1854"/>
      <c r="AU143" s="1854"/>
      <c r="AV143" s="1854"/>
      <c r="AW143" s="1854"/>
      <c r="AX143" s="1854"/>
      <c r="AY143" s="1854"/>
      <c r="AZ143" s="215"/>
      <c r="BA143" s="2202"/>
      <c r="BB143" s="159" t="s">
        <v>67</v>
      </c>
      <c r="BC143" s="1094" t="s">
        <v>35</v>
      </c>
      <c r="BD143" s="1113" t="s">
        <v>35</v>
      </c>
      <c r="BE143" s="1113" t="s">
        <v>35</v>
      </c>
      <c r="BF143" s="1113" t="s">
        <v>35</v>
      </c>
      <c r="BG143" s="1133" t="s">
        <v>35</v>
      </c>
      <c r="BH143" s="1153" t="s">
        <v>35</v>
      </c>
      <c r="BI143" s="1113" t="s">
        <v>35</v>
      </c>
      <c r="BJ143" s="1113" t="s">
        <v>35</v>
      </c>
      <c r="BK143" s="1113" t="s">
        <v>35</v>
      </c>
      <c r="BL143" s="1133" t="s">
        <v>35</v>
      </c>
      <c r="BM143" s="1153" t="s">
        <v>35</v>
      </c>
      <c r="BN143" s="1113" t="s">
        <v>35</v>
      </c>
      <c r="BO143" s="1113" t="s">
        <v>35</v>
      </c>
      <c r="BP143" s="1113" t="s">
        <v>35</v>
      </c>
      <c r="BQ143" s="1133" t="s">
        <v>35</v>
      </c>
    </row>
    <row r="144" s="130" customFormat="true" ht="15" customHeight="true" x14ac:dyDescent="0.2">
      <c r="A144" s="2201" t="s">
        <v>107</v>
      </c>
      <c r="B144" s="252" t="s">
        <v>64</v>
      </c>
      <c r="C144" s="1042" t="s">
        <v>35</v>
      </c>
      <c r="D144" s="1051" t="s">
        <v>35</v>
      </c>
      <c r="E144" s="1051" t="s">
        <v>35</v>
      </c>
      <c r="F144" s="1051" t="s">
        <v>35</v>
      </c>
      <c r="G144" s="1060" t="s">
        <v>35</v>
      </c>
      <c r="H144" s="1069" t="s">
        <v>35</v>
      </c>
      <c r="I144" s="1051" t="s">
        <v>35</v>
      </c>
      <c r="J144" s="1051" t="s">
        <v>35</v>
      </c>
      <c r="K144" s="1051" t="s">
        <v>35</v>
      </c>
      <c r="L144" s="1078" t="s">
        <v>35</v>
      </c>
      <c r="M144" s="1084" t="s">
        <v>35</v>
      </c>
      <c r="N144" s="1051" t="s">
        <v>35</v>
      </c>
      <c r="O144" s="1051" t="s">
        <v>35</v>
      </c>
      <c r="P144" s="1051" t="s">
        <v>35</v>
      </c>
      <c r="Q144" s="1078" t="s">
        <v>35</v>
      </c>
      <c r="R144" s="2009"/>
      <c r="S144" s="2009"/>
      <c r="T144" s="2009"/>
      <c r="U144" s="2009"/>
      <c r="V144" s="2009"/>
      <c r="W144" s="2009"/>
      <c r="X144" s="2009"/>
      <c r="Y144" s="1854"/>
      <c r="Z144" s="1854"/>
      <c r="AA144" s="1854"/>
      <c r="AB144" s="1854"/>
      <c r="AC144" s="1854"/>
      <c r="AD144" s="1854"/>
      <c r="AE144" s="1854"/>
      <c r="AF144" s="1854"/>
      <c r="AG144" s="1854"/>
      <c r="AH144" s="1854"/>
      <c r="AI144" s="1854"/>
      <c r="AJ144" s="1854"/>
      <c r="AK144" s="1854"/>
      <c r="AL144" s="1854"/>
      <c r="AM144" s="1854"/>
      <c r="AN144" s="1854"/>
      <c r="AO144" s="1854"/>
      <c r="AP144" s="1854"/>
      <c r="AQ144" s="1854"/>
      <c r="AR144" s="1854"/>
      <c r="AS144" s="1854"/>
      <c r="AT144" s="1854"/>
      <c r="AU144" s="1854"/>
      <c r="AV144" s="1854"/>
      <c r="AW144" s="1854"/>
      <c r="AX144" s="1854"/>
      <c r="AY144" s="1854"/>
      <c r="AZ144" s="215"/>
      <c r="BA144" s="2202" t="s">
        <v>107</v>
      </c>
      <c r="BB144" s="159" t="s">
        <v>64</v>
      </c>
      <c r="BC144" s="1094" t="s">
        <v>35</v>
      </c>
      <c r="BD144" s="1113" t="s">
        <v>35</v>
      </c>
      <c r="BE144" s="1113" t="s">
        <v>35</v>
      </c>
      <c r="BF144" s="1113" t="s">
        <v>35</v>
      </c>
      <c r="BG144" s="1133" t="s">
        <v>35</v>
      </c>
      <c r="BH144" s="1153" t="s">
        <v>35</v>
      </c>
      <c r="BI144" s="1113" t="s">
        <v>35</v>
      </c>
      <c r="BJ144" s="1113" t="s">
        <v>35</v>
      </c>
      <c r="BK144" s="1113" t="s">
        <v>35</v>
      </c>
      <c r="BL144" s="1133" t="s">
        <v>35</v>
      </c>
      <c r="BM144" s="1153" t="s">
        <v>35</v>
      </c>
      <c r="BN144" s="1113" t="s">
        <v>35</v>
      </c>
      <c r="BO144" s="1113" t="s">
        <v>35</v>
      </c>
      <c r="BP144" s="1113" t="s">
        <v>35</v>
      </c>
      <c r="BQ144" s="1133" t="s">
        <v>35</v>
      </c>
    </row>
    <row r="145" s="130" customFormat="true" ht="15" customHeight="true" x14ac:dyDescent="0.2">
      <c r="A145" s="2201"/>
      <c r="B145" s="252" t="s">
        <v>65</v>
      </c>
      <c r="C145" s="1042" t="s">
        <v>35</v>
      </c>
      <c r="D145" s="1051" t="s">
        <v>35</v>
      </c>
      <c r="E145" s="1051" t="s">
        <v>35</v>
      </c>
      <c r="F145" s="1051" t="s">
        <v>35</v>
      </c>
      <c r="G145" s="1060" t="s">
        <v>35</v>
      </c>
      <c r="H145" s="1069" t="s">
        <v>35</v>
      </c>
      <c r="I145" s="1051" t="s">
        <v>35</v>
      </c>
      <c r="J145" s="1051" t="s">
        <v>35</v>
      </c>
      <c r="K145" s="1051" t="s">
        <v>35</v>
      </c>
      <c r="L145" s="1078" t="s">
        <v>35</v>
      </c>
      <c r="M145" s="1084" t="s">
        <v>35</v>
      </c>
      <c r="N145" s="1051" t="s">
        <v>35</v>
      </c>
      <c r="O145" s="1051" t="s">
        <v>35</v>
      </c>
      <c r="P145" s="1051" t="s">
        <v>35</v>
      </c>
      <c r="Q145" s="1078" t="s">
        <v>35</v>
      </c>
      <c r="R145" s="2009"/>
      <c r="S145" s="2009"/>
      <c r="T145" s="2009"/>
      <c r="U145" s="2009"/>
      <c r="V145" s="2009"/>
      <c r="W145" s="2009"/>
      <c r="X145" s="2009"/>
      <c r="Y145" s="1854"/>
      <c r="Z145" s="1854"/>
      <c r="AA145" s="1854"/>
      <c r="AB145" s="1854"/>
      <c r="AC145" s="1854"/>
      <c r="AD145" s="1854"/>
      <c r="AE145" s="1854"/>
      <c r="AF145" s="1854"/>
      <c r="AG145" s="1854"/>
      <c r="AH145" s="1854"/>
      <c r="AI145" s="1854"/>
      <c r="AJ145" s="1854"/>
      <c r="AK145" s="1854"/>
      <c r="AL145" s="1854"/>
      <c r="AM145" s="1854"/>
      <c r="AN145" s="1854"/>
      <c r="AO145" s="1854"/>
      <c r="AP145" s="1854"/>
      <c r="AQ145" s="1854"/>
      <c r="AR145" s="1854"/>
      <c r="AS145" s="1854"/>
      <c r="AT145" s="1854"/>
      <c r="AU145" s="1854"/>
      <c r="AV145" s="1854"/>
      <c r="AW145" s="1854"/>
      <c r="AX145" s="1854"/>
      <c r="AY145" s="1854"/>
      <c r="AZ145" s="215"/>
      <c r="BA145" s="2202"/>
      <c r="BB145" s="159" t="s">
        <v>65</v>
      </c>
      <c r="BC145" s="1094" t="s">
        <v>35</v>
      </c>
      <c r="BD145" s="1113" t="s">
        <v>35</v>
      </c>
      <c r="BE145" s="1113" t="s">
        <v>35</v>
      </c>
      <c r="BF145" s="1113" t="s">
        <v>35</v>
      </c>
      <c r="BG145" s="1133" t="s">
        <v>35</v>
      </c>
      <c r="BH145" s="1153" t="s">
        <v>35</v>
      </c>
      <c r="BI145" s="1113" t="s">
        <v>35</v>
      </c>
      <c r="BJ145" s="1113" t="s">
        <v>35</v>
      </c>
      <c r="BK145" s="1113" t="s">
        <v>35</v>
      </c>
      <c r="BL145" s="1133" t="s">
        <v>35</v>
      </c>
      <c r="BM145" s="1153" t="s">
        <v>35</v>
      </c>
      <c r="BN145" s="1113" t="s">
        <v>35</v>
      </c>
      <c r="BO145" s="1113" t="s">
        <v>35</v>
      </c>
      <c r="BP145" s="1113" t="s">
        <v>35</v>
      </c>
      <c r="BQ145" s="1133" t="s">
        <v>35</v>
      </c>
    </row>
    <row r="146" s="130" customFormat="true" ht="15" customHeight="true" x14ac:dyDescent="0.2">
      <c r="A146" s="2201"/>
      <c r="B146" s="252" t="s">
        <v>66</v>
      </c>
      <c r="C146" s="1042" t="s">
        <v>35</v>
      </c>
      <c r="D146" s="1051" t="s">
        <v>35</v>
      </c>
      <c r="E146" s="1051" t="s">
        <v>35</v>
      </c>
      <c r="F146" s="1051" t="s">
        <v>35</v>
      </c>
      <c r="G146" s="1060" t="s">
        <v>35</v>
      </c>
      <c r="H146" s="1069" t="s">
        <v>35</v>
      </c>
      <c r="I146" s="1051" t="s">
        <v>35</v>
      </c>
      <c r="J146" s="1051" t="s">
        <v>35</v>
      </c>
      <c r="K146" s="1051" t="s">
        <v>35</v>
      </c>
      <c r="L146" s="1078" t="s">
        <v>35</v>
      </c>
      <c r="M146" s="1084" t="s">
        <v>35</v>
      </c>
      <c r="N146" s="1051" t="s">
        <v>35</v>
      </c>
      <c r="O146" s="1051" t="s">
        <v>35</v>
      </c>
      <c r="P146" s="1051" t="s">
        <v>35</v>
      </c>
      <c r="Q146" s="1078" t="s">
        <v>35</v>
      </c>
      <c r="R146" s="2009"/>
      <c r="S146" s="2009"/>
      <c r="T146" s="2009"/>
      <c r="U146" s="2009"/>
      <c r="V146" s="2009"/>
      <c r="W146" s="2009"/>
      <c r="X146" s="2009"/>
      <c r="Y146" s="1854"/>
      <c r="Z146" s="1854"/>
      <c r="AA146" s="1854"/>
      <c r="AB146" s="1854"/>
      <c r="AC146" s="1854"/>
      <c r="AD146" s="1854"/>
      <c r="AE146" s="1854"/>
      <c r="AF146" s="1854"/>
      <c r="AG146" s="1854"/>
      <c r="AH146" s="1854"/>
      <c r="AI146" s="1854"/>
      <c r="AJ146" s="1854"/>
      <c r="AK146" s="1854"/>
      <c r="AL146" s="1854"/>
      <c r="AM146" s="1854"/>
      <c r="AN146" s="1854"/>
      <c r="AO146" s="1854"/>
      <c r="AP146" s="1854"/>
      <c r="AQ146" s="1854"/>
      <c r="AR146" s="1854"/>
      <c r="AS146" s="1854"/>
      <c r="AT146" s="1854"/>
      <c r="AU146" s="1854"/>
      <c r="AV146" s="1854"/>
      <c r="AW146" s="1854"/>
      <c r="AX146" s="1854"/>
      <c r="AY146" s="1854"/>
      <c r="AZ146" s="215"/>
      <c r="BA146" s="2202"/>
      <c r="BB146" s="159" t="s">
        <v>66</v>
      </c>
      <c r="BC146" s="1094" t="s">
        <v>35</v>
      </c>
      <c r="BD146" s="1113" t="s">
        <v>35</v>
      </c>
      <c r="BE146" s="1113" t="s">
        <v>35</v>
      </c>
      <c r="BF146" s="1113" t="s">
        <v>35</v>
      </c>
      <c r="BG146" s="1133" t="s">
        <v>35</v>
      </c>
      <c r="BH146" s="1153" t="s">
        <v>35</v>
      </c>
      <c r="BI146" s="1113" t="s">
        <v>35</v>
      </c>
      <c r="BJ146" s="1113" t="s">
        <v>35</v>
      </c>
      <c r="BK146" s="1113" t="s">
        <v>35</v>
      </c>
      <c r="BL146" s="1133" t="s">
        <v>35</v>
      </c>
      <c r="BM146" s="1153" t="s">
        <v>35</v>
      </c>
      <c r="BN146" s="1113" t="s">
        <v>35</v>
      </c>
      <c r="BO146" s="1113" t="s">
        <v>35</v>
      </c>
      <c r="BP146" s="1113" t="s">
        <v>35</v>
      </c>
      <c r="BQ146" s="1133" t="s">
        <v>35</v>
      </c>
    </row>
    <row r="147" s="130" customFormat="true" ht="15" customHeight="true" x14ac:dyDescent="0.2">
      <c r="A147" s="2201"/>
      <c r="B147" s="252" t="s">
        <v>67</v>
      </c>
      <c r="C147" s="1042" t="s">
        <v>35</v>
      </c>
      <c r="D147" s="1051" t="s">
        <v>35</v>
      </c>
      <c r="E147" s="1051" t="s">
        <v>35</v>
      </c>
      <c r="F147" s="1051" t="s">
        <v>35</v>
      </c>
      <c r="G147" s="1060" t="s">
        <v>35</v>
      </c>
      <c r="H147" s="1069" t="s">
        <v>35</v>
      </c>
      <c r="I147" s="1051" t="s">
        <v>35</v>
      </c>
      <c r="J147" s="1051" t="s">
        <v>35</v>
      </c>
      <c r="K147" s="1051" t="s">
        <v>35</v>
      </c>
      <c r="L147" s="1078" t="s">
        <v>35</v>
      </c>
      <c r="M147" s="1084" t="s">
        <v>35</v>
      </c>
      <c r="N147" s="1051" t="s">
        <v>35</v>
      </c>
      <c r="O147" s="1051" t="s">
        <v>35</v>
      </c>
      <c r="P147" s="1051" t="s">
        <v>35</v>
      </c>
      <c r="Q147" s="1078" t="s">
        <v>35</v>
      </c>
      <c r="R147" s="2009"/>
      <c r="S147" s="2009"/>
      <c r="T147" s="2009"/>
      <c r="U147" s="2009"/>
      <c r="V147" s="2009"/>
      <c r="W147" s="2009"/>
      <c r="X147" s="2009"/>
      <c r="Y147" s="1854"/>
      <c r="Z147" s="1854"/>
      <c r="AA147" s="1854"/>
      <c r="AB147" s="1854"/>
      <c r="AC147" s="1854"/>
      <c r="AD147" s="1854"/>
      <c r="AE147" s="1854"/>
      <c r="AF147" s="1854"/>
      <c r="AG147" s="1854"/>
      <c r="AH147" s="1854"/>
      <c r="AI147" s="1854"/>
      <c r="AJ147" s="1854"/>
      <c r="AK147" s="1854"/>
      <c r="AL147" s="1854"/>
      <c r="AM147" s="1854"/>
      <c r="AN147" s="1854"/>
      <c r="AO147" s="1854"/>
      <c r="AP147" s="1854"/>
      <c r="AQ147" s="1854"/>
      <c r="AR147" s="1854"/>
      <c r="AS147" s="1854"/>
      <c r="AT147" s="1854"/>
      <c r="AU147" s="1854"/>
      <c r="AV147" s="1854"/>
      <c r="AW147" s="1854"/>
      <c r="AX147" s="1854"/>
      <c r="AY147" s="1854"/>
      <c r="AZ147" s="215"/>
      <c r="BA147" s="2202"/>
      <c r="BB147" s="159" t="s">
        <v>67</v>
      </c>
      <c r="BC147" s="1094" t="s">
        <v>35</v>
      </c>
      <c r="BD147" s="1113" t="s">
        <v>35</v>
      </c>
      <c r="BE147" s="1113" t="s">
        <v>35</v>
      </c>
      <c r="BF147" s="1113" t="s">
        <v>35</v>
      </c>
      <c r="BG147" s="1133" t="s">
        <v>35</v>
      </c>
      <c r="BH147" s="1153" t="s">
        <v>35</v>
      </c>
      <c r="BI147" s="1113" t="s">
        <v>35</v>
      </c>
      <c r="BJ147" s="1113" t="s">
        <v>35</v>
      </c>
      <c r="BK147" s="1113" t="s">
        <v>35</v>
      </c>
      <c r="BL147" s="1133" t="s">
        <v>35</v>
      </c>
      <c r="BM147" s="1153" t="s">
        <v>35</v>
      </c>
      <c r="BN147" s="1113" t="s">
        <v>35</v>
      </c>
      <c r="BO147" s="1113" t="s">
        <v>35</v>
      </c>
      <c r="BP147" s="1113" t="s">
        <v>35</v>
      </c>
      <c r="BQ147" s="1133" t="s">
        <v>35</v>
      </c>
    </row>
    <row r="148" s="130" customFormat="true" ht="15" customHeight="true" x14ac:dyDescent="0.2">
      <c r="A148" s="2201" t="s">
        <v>108</v>
      </c>
      <c r="B148" s="252" t="s">
        <v>49</v>
      </c>
      <c r="C148" s="734">
        <v>5.1282051282051277</v>
      </c>
      <c r="D148" s="735">
        <v>6.666666666666667</v>
      </c>
      <c r="E148" s="735">
        <v>7.5975359342915816</v>
      </c>
      <c r="F148" s="735">
        <v>9.5092024539877311</v>
      </c>
      <c r="G148" s="785">
        <v>3.7037037037037033</v>
      </c>
      <c r="H148" s="774">
        <v>9.2269326683291766</v>
      </c>
      <c r="I148" s="735">
        <v>11.166253101736972</v>
      </c>
      <c r="J148" s="735">
        <v>8.6848635235732008</v>
      </c>
      <c r="K148" s="735">
        <v>4.0506329113924053</v>
      </c>
      <c r="L148" s="750">
        <v>2.6960784313725492</v>
      </c>
      <c r="M148" s="761">
        <v>3.4296028880866429</v>
      </c>
      <c r="N148" s="735">
        <v>5.2631578947368416</v>
      </c>
      <c r="O148" s="735">
        <v>6.6787003610108311</v>
      </c>
      <c r="P148" s="735">
        <v>8.7114337568058069</v>
      </c>
      <c r="Q148" s="750">
        <v>7.4007220216606493</v>
      </c>
      <c r="R148" s="2010"/>
      <c r="S148" s="2010"/>
      <c r="T148" s="2010"/>
      <c r="U148" s="2010"/>
      <c r="V148" s="2010"/>
      <c r="W148" s="2010"/>
      <c r="X148" s="2010"/>
      <c r="Y148" s="648"/>
      <c r="Z148" s="648"/>
      <c r="AA148" s="648"/>
      <c r="AB148" s="648"/>
      <c r="AC148" s="648"/>
      <c r="AD148" s="648"/>
      <c r="AE148" s="648"/>
      <c r="AF148" s="648"/>
      <c r="AG148" s="648"/>
      <c r="AH148" s="648"/>
      <c r="AI148" s="648"/>
      <c r="AJ148" s="648"/>
      <c r="AK148" s="648"/>
      <c r="AL148" s="648"/>
      <c r="AM148" s="648"/>
      <c r="AN148" s="648"/>
      <c r="AO148" s="648"/>
      <c r="AP148" s="648"/>
      <c r="AQ148" s="648"/>
      <c r="AR148" s="648"/>
      <c r="AS148" s="648"/>
      <c r="AT148" s="648"/>
      <c r="AU148" s="648"/>
      <c r="AV148" s="648"/>
      <c r="AW148" s="648"/>
      <c r="AX148" s="648"/>
      <c r="AY148" s="648"/>
      <c r="AZ148" s="215"/>
      <c r="BA148" s="2202" t="s">
        <v>108</v>
      </c>
      <c r="BB148" s="159" t="s">
        <v>49</v>
      </c>
      <c r="BC148" s="1094" t="s">
        <v>35</v>
      </c>
      <c r="BD148" s="1113" t="s">
        <v>35</v>
      </c>
      <c r="BE148" s="1113" t="s">
        <v>35</v>
      </c>
      <c r="BF148" s="1113" t="s">
        <v>35</v>
      </c>
      <c r="BG148" s="1133" t="s">
        <v>35</v>
      </c>
      <c r="BH148" s="1153" t="s">
        <v>35</v>
      </c>
      <c r="BI148" s="1113" t="s">
        <v>35</v>
      </c>
      <c r="BJ148" s="1113" t="s">
        <v>35</v>
      </c>
      <c r="BK148" s="1113" t="s">
        <v>35</v>
      </c>
      <c r="BL148" s="1133" t="s">
        <v>35</v>
      </c>
      <c r="BM148" s="1153" t="s">
        <v>35</v>
      </c>
      <c r="BN148" s="1113" t="s">
        <v>35</v>
      </c>
      <c r="BO148" s="1113" t="s">
        <v>35</v>
      </c>
      <c r="BP148" s="1113" t="s">
        <v>35</v>
      </c>
      <c r="BQ148" s="1133" t="s">
        <v>35</v>
      </c>
    </row>
    <row r="149" s="130" customFormat="true" ht="15" customHeight="true" x14ac:dyDescent="0.2">
      <c r="A149" s="2201"/>
      <c r="B149" s="252" t="s">
        <v>48</v>
      </c>
      <c r="C149" s="734">
        <v>74.974358974358978</v>
      </c>
      <c r="D149" s="735">
        <v>82.15384615384616</v>
      </c>
      <c r="E149" s="735">
        <v>75.975359342915823</v>
      </c>
      <c r="F149" s="735">
        <v>87.832310838445807</v>
      </c>
      <c r="G149" s="785">
        <v>93.827160493827151</v>
      </c>
      <c r="H149" s="774">
        <v>83.790523690773071</v>
      </c>
      <c r="I149" s="735">
        <v>85.607940446650119</v>
      </c>
      <c r="J149" s="735">
        <v>89.081885856079396</v>
      </c>
      <c r="K149" s="735">
        <v>93.417721518987335</v>
      </c>
      <c r="L149" s="750">
        <v>94.85294117647058</v>
      </c>
      <c r="M149" s="761">
        <v>71.841155234657037</v>
      </c>
      <c r="N149" s="735">
        <v>79.854809437386564</v>
      </c>
      <c r="O149" s="735">
        <v>81.949458483754512</v>
      </c>
      <c r="P149" s="735">
        <v>83.484573502722327</v>
      </c>
      <c r="Q149" s="750">
        <v>89.350180505415167</v>
      </c>
      <c r="R149" s="2010"/>
      <c r="S149" s="2010"/>
      <c r="T149" s="2010"/>
      <c r="U149" s="2010"/>
      <c r="V149" s="2010"/>
      <c r="W149" s="2010"/>
      <c r="X149" s="2010"/>
      <c r="Y149" s="648"/>
      <c r="Z149" s="648"/>
      <c r="AA149" s="648"/>
      <c r="AB149" s="648"/>
      <c r="AC149" s="648"/>
      <c r="AD149" s="648"/>
      <c r="AE149" s="648"/>
      <c r="AF149" s="648"/>
      <c r="AG149" s="648"/>
      <c r="AH149" s="648"/>
      <c r="AI149" s="648"/>
      <c r="AJ149" s="648"/>
      <c r="AK149" s="648"/>
      <c r="AL149" s="648"/>
      <c r="AM149" s="648"/>
      <c r="AN149" s="648"/>
      <c r="AO149" s="648"/>
      <c r="AP149" s="648"/>
      <c r="AQ149" s="648"/>
      <c r="AR149" s="648"/>
      <c r="AS149" s="648"/>
      <c r="AT149" s="648"/>
      <c r="AU149" s="648"/>
      <c r="AV149" s="648"/>
      <c r="AW149" s="648"/>
      <c r="AX149" s="648"/>
      <c r="AY149" s="648"/>
      <c r="AZ149" s="215"/>
      <c r="BA149" s="2202"/>
      <c r="BB149" s="159" t="s">
        <v>48</v>
      </c>
      <c r="BC149" s="1094" t="s">
        <v>35</v>
      </c>
      <c r="BD149" s="1113" t="s">
        <v>35</v>
      </c>
      <c r="BE149" s="1113" t="s">
        <v>35</v>
      </c>
      <c r="BF149" s="1113" t="s">
        <v>35</v>
      </c>
      <c r="BG149" s="1133" t="s">
        <v>35</v>
      </c>
      <c r="BH149" s="1153" t="s">
        <v>35</v>
      </c>
      <c r="BI149" s="1113" t="s">
        <v>35</v>
      </c>
      <c r="BJ149" s="1113" t="s">
        <v>35</v>
      </c>
      <c r="BK149" s="1113" t="s">
        <v>35</v>
      </c>
      <c r="BL149" s="1133" t="s">
        <v>35</v>
      </c>
      <c r="BM149" s="1153" t="s">
        <v>35</v>
      </c>
      <c r="BN149" s="1113" t="s">
        <v>35</v>
      </c>
      <c r="BO149" s="1113" t="s">
        <v>35</v>
      </c>
      <c r="BP149" s="1113" t="s">
        <v>35</v>
      </c>
      <c r="BQ149" s="1133" t="s">
        <v>35</v>
      </c>
    </row>
    <row r="150" s="130" customFormat="true" ht="15" customHeight="true" x14ac:dyDescent="0.2">
      <c r="A150" s="2201"/>
      <c r="B150" s="252" t="s">
        <v>110</v>
      </c>
      <c r="C150" s="734">
        <v>19.897435897435898</v>
      </c>
      <c r="D150" s="735">
        <v>11.179487179487179</v>
      </c>
      <c r="E150" s="735">
        <v>16.427104722792606</v>
      </c>
      <c r="F150" s="735">
        <v>2.6584867075664622</v>
      </c>
      <c r="G150" s="785">
        <v>2.4691358024691357</v>
      </c>
      <c r="H150" s="774">
        <v>6.982543640897755</v>
      </c>
      <c r="I150" s="735">
        <v>3.225806451612903</v>
      </c>
      <c r="J150" s="735">
        <v>2.2332506203473943</v>
      </c>
      <c r="K150" s="735">
        <v>2.5316455696202533</v>
      </c>
      <c r="L150" s="750">
        <v>2.4509803921568629</v>
      </c>
      <c r="M150" s="761">
        <v>24.729241877256317</v>
      </c>
      <c r="N150" s="735">
        <v>14.882032667876588</v>
      </c>
      <c r="O150" s="735">
        <v>11.371841155234657</v>
      </c>
      <c r="P150" s="735">
        <v>7.8039927404718696</v>
      </c>
      <c r="Q150" s="750">
        <v>3.2490974729241873</v>
      </c>
      <c r="R150" s="2010"/>
      <c r="S150" s="2010"/>
      <c r="T150" s="2010"/>
      <c r="U150" s="2010"/>
      <c r="V150" s="2010"/>
      <c r="W150" s="2010"/>
      <c r="X150" s="2010"/>
      <c r="Y150" s="648"/>
      <c r="Z150" s="648"/>
      <c r="AA150" s="648"/>
      <c r="AB150" s="648"/>
      <c r="AC150" s="648"/>
      <c r="AD150" s="648"/>
      <c r="AE150" s="648"/>
      <c r="AF150" s="648"/>
      <c r="AG150" s="648"/>
      <c r="AH150" s="648"/>
      <c r="AI150" s="648"/>
      <c r="AJ150" s="648"/>
      <c r="AK150" s="648"/>
      <c r="AL150" s="648"/>
      <c r="AM150" s="648"/>
      <c r="AN150" s="648"/>
      <c r="AO150" s="648"/>
      <c r="AP150" s="648"/>
      <c r="AQ150" s="648"/>
      <c r="AR150" s="648"/>
      <c r="AS150" s="648"/>
      <c r="AT150" s="648"/>
      <c r="AU150" s="648"/>
      <c r="AV150" s="648"/>
      <c r="AW150" s="648"/>
      <c r="AX150" s="648"/>
      <c r="AY150" s="648"/>
      <c r="AZ150" s="215"/>
      <c r="BA150" s="2202"/>
      <c r="BB150" s="159" t="s">
        <v>110</v>
      </c>
      <c r="BC150" s="1094" t="s">
        <v>35</v>
      </c>
      <c r="BD150" s="1113" t="s">
        <v>35</v>
      </c>
      <c r="BE150" s="1113" t="s">
        <v>35</v>
      </c>
      <c r="BF150" s="1113" t="s">
        <v>35</v>
      </c>
      <c r="BG150" s="1133" t="s">
        <v>35</v>
      </c>
      <c r="BH150" s="1153" t="s">
        <v>35</v>
      </c>
      <c r="BI150" s="1113" t="s">
        <v>35</v>
      </c>
      <c r="BJ150" s="1113" t="s">
        <v>35</v>
      </c>
      <c r="BK150" s="1113" t="s">
        <v>35</v>
      </c>
      <c r="BL150" s="1133" t="s">
        <v>35</v>
      </c>
      <c r="BM150" s="1153" t="s">
        <v>35</v>
      </c>
      <c r="BN150" s="1113" t="s">
        <v>35</v>
      </c>
      <c r="BO150" s="1113" t="s">
        <v>35</v>
      </c>
      <c r="BP150" s="1113" t="s">
        <v>35</v>
      </c>
      <c r="BQ150" s="1133" t="s">
        <v>35</v>
      </c>
    </row>
    <row r="151" s="130" customFormat="true" ht="15" customHeight="true" x14ac:dyDescent="0.2">
      <c r="A151" s="2201" t="s">
        <v>109</v>
      </c>
      <c r="B151" s="252" t="s">
        <v>49</v>
      </c>
      <c r="C151" s="734">
        <v>94.34850863422291</v>
      </c>
      <c r="D151" s="735">
        <v>92.034139402560456</v>
      </c>
      <c r="E151" s="735">
        <v>90.748898678414093</v>
      </c>
      <c r="F151" s="735">
        <v>90.069284064665126</v>
      </c>
      <c r="G151" s="785">
        <v>96.141479099678463</v>
      </c>
      <c r="H151" s="774">
        <v>89.225589225589232</v>
      </c>
      <c r="I151" s="735">
        <v>88.365650969529085</v>
      </c>
      <c r="J151" s="735">
        <v>90.979381443298962</v>
      </c>
      <c r="K151" s="735">
        <v>95.800524934383205</v>
      </c>
      <c r="L151" s="750">
        <v>97.208121827411162</v>
      </c>
      <c r="M151" s="761">
        <v>95.415472779369622</v>
      </c>
      <c r="N151" s="735">
        <v>95.026178010471213</v>
      </c>
      <c r="O151" s="735">
        <v>92.191435768261968</v>
      </c>
      <c r="P151" s="735">
        <v>90.384615384615387</v>
      </c>
      <c r="Q151" s="750">
        <v>92.307692307692307</v>
      </c>
      <c r="R151" s="2010"/>
      <c r="S151" s="2010"/>
      <c r="T151" s="2010"/>
      <c r="U151" s="2010"/>
      <c r="V151" s="2010"/>
      <c r="W151" s="2010"/>
      <c r="X151" s="2010"/>
      <c r="Y151" s="648"/>
      <c r="Z151" s="648"/>
      <c r="AA151" s="648"/>
      <c r="AB151" s="648"/>
      <c r="AC151" s="648"/>
      <c r="AD151" s="648"/>
      <c r="AE151" s="648"/>
      <c r="AF151" s="648"/>
      <c r="AG151" s="648"/>
      <c r="AH151" s="648"/>
      <c r="AI151" s="648"/>
      <c r="AJ151" s="648"/>
      <c r="AK151" s="648"/>
      <c r="AL151" s="648"/>
      <c r="AM151" s="648"/>
      <c r="AN151" s="648"/>
      <c r="AO151" s="648"/>
      <c r="AP151" s="648"/>
      <c r="AQ151" s="648"/>
      <c r="AR151" s="648"/>
      <c r="AS151" s="648"/>
      <c r="AT151" s="648"/>
      <c r="AU151" s="648"/>
      <c r="AV151" s="648"/>
      <c r="AW151" s="648"/>
      <c r="AX151" s="648"/>
      <c r="AY151" s="648"/>
      <c r="AZ151" s="215"/>
      <c r="BA151" s="2202" t="s">
        <v>109</v>
      </c>
      <c r="BB151" s="159" t="s">
        <v>49</v>
      </c>
      <c r="BC151" s="1094" t="s">
        <v>35</v>
      </c>
      <c r="BD151" s="1113" t="s">
        <v>35</v>
      </c>
      <c r="BE151" s="1113" t="s">
        <v>35</v>
      </c>
      <c r="BF151" s="1113" t="s">
        <v>35</v>
      </c>
      <c r="BG151" s="1133" t="s">
        <v>35</v>
      </c>
      <c r="BH151" s="1153" t="s">
        <v>35</v>
      </c>
      <c r="BI151" s="1113" t="s">
        <v>35</v>
      </c>
      <c r="BJ151" s="1113" t="s">
        <v>35</v>
      </c>
      <c r="BK151" s="1113" t="s">
        <v>35</v>
      </c>
      <c r="BL151" s="1133" t="s">
        <v>35</v>
      </c>
      <c r="BM151" s="1153" t="s">
        <v>35</v>
      </c>
      <c r="BN151" s="1113" t="s">
        <v>35</v>
      </c>
      <c r="BO151" s="1113" t="s">
        <v>35</v>
      </c>
      <c r="BP151" s="1113" t="s">
        <v>35</v>
      </c>
      <c r="BQ151" s="1133" t="s">
        <v>35</v>
      </c>
    </row>
    <row r="152" s="130" customFormat="true" ht="15" customHeight="true" x14ac:dyDescent="0.2">
      <c r="A152" s="2208"/>
      <c r="B152" s="253" t="s">
        <v>48</v>
      </c>
      <c r="C152" s="736">
        <v>5.6514913657770807</v>
      </c>
      <c r="D152" s="737">
        <v>7.9658605974395442</v>
      </c>
      <c r="E152" s="737">
        <v>9.251101321585903</v>
      </c>
      <c r="F152" s="737">
        <v>9.9307159353348737</v>
      </c>
      <c r="G152" s="786">
        <v>3.8585209003215439</v>
      </c>
      <c r="H152" s="775">
        <v>10.774410774410773</v>
      </c>
      <c r="I152" s="737">
        <v>11.634349030470915</v>
      </c>
      <c r="J152" s="737">
        <v>9.0206185567010309</v>
      </c>
      <c r="K152" s="737">
        <v>4.1994750656167978</v>
      </c>
      <c r="L152" s="751">
        <v>2.7918781725888326</v>
      </c>
      <c r="M152" s="762">
        <v>4.5845272206303722</v>
      </c>
      <c r="N152" s="737">
        <v>4.9738219895287958</v>
      </c>
      <c r="O152" s="737">
        <v>7.8085642317380355</v>
      </c>
      <c r="P152" s="737">
        <v>9.6153846153846168</v>
      </c>
      <c r="Q152" s="751">
        <v>7.6923076923076925</v>
      </c>
      <c r="R152" s="2011"/>
      <c r="S152" s="2011"/>
      <c r="T152" s="2011"/>
      <c r="U152" s="2011"/>
      <c r="V152" s="2011"/>
      <c r="W152" s="2011"/>
      <c r="X152" s="2011"/>
      <c r="Y152" s="649"/>
      <c r="Z152" s="649"/>
      <c r="AA152" s="649"/>
      <c r="AB152" s="649"/>
      <c r="AC152" s="649"/>
      <c r="AD152" s="649"/>
      <c r="AE152" s="649"/>
      <c r="AF152" s="649"/>
      <c r="AG152" s="649"/>
      <c r="AH152" s="649"/>
      <c r="AI152" s="649"/>
      <c r="AJ152" s="649"/>
      <c r="AK152" s="649"/>
      <c r="AL152" s="649"/>
      <c r="AM152" s="649"/>
      <c r="AN152" s="649"/>
      <c r="AO152" s="649"/>
      <c r="AP152" s="649"/>
      <c r="AQ152" s="649"/>
      <c r="AR152" s="649"/>
      <c r="AS152" s="649"/>
      <c r="AT152" s="649"/>
      <c r="AU152" s="649"/>
      <c r="AV152" s="649"/>
      <c r="AW152" s="649"/>
      <c r="AX152" s="649"/>
      <c r="AY152" s="649"/>
      <c r="AZ152" s="215"/>
      <c r="BA152" s="2209"/>
      <c r="BB152" s="235" t="s">
        <v>48</v>
      </c>
      <c r="BC152" s="1095" t="s">
        <v>35</v>
      </c>
      <c r="BD152" s="1114" t="s">
        <v>35</v>
      </c>
      <c r="BE152" s="1114" t="s">
        <v>35</v>
      </c>
      <c r="BF152" s="1114" t="s">
        <v>35</v>
      </c>
      <c r="BG152" s="1134" t="s">
        <v>35</v>
      </c>
      <c r="BH152" s="1154" t="s">
        <v>35</v>
      </c>
      <c r="BI152" s="1114" t="s">
        <v>35</v>
      </c>
      <c r="BJ152" s="1114" t="s">
        <v>35</v>
      </c>
      <c r="BK152" s="1114" t="s">
        <v>35</v>
      </c>
      <c r="BL152" s="1134" t="s">
        <v>35</v>
      </c>
      <c r="BM152" s="1154" t="s">
        <v>35</v>
      </c>
      <c r="BN152" s="1114" t="s">
        <v>35</v>
      </c>
      <c r="BO152" s="1114" t="s">
        <v>35</v>
      </c>
      <c r="BP152" s="1114" t="s">
        <v>35</v>
      </c>
      <c r="BQ152" s="1134" t="s">
        <v>35</v>
      </c>
    </row>
    <row r="153" s="637" customFormat="true" ht="15" customHeight="true" x14ac:dyDescent="0.2">
      <c r="A153" s="2206" t="s">
        <v>161</v>
      </c>
      <c r="B153" s="1019" t="s">
        <v>162</v>
      </c>
      <c r="C153" s="928">
        <v>2.6694045174537986</v>
      </c>
      <c r="D153" s="929">
        <v>9.4943240454076374</v>
      </c>
      <c r="E153" s="929">
        <v>28.078250863060987</v>
      </c>
      <c r="F153" s="929">
        <v>59.462254395036197</v>
      </c>
      <c r="G153" s="930">
        <v>91.354166666666671</v>
      </c>
      <c r="H153" s="931">
        <v>43.640897755610972</v>
      </c>
      <c r="I153" s="929">
        <v>79.64824120603015</v>
      </c>
      <c r="J153" s="929">
        <v>95.75</v>
      </c>
      <c r="K153" s="929">
        <v>96.354166666666657</v>
      </c>
      <c r="L153" s="932">
        <v>99.262899262899268</v>
      </c>
      <c r="M153" s="933">
        <v>0.54249547920433994</v>
      </c>
      <c r="N153" s="929">
        <v>0.90744101633393837</v>
      </c>
      <c r="O153" s="929">
        <v>2.9197080291970803</v>
      </c>
      <c r="P153" s="929">
        <v>6.0439560439560438</v>
      </c>
      <c r="Q153" s="1945">
        <v>19.600725952813068</v>
      </c>
      <c r="R153" s="2007"/>
      <c r="S153" s="2007"/>
      <c r="T153" s="2007"/>
      <c r="U153" s="2007"/>
      <c r="V153" s="2007"/>
      <c r="W153" s="2007"/>
      <c r="X153" s="2007"/>
      <c r="Y153" s="2007"/>
      <c r="Z153" s="2007"/>
      <c r="AA153" s="2007"/>
      <c r="AB153" s="2008"/>
      <c r="AC153" s="603"/>
      <c r="AD153" s="603"/>
      <c r="AE153" s="603"/>
      <c r="AF153" s="603"/>
      <c r="AG153" s="603"/>
      <c r="AH153" s="603"/>
      <c r="AI153" s="603"/>
      <c r="AJ153" s="603"/>
      <c r="AK153" s="603"/>
      <c r="AL153" s="603"/>
      <c r="AM153" s="603"/>
      <c r="AN153" s="603"/>
      <c r="AO153" s="603"/>
      <c r="AP153" s="603"/>
      <c r="AQ153" s="603"/>
      <c r="AR153" s="603"/>
      <c r="AS153" s="603"/>
      <c r="AT153" s="603"/>
      <c r="AU153" s="603"/>
      <c r="AV153" s="603"/>
      <c r="AW153" s="603"/>
      <c r="AX153" s="603"/>
      <c r="AY153" s="603"/>
      <c r="BA153" s="2268" t="s">
        <v>161</v>
      </c>
      <c r="BB153" s="234" t="s">
        <v>162</v>
      </c>
      <c r="BC153" s="338">
        <v>26</v>
      </c>
      <c r="BD153" s="305">
        <v>92</v>
      </c>
      <c r="BE153" s="305">
        <v>244</v>
      </c>
      <c r="BF153" s="305">
        <v>575</v>
      </c>
      <c r="BG153" s="339">
        <v>877</v>
      </c>
      <c r="BH153" s="350">
        <v>175</v>
      </c>
      <c r="BI153" s="305">
        <v>317</v>
      </c>
      <c r="BJ153" s="305">
        <v>383</v>
      </c>
      <c r="BK153" s="305">
        <v>370</v>
      </c>
      <c r="BL153" s="339">
        <v>404</v>
      </c>
      <c r="BM153" s="350">
        <v>3</v>
      </c>
      <c r="BN153" s="305">
        <v>5</v>
      </c>
      <c r="BO153" s="305">
        <v>16</v>
      </c>
      <c r="BP153" s="305">
        <v>33</v>
      </c>
      <c r="BQ153" s="339">
        <v>108</v>
      </c>
    </row>
    <row r="154" s="637" customFormat="true" ht="15" customHeight="true" x14ac:dyDescent="0.2">
      <c r="A154" s="2206"/>
      <c r="B154" s="1019" t="s">
        <v>163</v>
      </c>
      <c r="C154" s="928">
        <v>0.61601642710472282</v>
      </c>
      <c r="D154" s="929">
        <v>3.8183694530443755</v>
      </c>
      <c r="E154" s="929">
        <v>9.6662830840046023</v>
      </c>
      <c r="F154" s="929">
        <v>15.615305067218202</v>
      </c>
      <c r="G154" s="930">
        <v>4.895833333333333</v>
      </c>
      <c r="H154" s="931">
        <v>2.2443890274314215</v>
      </c>
      <c r="I154" s="929">
        <v>2.512562814070352</v>
      </c>
      <c r="J154" s="929">
        <v>0.75</v>
      </c>
      <c r="K154" s="929">
        <v>1.3020833333333335</v>
      </c>
      <c r="L154" s="932">
        <v>0.49140049140049141</v>
      </c>
      <c r="M154" s="933">
        <v>0.18083182640144665</v>
      </c>
      <c r="N154" s="929">
        <v>2.5408348457350272</v>
      </c>
      <c r="O154" s="929">
        <v>3.832116788321168</v>
      </c>
      <c r="P154" s="929">
        <v>13.186813186813188</v>
      </c>
      <c r="Q154" s="1945">
        <v>34.119782214156082</v>
      </c>
      <c r="R154" s="2007"/>
      <c r="S154" s="2007"/>
      <c r="T154" s="2007"/>
      <c r="U154" s="2007"/>
      <c r="V154" s="2007"/>
      <c r="W154" s="2007"/>
      <c r="X154" s="2007"/>
      <c r="Y154" s="2007"/>
      <c r="Z154" s="2007"/>
      <c r="AA154" s="2007"/>
      <c r="AB154" s="2008"/>
      <c r="AC154" s="603"/>
      <c r="AD154" s="603"/>
      <c r="AE154" s="603"/>
      <c r="AF154" s="603"/>
      <c r="AG154" s="603"/>
      <c r="AH154" s="603"/>
      <c r="AI154" s="603"/>
      <c r="AJ154" s="603"/>
      <c r="AK154" s="603"/>
      <c r="AL154" s="603"/>
      <c r="AM154" s="603"/>
      <c r="AN154" s="603"/>
      <c r="AO154" s="603"/>
      <c r="AP154" s="603"/>
      <c r="AQ154" s="603"/>
      <c r="AR154" s="603"/>
      <c r="AS154" s="603"/>
      <c r="AT154" s="603"/>
      <c r="AU154" s="603"/>
      <c r="AV154" s="603"/>
      <c r="AW154" s="603"/>
      <c r="AX154" s="603"/>
      <c r="AY154" s="603"/>
      <c r="BA154" s="2268"/>
      <c r="BB154" s="159" t="s">
        <v>163</v>
      </c>
      <c r="BC154" s="340">
        <v>6</v>
      </c>
      <c r="BD154" s="307">
        <v>37</v>
      </c>
      <c r="BE154" s="307">
        <v>84</v>
      </c>
      <c r="BF154" s="307">
        <v>151</v>
      </c>
      <c r="BG154" s="341">
        <v>47</v>
      </c>
      <c r="BH154" s="351">
        <v>9</v>
      </c>
      <c r="BI154" s="307">
        <v>10</v>
      </c>
      <c r="BJ154" s="307">
        <v>3</v>
      </c>
      <c r="BK154" s="307">
        <v>5</v>
      </c>
      <c r="BL154" s="341">
        <v>2</v>
      </c>
      <c r="BM154" s="351">
        <v>1</v>
      </c>
      <c r="BN154" s="307">
        <v>14</v>
      </c>
      <c r="BO154" s="307">
        <v>21</v>
      </c>
      <c r="BP154" s="307">
        <v>72</v>
      </c>
      <c r="BQ154" s="341">
        <v>188</v>
      </c>
    </row>
    <row r="155" s="637" customFormat="true" ht="15" customHeight="true" x14ac:dyDescent="0.2">
      <c r="A155" s="2206"/>
      <c r="B155" s="1019" t="s">
        <v>164</v>
      </c>
      <c r="C155" s="928">
        <v>0.51334702258726894</v>
      </c>
      <c r="D155" s="929">
        <v>2.1671826625386998</v>
      </c>
      <c r="E155" s="929">
        <v>3.5673187571921749</v>
      </c>
      <c r="F155" s="929">
        <v>2.792140641158221</v>
      </c>
      <c r="G155" s="930">
        <v>0.52083333333333326</v>
      </c>
      <c r="H155" s="931">
        <v>2.9925187032418954</v>
      </c>
      <c r="I155" s="929">
        <v>3.0150753768844218</v>
      </c>
      <c r="J155" s="929">
        <v>0.25</v>
      </c>
      <c r="K155" s="929">
        <v>1.0416666666666665</v>
      </c>
      <c r="L155" s="932">
        <v>0</v>
      </c>
      <c r="M155" s="933">
        <v>0.36166365280289331</v>
      </c>
      <c r="N155" s="929">
        <v>0.54446460980036293</v>
      </c>
      <c r="O155" s="929">
        <v>1.6423357664233578</v>
      </c>
      <c r="P155" s="929">
        <v>4.5787545787545785</v>
      </c>
      <c r="Q155" s="1945">
        <v>3.8112522686025407</v>
      </c>
      <c r="R155" s="2007"/>
      <c r="S155" s="2007"/>
      <c r="T155" s="2007"/>
      <c r="U155" s="2007"/>
      <c r="V155" s="2007"/>
      <c r="W155" s="2007"/>
      <c r="X155" s="2007"/>
      <c r="Y155" s="2007"/>
      <c r="Z155" s="2007"/>
      <c r="AA155" s="2007"/>
      <c r="AB155" s="2008"/>
      <c r="AC155" s="603"/>
      <c r="AD155" s="603"/>
      <c r="AE155" s="603"/>
      <c r="AF155" s="603"/>
      <c r="AG155" s="603"/>
      <c r="AH155" s="603"/>
      <c r="AI155" s="603"/>
      <c r="AJ155" s="603"/>
      <c r="AK155" s="603"/>
      <c r="AL155" s="603"/>
      <c r="AM155" s="603"/>
      <c r="AN155" s="603"/>
      <c r="AO155" s="603"/>
      <c r="AP155" s="603"/>
      <c r="AQ155" s="603"/>
      <c r="AR155" s="603"/>
      <c r="AS155" s="603"/>
      <c r="AT155" s="603"/>
      <c r="AU155" s="603"/>
      <c r="AV155" s="603"/>
      <c r="AW155" s="603"/>
      <c r="AX155" s="603"/>
      <c r="AY155" s="603"/>
      <c r="BA155" s="2268"/>
      <c r="BB155" s="159" t="s">
        <v>164</v>
      </c>
      <c r="BC155" s="340">
        <v>5</v>
      </c>
      <c r="BD155" s="307">
        <v>21</v>
      </c>
      <c r="BE155" s="307">
        <v>31</v>
      </c>
      <c r="BF155" s="307">
        <v>27</v>
      </c>
      <c r="BG155" s="341">
        <v>5</v>
      </c>
      <c r="BH155" s="351">
        <v>12</v>
      </c>
      <c r="BI155" s="307">
        <v>12</v>
      </c>
      <c r="BJ155" s="307">
        <v>1</v>
      </c>
      <c r="BK155" s="307">
        <v>4</v>
      </c>
      <c r="BL155" s="341">
        <v>0</v>
      </c>
      <c r="BM155" s="351">
        <v>2</v>
      </c>
      <c r="BN155" s="307">
        <v>3</v>
      </c>
      <c r="BO155" s="307">
        <v>9</v>
      </c>
      <c r="BP155" s="307">
        <v>25</v>
      </c>
      <c r="BQ155" s="341">
        <v>21</v>
      </c>
    </row>
    <row r="156" s="637" customFormat="true" ht="15" customHeight="true" x14ac:dyDescent="0.2">
      <c r="A156" s="2206"/>
      <c r="B156" s="1019" t="s">
        <v>165</v>
      </c>
      <c r="C156" s="928">
        <v>67.453798767967143</v>
      </c>
      <c r="D156" s="929">
        <v>65.944272445820431</v>
      </c>
      <c r="E156" s="929">
        <v>49.82738780207135</v>
      </c>
      <c r="F156" s="929">
        <v>20.268872802481901</v>
      </c>
      <c r="G156" s="930">
        <v>2.9166666666666665</v>
      </c>
      <c r="H156" s="931">
        <v>42.394014962593516</v>
      </c>
      <c r="I156" s="929">
        <v>13.819095477386934</v>
      </c>
      <c r="J156" s="929">
        <v>3.25</v>
      </c>
      <c r="K156" s="929">
        <v>1.3020833333333335</v>
      </c>
      <c r="L156" s="932">
        <v>0</v>
      </c>
      <c r="M156" s="933">
        <v>65.280289330922244</v>
      </c>
      <c r="N156" s="929">
        <v>70.961887477313979</v>
      </c>
      <c r="O156" s="929">
        <v>72.627737226277361</v>
      </c>
      <c r="P156" s="929">
        <v>64.102564102564102</v>
      </c>
      <c r="Q156" s="1945">
        <v>38.112522686025407</v>
      </c>
      <c r="R156" s="2007"/>
      <c r="S156" s="2007"/>
      <c r="T156" s="2007"/>
      <c r="U156" s="2007"/>
      <c r="V156" s="2007"/>
      <c r="W156" s="2007"/>
      <c r="X156" s="2007"/>
      <c r="Y156" s="2007"/>
      <c r="Z156" s="2007"/>
      <c r="AA156" s="2007"/>
      <c r="AB156" s="2008"/>
      <c r="AC156" s="603"/>
      <c r="AD156" s="603"/>
      <c r="AE156" s="603"/>
      <c r="AF156" s="603"/>
      <c r="AG156" s="603"/>
      <c r="AH156" s="603"/>
      <c r="AI156" s="603"/>
      <c r="AJ156" s="603"/>
      <c r="AK156" s="603"/>
      <c r="AL156" s="603"/>
      <c r="AM156" s="603"/>
      <c r="AN156" s="603"/>
      <c r="AO156" s="603"/>
      <c r="AP156" s="603"/>
      <c r="AQ156" s="603"/>
      <c r="AR156" s="603"/>
      <c r="AS156" s="603"/>
      <c r="AT156" s="603"/>
      <c r="AU156" s="603"/>
      <c r="AV156" s="603"/>
      <c r="AW156" s="603"/>
      <c r="AX156" s="603"/>
      <c r="AY156" s="603"/>
      <c r="BA156" s="2268"/>
      <c r="BB156" s="159" t="s">
        <v>165</v>
      </c>
      <c r="BC156" s="340">
        <v>657</v>
      </c>
      <c r="BD156" s="307">
        <v>639</v>
      </c>
      <c r="BE156" s="307">
        <v>433</v>
      </c>
      <c r="BF156" s="307">
        <v>196</v>
      </c>
      <c r="BG156" s="341">
        <v>28</v>
      </c>
      <c r="BH156" s="351">
        <v>170</v>
      </c>
      <c r="BI156" s="307">
        <v>55</v>
      </c>
      <c r="BJ156" s="307">
        <v>13</v>
      </c>
      <c r="BK156" s="307">
        <v>5</v>
      </c>
      <c r="BL156" s="341">
        <v>0</v>
      </c>
      <c r="BM156" s="351">
        <v>361</v>
      </c>
      <c r="BN156" s="307">
        <v>391</v>
      </c>
      <c r="BO156" s="307">
        <v>398</v>
      </c>
      <c r="BP156" s="307">
        <v>350</v>
      </c>
      <c r="BQ156" s="341">
        <v>210</v>
      </c>
    </row>
    <row r="157" s="637" customFormat="true" ht="15" customHeight="true" x14ac:dyDescent="0.2">
      <c r="A157" s="2206"/>
      <c r="B157" s="1019" t="s">
        <v>166</v>
      </c>
      <c r="C157" s="928">
        <v>4.4147843942505132</v>
      </c>
      <c r="D157" s="929">
        <v>2.1671826625386998</v>
      </c>
      <c r="E157" s="929">
        <v>1.611047180667434</v>
      </c>
      <c r="F157" s="929">
        <v>0.20682523267838679</v>
      </c>
      <c r="G157" s="930">
        <v>0</v>
      </c>
      <c r="H157" s="931">
        <v>1.99501246882793</v>
      </c>
      <c r="I157" s="929">
        <v>0</v>
      </c>
      <c r="J157" s="929">
        <v>0</v>
      </c>
      <c r="K157" s="929">
        <v>0</v>
      </c>
      <c r="L157" s="932">
        <v>0</v>
      </c>
      <c r="M157" s="933">
        <v>3.9783001808318263</v>
      </c>
      <c r="N157" s="929">
        <v>3.9927404718693285</v>
      </c>
      <c r="O157" s="929">
        <v>2.3722627737226274</v>
      </c>
      <c r="P157" s="929">
        <v>2.197802197802198</v>
      </c>
      <c r="Q157" s="1945">
        <v>0.54446460980036293</v>
      </c>
      <c r="R157" s="2007"/>
      <c r="S157" s="2007"/>
      <c r="T157" s="2007"/>
      <c r="U157" s="2007"/>
      <c r="V157" s="2007"/>
      <c r="W157" s="2007"/>
      <c r="X157" s="2007"/>
      <c r="Y157" s="2007"/>
      <c r="Z157" s="2007"/>
      <c r="AA157" s="2007"/>
      <c r="AB157" s="2008"/>
      <c r="AC157" s="603"/>
      <c r="AD157" s="603"/>
      <c r="AE157" s="603"/>
      <c r="AF157" s="603"/>
      <c r="AG157" s="603"/>
      <c r="AH157" s="603"/>
      <c r="AI157" s="603"/>
      <c r="AJ157" s="603"/>
      <c r="AK157" s="603"/>
      <c r="AL157" s="603"/>
      <c r="AM157" s="603"/>
      <c r="AN157" s="603"/>
      <c r="AO157" s="603"/>
      <c r="AP157" s="603"/>
      <c r="AQ157" s="603"/>
      <c r="AR157" s="603"/>
      <c r="AS157" s="603"/>
      <c r="AT157" s="603"/>
      <c r="AU157" s="603"/>
      <c r="AV157" s="603"/>
      <c r="AW157" s="603"/>
      <c r="AX157" s="603"/>
      <c r="AY157" s="603"/>
      <c r="BA157" s="2268"/>
      <c r="BB157" s="159" t="s">
        <v>166</v>
      </c>
      <c r="BC157" s="340">
        <v>43</v>
      </c>
      <c r="BD157" s="307">
        <v>21</v>
      </c>
      <c r="BE157" s="307">
        <v>14</v>
      </c>
      <c r="BF157" s="307">
        <v>2</v>
      </c>
      <c r="BG157" s="341">
        <v>0</v>
      </c>
      <c r="BH157" s="351">
        <v>8</v>
      </c>
      <c r="BI157" s="307">
        <v>0</v>
      </c>
      <c r="BJ157" s="307">
        <v>0</v>
      </c>
      <c r="BK157" s="307">
        <v>0</v>
      </c>
      <c r="BL157" s="341">
        <v>0</v>
      </c>
      <c r="BM157" s="351">
        <v>22</v>
      </c>
      <c r="BN157" s="307">
        <v>22</v>
      </c>
      <c r="BO157" s="307">
        <v>13</v>
      </c>
      <c r="BP157" s="307">
        <v>12</v>
      </c>
      <c r="BQ157" s="341">
        <v>3</v>
      </c>
    </row>
    <row r="158" s="637" customFormat="true" ht="15" customHeight="true" x14ac:dyDescent="0.2">
      <c r="A158" s="2206"/>
      <c r="B158" s="1019" t="s">
        <v>167</v>
      </c>
      <c r="C158" s="928">
        <v>1.5400410677618068</v>
      </c>
      <c r="D158" s="929">
        <v>1.9607843137254901</v>
      </c>
      <c r="E158" s="929">
        <v>1.4959723820483315</v>
      </c>
      <c r="F158" s="929">
        <v>0.20682523267838679</v>
      </c>
      <c r="G158" s="930">
        <v>0.10416666666666667</v>
      </c>
      <c r="H158" s="931">
        <v>1.7456359102244388</v>
      </c>
      <c r="I158" s="929">
        <v>0</v>
      </c>
      <c r="J158" s="929">
        <v>0</v>
      </c>
      <c r="K158" s="929">
        <v>0</v>
      </c>
      <c r="L158" s="932">
        <v>0</v>
      </c>
      <c r="M158" s="933">
        <v>0.9041591320072333</v>
      </c>
      <c r="N158" s="929">
        <v>2.5408348457350272</v>
      </c>
      <c r="O158" s="929">
        <v>1.6423357664233578</v>
      </c>
      <c r="P158" s="929">
        <v>2.197802197802198</v>
      </c>
      <c r="Q158" s="1945">
        <v>0.54446460980036293</v>
      </c>
      <c r="R158" s="2007"/>
      <c r="S158" s="2007"/>
      <c r="T158" s="2007"/>
      <c r="U158" s="2007"/>
      <c r="V158" s="2007"/>
      <c r="W158" s="2007"/>
      <c r="X158" s="2007"/>
      <c r="Y158" s="2007"/>
      <c r="Z158" s="2007"/>
      <c r="AA158" s="2007"/>
      <c r="AB158" s="2008"/>
      <c r="AC158" s="603"/>
      <c r="AD158" s="603"/>
      <c r="AE158" s="603"/>
      <c r="AF158" s="603"/>
      <c r="AG158" s="603"/>
      <c r="AH158" s="603"/>
      <c r="AI158" s="603"/>
      <c r="AJ158" s="603"/>
      <c r="AK158" s="603"/>
      <c r="AL158" s="603"/>
      <c r="AM158" s="603"/>
      <c r="AN158" s="603"/>
      <c r="AO158" s="603"/>
      <c r="AP158" s="603"/>
      <c r="AQ158" s="603"/>
      <c r="AR158" s="603"/>
      <c r="AS158" s="603"/>
      <c r="AT158" s="603"/>
      <c r="AU158" s="603"/>
      <c r="AV158" s="603"/>
      <c r="AW158" s="603"/>
      <c r="AX158" s="603"/>
      <c r="AY158" s="603"/>
      <c r="BA158" s="2268"/>
      <c r="BB158" s="159" t="s">
        <v>167</v>
      </c>
      <c r="BC158" s="340">
        <v>15</v>
      </c>
      <c r="BD158" s="307">
        <v>19</v>
      </c>
      <c r="BE158" s="307">
        <v>13</v>
      </c>
      <c r="BF158" s="307">
        <v>2</v>
      </c>
      <c r="BG158" s="341">
        <v>1</v>
      </c>
      <c r="BH158" s="351">
        <v>7</v>
      </c>
      <c r="BI158" s="307">
        <v>0</v>
      </c>
      <c r="BJ158" s="307">
        <v>0</v>
      </c>
      <c r="BK158" s="307">
        <v>0</v>
      </c>
      <c r="BL158" s="341">
        <v>0</v>
      </c>
      <c r="BM158" s="351">
        <v>5</v>
      </c>
      <c r="BN158" s="307">
        <v>14</v>
      </c>
      <c r="BO158" s="307">
        <v>9</v>
      </c>
      <c r="BP158" s="307">
        <v>12</v>
      </c>
      <c r="BQ158" s="341">
        <v>3</v>
      </c>
    </row>
    <row r="159" s="637" customFormat="true" ht="15" customHeight="true" x14ac:dyDescent="0.2">
      <c r="A159" s="2206"/>
      <c r="B159" s="1019" t="s">
        <v>168</v>
      </c>
      <c r="C159" s="928">
        <v>22.689938398357292</v>
      </c>
      <c r="D159" s="929">
        <v>14.241486068111456</v>
      </c>
      <c r="E159" s="929">
        <v>5.2934407364787113</v>
      </c>
      <c r="F159" s="929">
        <v>1.344364012409514</v>
      </c>
      <c r="G159" s="930">
        <v>0.10416666666666667</v>
      </c>
      <c r="H159" s="931">
        <v>4.7381546134663344</v>
      </c>
      <c r="I159" s="929">
        <v>0.50251256281407031</v>
      </c>
      <c r="J159" s="929">
        <v>0</v>
      </c>
      <c r="K159" s="929">
        <v>0</v>
      </c>
      <c r="L159" s="932">
        <v>0</v>
      </c>
      <c r="M159" s="933">
        <v>28.571428571428569</v>
      </c>
      <c r="N159" s="929">
        <v>18.511796733212339</v>
      </c>
      <c r="O159" s="929">
        <v>14.78102189781022</v>
      </c>
      <c r="P159" s="929">
        <v>7.3260073260073266</v>
      </c>
      <c r="Q159" s="1945">
        <v>3.0852994555353903</v>
      </c>
      <c r="R159" s="2007"/>
      <c r="S159" s="2007"/>
      <c r="T159" s="2007"/>
      <c r="U159" s="2007"/>
      <c r="V159" s="2007"/>
      <c r="W159" s="2007"/>
      <c r="X159" s="2007"/>
      <c r="Y159" s="2007"/>
      <c r="Z159" s="2007"/>
      <c r="AA159" s="2007"/>
      <c r="AB159" s="2008"/>
      <c r="AC159" s="603"/>
      <c r="AD159" s="603"/>
      <c r="AE159" s="603"/>
      <c r="AF159" s="603"/>
      <c r="AG159" s="603"/>
      <c r="AH159" s="603"/>
      <c r="AI159" s="603"/>
      <c r="AJ159" s="603"/>
      <c r="AK159" s="603"/>
      <c r="AL159" s="603"/>
      <c r="AM159" s="603"/>
      <c r="AN159" s="603"/>
      <c r="AO159" s="603"/>
      <c r="AP159" s="603"/>
      <c r="AQ159" s="603"/>
      <c r="AR159" s="603"/>
      <c r="AS159" s="603"/>
      <c r="AT159" s="603"/>
      <c r="AU159" s="603"/>
      <c r="AV159" s="603"/>
      <c r="AW159" s="603"/>
      <c r="AX159" s="603"/>
      <c r="AY159" s="603"/>
      <c r="BA159" s="2268"/>
      <c r="BB159" s="159" t="s">
        <v>168</v>
      </c>
      <c r="BC159" s="340">
        <v>221</v>
      </c>
      <c r="BD159" s="307">
        <v>138</v>
      </c>
      <c r="BE159" s="307">
        <v>46</v>
      </c>
      <c r="BF159" s="307">
        <v>13</v>
      </c>
      <c r="BG159" s="341">
        <v>1</v>
      </c>
      <c r="BH159" s="351">
        <v>19</v>
      </c>
      <c r="BI159" s="307">
        <v>2</v>
      </c>
      <c r="BJ159" s="307">
        <v>0</v>
      </c>
      <c r="BK159" s="307">
        <v>0</v>
      </c>
      <c r="BL159" s="341">
        <v>0</v>
      </c>
      <c r="BM159" s="351">
        <v>158</v>
      </c>
      <c r="BN159" s="307">
        <v>102</v>
      </c>
      <c r="BO159" s="307">
        <v>81</v>
      </c>
      <c r="BP159" s="307">
        <v>40</v>
      </c>
      <c r="BQ159" s="341">
        <v>17</v>
      </c>
    </row>
    <row r="160" s="637" customFormat="true" ht="15" customHeight="true" x14ac:dyDescent="0.2">
      <c r="A160" s="2207"/>
      <c r="B160" s="1020" t="s">
        <v>46</v>
      </c>
      <c r="C160" s="928">
        <v>0.10266940451745381</v>
      </c>
      <c r="D160" s="929">
        <v>0.20639834881320948</v>
      </c>
      <c r="E160" s="929">
        <v>0.46029919447640966</v>
      </c>
      <c r="F160" s="929">
        <v>0.10341261633919339</v>
      </c>
      <c r="G160" s="930">
        <v>0.10416666666666667</v>
      </c>
      <c r="H160" s="931">
        <v>0.24937655860349126</v>
      </c>
      <c r="I160" s="929">
        <v>0.50251256281407031</v>
      </c>
      <c r="J160" s="929">
        <v>0</v>
      </c>
      <c r="K160" s="929">
        <v>0</v>
      </c>
      <c r="L160" s="932">
        <v>0.24570024570024571</v>
      </c>
      <c r="M160" s="933">
        <v>0.18083182640144665</v>
      </c>
      <c r="N160" s="929">
        <v>0</v>
      </c>
      <c r="O160" s="929">
        <v>0.18248175182481752</v>
      </c>
      <c r="P160" s="929">
        <v>0.36630036630036628</v>
      </c>
      <c r="Q160" s="1945">
        <v>0.18148820326678766</v>
      </c>
      <c r="R160" s="2007"/>
      <c r="S160" s="2007"/>
      <c r="T160" s="2007"/>
      <c r="U160" s="2007"/>
      <c r="V160" s="2007"/>
      <c r="W160" s="2007"/>
      <c r="X160" s="2007"/>
      <c r="Y160" s="2007"/>
      <c r="Z160" s="2007"/>
      <c r="AA160" s="2007"/>
      <c r="AB160" s="2008"/>
      <c r="AC160" s="603"/>
      <c r="AD160" s="603"/>
      <c r="AE160" s="603"/>
      <c r="AF160" s="603"/>
      <c r="AG160" s="603"/>
      <c r="AH160" s="603"/>
      <c r="AI160" s="603"/>
      <c r="AJ160" s="603"/>
      <c r="AK160" s="603"/>
      <c r="AL160" s="603"/>
      <c r="AM160" s="603"/>
      <c r="AN160" s="603"/>
      <c r="AO160" s="603"/>
      <c r="AP160" s="603"/>
      <c r="AQ160" s="603"/>
      <c r="AR160" s="603"/>
      <c r="AS160" s="603"/>
      <c r="AT160" s="603"/>
      <c r="AU160" s="603"/>
      <c r="AV160" s="603"/>
      <c r="AW160" s="603"/>
      <c r="AX160" s="603"/>
      <c r="AY160" s="603"/>
      <c r="BA160" s="2268"/>
      <c r="BB160" s="159" t="s">
        <v>46</v>
      </c>
      <c r="BC160" s="340">
        <v>1</v>
      </c>
      <c r="BD160" s="307">
        <v>2</v>
      </c>
      <c r="BE160" s="307">
        <v>4</v>
      </c>
      <c r="BF160" s="307">
        <v>1</v>
      </c>
      <c r="BG160" s="341">
        <v>1</v>
      </c>
      <c r="BH160" s="351">
        <v>1</v>
      </c>
      <c r="BI160" s="307">
        <v>2</v>
      </c>
      <c r="BJ160" s="307">
        <v>0</v>
      </c>
      <c r="BK160" s="307">
        <v>0</v>
      </c>
      <c r="BL160" s="341">
        <v>1</v>
      </c>
      <c r="BM160" s="351">
        <v>1</v>
      </c>
      <c r="BN160" s="307">
        <v>0</v>
      </c>
      <c r="BO160" s="307">
        <v>1</v>
      </c>
      <c r="BP160" s="307">
        <v>2</v>
      </c>
      <c r="BQ160" s="341">
        <v>1</v>
      </c>
    </row>
    <row r="161" s="239" customFormat="true" ht="15" customHeight="true" x14ac:dyDescent="0.2">
      <c r="B161" s="135"/>
      <c r="C161" s="886"/>
      <c r="D161" s="844"/>
      <c r="E161" s="844"/>
      <c r="F161" s="844"/>
      <c r="G161" s="845"/>
      <c r="H161" s="887"/>
      <c r="I161" s="844"/>
      <c r="J161" s="844"/>
      <c r="K161" s="844"/>
      <c r="L161" s="888"/>
      <c r="M161" s="886"/>
      <c r="N161" s="844"/>
      <c r="O161" s="844"/>
      <c r="P161" s="844"/>
      <c r="Q161" s="888"/>
      <c r="R161" s="603"/>
      <c r="S161" s="603"/>
      <c r="T161" s="603"/>
      <c r="U161" s="603"/>
      <c r="V161" s="603"/>
      <c r="W161" s="603"/>
      <c r="X161" s="603"/>
      <c r="Y161" s="603"/>
      <c r="Z161" s="603"/>
      <c r="AA161" s="603"/>
      <c r="AB161" s="603"/>
      <c r="AC161" s="603"/>
      <c r="AD161" s="603"/>
      <c r="AE161" s="603"/>
      <c r="AF161" s="603"/>
      <c r="AG161" s="603"/>
      <c r="AH161" s="603"/>
      <c r="AI161" s="603"/>
      <c r="AJ161" s="603"/>
      <c r="AK161" s="603"/>
      <c r="AL161" s="603"/>
      <c r="AM161" s="603"/>
      <c r="AN161" s="603"/>
      <c r="AO161" s="603"/>
      <c r="AP161" s="603"/>
      <c r="AQ161" s="603"/>
      <c r="AR161" s="603"/>
      <c r="AS161" s="603"/>
      <c r="AT161" s="603"/>
      <c r="AU161" s="603"/>
      <c r="AV161" s="603"/>
      <c r="AW161" s="603"/>
      <c r="AX161" s="603"/>
      <c r="AY161" s="603"/>
      <c r="BA161" s="2269"/>
      <c r="BB161" s="159" t="s">
        <v>169</v>
      </c>
      <c r="BC161" s="340">
        <v>974</v>
      </c>
      <c r="BD161" s="307">
        <v>969</v>
      </c>
      <c r="BE161" s="307">
        <v>869</v>
      </c>
      <c r="BF161" s="307">
        <v>967</v>
      </c>
      <c r="BG161" s="341">
        <v>960</v>
      </c>
      <c r="BH161" s="351">
        <v>401</v>
      </c>
      <c r="BI161" s="307">
        <v>398</v>
      </c>
      <c r="BJ161" s="307">
        <v>400</v>
      </c>
      <c r="BK161" s="307">
        <v>384</v>
      </c>
      <c r="BL161" s="341">
        <v>407</v>
      </c>
      <c r="BM161" s="351">
        <v>553</v>
      </c>
      <c r="BN161" s="307">
        <v>551</v>
      </c>
      <c r="BO161" s="307">
        <v>548</v>
      </c>
      <c r="BP161" s="307">
        <v>546</v>
      </c>
      <c r="BQ161" s="341">
        <v>551</v>
      </c>
    </row>
    <row r="162" s="239" customFormat="true" ht="15" customHeight="true" x14ac:dyDescent="0.2">
      <c r="A162" s="808"/>
      <c r="B162" s="1021"/>
      <c r="C162" s="886"/>
      <c r="D162" s="844"/>
      <c r="E162" s="844"/>
      <c r="F162" s="844"/>
      <c r="G162" s="845"/>
      <c r="H162" s="887"/>
      <c r="I162" s="844"/>
      <c r="J162" s="844"/>
      <c r="K162" s="844"/>
      <c r="L162" s="888"/>
      <c r="M162" s="886"/>
      <c r="N162" s="844"/>
      <c r="O162" s="844"/>
      <c r="P162" s="844"/>
      <c r="Q162" s="888"/>
      <c r="R162" s="603"/>
      <c r="S162" s="603"/>
      <c r="T162" s="603"/>
      <c r="U162" s="603"/>
      <c r="V162" s="603"/>
      <c r="W162" s="603"/>
      <c r="X162" s="603"/>
      <c r="Y162" s="603"/>
      <c r="Z162" s="603"/>
      <c r="AA162" s="603"/>
      <c r="AB162" s="603"/>
      <c r="AC162" s="603"/>
      <c r="AD162" s="603"/>
      <c r="AE162" s="603"/>
      <c r="AF162" s="603"/>
      <c r="AG162" s="603"/>
      <c r="AH162" s="603"/>
      <c r="AI162" s="603"/>
      <c r="AJ162" s="603"/>
      <c r="AK162" s="603"/>
      <c r="AL162" s="603"/>
      <c r="AM162" s="603"/>
      <c r="AN162" s="603"/>
      <c r="AO162" s="603"/>
      <c r="AP162" s="603"/>
      <c r="AQ162" s="603"/>
      <c r="AR162" s="603"/>
      <c r="AS162" s="603"/>
      <c r="AT162" s="603"/>
      <c r="AU162" s="603"/>
      <c r="AV162" s="603"/>
      <c r="AW162" s="603"/>
      <c r="AX162" s="603"/>
      <c r="AY162" s="603"/>
      <c r="BA162" s="459"/>
      <c r="BB162" s="159"/>
      <c r="BC162" s="340"/>
      <c r="BD162" s="307"/>
      <c r="BE162" s="307"/>
      <c r="BF162" s="307"/>
      <c r="BG162" s="341"/>
      <c r="BH162" s="351"/>
      <c r="BI162" s="307"/>
      <c r="BJ162" s="307"/>
      <c r="BK162" s="307"/>
      <c r="BL162" s="341"/>
      <c r="BM162" s="351"/>
      <c r="BN162" s="307"/>
      <c r="BO162" s="307"/>
      <c r="BP162" s="307"/>
      <c r="BQ162" s="341"/>
    </row>
    <row r="163" s="239" customFormat="true" ht="15" customHeight="true" x14ac:dyDescent="0.2">
      <c r="A163" s="729"/>
      <c r="B163" s="1022"/>
      <c r="C163" s="886"/>
      <c r="D163" s="844"/>
      <c r="E163" s="844"/>
      <c r="F163" s="844"/>
      <c r="G163" s="845"/>
      <c r="H163" s="887"/>
      <c r="I163" s="844"/>
      <c r="J163" s="844"/>
      <c r="K163" s="844"/>
      <c r="L163" s="888"/>
      <c r="M163" s="886"/>
      <c r="N163" s="844"/>
      <c r="O163" s="844"/>
      <c r="P163" s="844"/>
      <c r="Q163" s="888"/>
      <c r="R163" s="603"/>
      <c r="S163" s="603"/>
      <c r="T163" s="603"/>
      <c r="U163" s="603"/>
      <c r="V163" s="603"/>
      <c r="W163" s="603"/>
      <c r="X163" s="603"/>
      <c r="Y163" s="603"/>
      <c r="Z163" s="603"/>
      <c r="AA163" s="603"/>
      <c r="AB163" s="603"/>
      <c r="AC163" s="603"/>
      <c r="AD163" s="603"/>
      <c r="AE163" s="603"/>
      <c r="AF163" s="603"/>
      <c r="AG163" s="603"/>
      <c r="AH163" s="603"/>
      <c r="AI163" s="603"/>
      <c r="AJ163" s="603"/>
      <c r="AK163" s="603"/>
      <c r="AL163" s="603"/>
      <c r="AM163" s="603"/>
      <c r="AN163" s="603"/>
      <c r="AO163" s="603"/>
      <c r="AP163" s="603"/>
      <c r="AQ163" s="603"/>
      <c r="AR163" s="603"/>
      <c r="AS163" s="603"/>
      <c r="AT163" s="603"/>
      <c r="AU163" s="603"/>
      <c r="AV163" s="603"/>
      <c r="AW163" s="603"/>
      <c r="AX163" s="603"/>
      <c r="AY163" s="603"/>
      <c r="BA163" s="459"/>
      <c r="BB163" s="159"/>
      <c r="BC163" s="340"/>
      <c r="BD163" s="307"/>
      <c r="BE163" s="307"/>
      <c r="BF163" s="307"/>
      <c r="BG163" s="341"/>
      <c r="BH163" s="351"/>
      <c r="BI163" s="307"/>
      <c r="BJ163" s="307"/>
      <c r="BK163" s="307"/>
      <c r="BL163" s="341"/>
      <c r="BM163" s="351"/>
      <c r="BN163" s="307"/>
      <c r="BO163" s="307"/>
      <c r="BP163" s="307"/>
      <c r="BQ163" s="341"/>
    </row>
    <row r="164" s="239" customFormat="true" ht="15" customHeight="true" x14ac:dyDescent="0.2">
      <c r="A164" s="729"/>
      <c r="B164" s="1022"/>
      <c r="C164" s="886"/>
      <c r="D164" s="844"/>
      <c r="E164" s="844"/>
      <c r="F164" s="844"/>
      <c r="G164" s="845"/>
      <c r="H164" s="887"/>
      <c r="I164" s="844"/>
      <c r="J164" s="844"/>
      <c r="K164" s="844"/>
      <c r="L164" s="888"/>
      <c r="M164" s="886"/>
      <c r="N164" s="844"/>
      <c r="O164" s="844"/>
      <c r="P164" s="844"/>
      <c r="Q164" s="888"/>
      <c r="R164" s="603"/>
      <c r="S164" s="603"/>
      <c r="T164" s="603"/>
      <c r="U164" s="603"/>
      <c r="V164" s="603"/>
      <c r="W164" s="603"/>
      <c r="X164" s="603"/>
      <c r="Y164" s="603"/>
      <c r="Z164" s="603"/>
      <c r="AA164" s="603"/>
      <c r="AB164" s="603"/>
      <c r="AC164" s="603"/>
      <c r="AD164" s="603"/>
      <c r="AE164" s="603"/>
      <c r="AF164" s="603"/>
      <c r="AG164" s="603"/>
      <c r="AH164" s="603"/>
      <c r="AI164" s="603"/>
      <c r="AJ164" s="603"/>
      <c r="AK164" s="603"/>
      <c r="AL164" s="603"/>
      <c r="AM164" s="603"/>
      <c r="AN164" s="603"/>
      <c r="AO164" s="603"/>
      <c r="AP164" s="603"/>
      <c r="AQ164" s="603"/>
      <c r="AR164" s="603"/>
      <c r="AS164" s="603"/>
      <c r="AT164" s="603"/>
      <c r="AU164" s="603"/>
      <c r="AV164" s="603"/>
      <c r="AW164" s="603"/>
      <c r="AX164" s="603"/>
      <c r="AY164" s="603"/>
      <c r="BA164" s="459"/>
      <c r="BB164" s="159"/>
      <c r="BC164" s="340"/>
      <c r="BD164" s="307"/>
      <c r="BE164" s="307"/>
      <c r="BF164" s="307"/>
      <c r="BG164" s="341"/>
      <c r="BH164" s="351"/>
      <c r="BI164" s="307"/>
      <c r="BJ164" s="307"/>
      <c r="BK164" s="307"/>
      <c r="BL164" s="341"/>
      <c r="BM164" s="351"/>
      <c r="BN164" s="307"/>
      <c r="BO164" s="307"/>
      <c r="BP164" s="307"/>
      <c r="BQ164" s="341"/>
    </row>
    <row r="165" s="239" customFormat="true" ht="15" customHeight="true" x14ac:dyDescent="0.2">
      <c r="A165" s="729"/>
      <c r="B165" s="1022"/>
      <c r="C165" s="886"/>
      <c r="D165" s="844"/>
      <c r="E165" s="844"/>
      <c r="F165" s="844"/>
      <c r="G165" s="845"/>
      <c r="H165" s="887"/>
      <c r="I165" s="844"/>
      <c r="J165" s="844"/>
      <c r="K165" s="844"/>
      <c r="L165" s="888"/>
      <c r="M165" s="886"/>
      <c r="N165" s="844"/>
      <c r="O165" s="844"/>
      <c r="P165" s="844"/>
      <c r="Q165" s="888"/>
      <c r="R165" s="603"/>
      <c r="S165" s="603"/>
      <c r="T165" s="603"/>
      <c r="U165" s="603"/>
      <c r="V165" s="603"/>
      <c r="W165" s="603"/>
      <c r="X165" s="603"/>
      <c r="Y165" s="603"/>
      <c r="Z165" s="603"/>
      <c r="AA165" s="603"/>
      <c r="AB165" s="603"/>
      <c r="AC165" s="603"/>
      <c r="AD165" s="603"/>
      <c r="AE165" s="603"/>
      <c r="AF165" s="603"/>
      <c r="AG165" s="603"/>
      <c r="AH165" s="603"/>
      <c r="AI165" s="603"/>
      <c r="AJ165" s="603"/>
      <c r="AK165" s="603"/>
      <c r="AL165" s="603"/>
      <c r="AM165" s="603"/>
      <c r="AN165" s="603"/>
      <c r="AO165" s="603"/>
      <c r="AP165" s="603"/>
      <c r="AQ165" s="603"/>
      <c r="AR165" s="603"/>
      <c r="AS165" s="603"/>
      <c r="AT165" s="603"/>
      <c r="AU165" s="603"/>
      <c r="AV165" s="603"/>
      <c r="AW165" s="603"/>
      <c r="AX165" s="603"/>
      <c r="AY165" s="603"/>
      <c r="BA165" s="459"/>
      <c r="BB165" s="159"/>
      <c r="BC165" s="340"/>
      <c r="BD165" s="307"/>
      <c r="BE165" s="307"/>
      <c r="BF165" s="307"/>
      <c r="BG165" s="341"/>
      <c r="BH165" s="351"/>
      <c r="BI165" s="307"/>
      <c r="BJ165" s="307"/>
      <c r="BK165" s="307"/>
      <c r="BL165" s="341"/>
      <c r="BM165" s="351"/>
      <c r="BN165" s="307"/>
      <c r="BO165" s="307"/>
      <c r="BP165" s="307"/>
      <c r="BQ165" s="341"/>
    </row>
    <row r="166" s="637" customFormat="true" ht="15" customHeight="true" x14ac:dyDescent="0.2">
      <c r="A166" s="1003"/>
      <c r="B166" s="817"/>
      <c r="C166" s="936"/>
      <c r="D166" s="937"/>
      <c r="E166" s="937"/>
      <c r="F166" s="937"/>
      <c r="G166" s="938"/>
      <c r="H166" s="939"/>
      <c r="I166" s="937"/>
      <c r="J166" s="937"/>
      <c r="K166" s="937"/>
      <c r="L166" s="940"/>
      <c r="M166" s="936"/>
      <c r="N166" s="937"/>
      <c r="O166" s="937"/>
      <c r="P166" s="937"/>
      <c r="Q166" s="940"/>
      <c r="R166" s="2007"/>
      <c r="S166" s="2007"/>
      <c r="T166" s="2007"/>
      <c r="U166" s="2007"/>
      <c r="V166" s="2007"/>
      <c r="W166" s="2007"/>
      <c r="X166" s="2007"/>
      <c r="Y166" s="2007"/>
      <c r="Z166" s="2007"/>
      <c r="AA166" s="2007"/>
      <c r="AB166" s="2008"/>
      <c r="AC166" s="603"/>
      <c r="AD166" s="603"/>
      <c r="AE166" s="603"/>
      <c r="AF166" s="603"/>
      <c r="AG166" s="603"/>
      <c r="AH166" s="603"/>
      <c r="AI166" s="603"/>
      <c r="AJ166" s="603"/>
      <c r="AK166" s="603"/>
      <c r="AL166" s="603"/>
      <c r="AM166" s="603"/>
      <c r="AN166" s="603"/>
      <c r="AO166" s="603"/>
      <c r="AP166" s="603"/>
      <c r="AQ166" s="603"/>
      <c r="AR166" s="603"/>
      <c r="AS166" s="603"/>
      <c r="AT166" s="603"/>
      <c r="AU166" s="603"/>
      <c r="AV166" s="603"/>
      <c r="AW166" s="603"/>
      <c r="AX166" s="603"/>
      <c r="AY166" s="603"/>
      <c r="BA166" s="459"/>
      <c r="BB166" s="159"/>
      <c r="BC166" s="340"/>
      <c r="BD166" s="307"/>
      <c r="BE166" s="307"/>
      <c r="BF166" s="307"/>
      <c r="BG166" s="341"/>
      <c r="BH166" s="351"/>
      <c r="BI166" s="307"/>
      <c r="BJ166" s="307"/>
      <c r="BK166" s="307"/>
      <c r="BL166" s="341"/>
      <c r="BM166" s="351"/>
      <c r="BN166" s="307"/>
      <c r="BO166" s="307"/>
      <c r="BP166" s="307"/>
      <c r="BQ166" s="341"/>
    </row>
    <row r="167" s="637" customFormat="true" ht="15" customHeight="true" x14ac:dyDescent="0.2">
      <c r="A167" s="796"/>
      <c r="B167" s="1023"/>
      <c r="C167" s="738"/>
      <c r="D167" s="739"/>
      <c r="E167" s="739"/>
      <c r="F167" s="739"/>
      <c r="G167" s="787"/>
      <c r="H167" s="776"/>
      <c r="I167" s="739"/>
      <c r="J167" s="739"/>
      <c r="K167" s="739"/>
      <c r="L167" s="752"/>
      <c r="M167" s="763"/>
      <c r="N167" s="739"/>
      <c r="O167" s="739"/>
      <c r="P167" s="739"/>
      <c r="Q167" s="1946"/>
      <c r="R167" s="2007"/>
      <c r="S167" s="2007"/>
      <c r="T167" s="2007"/>
      <c r="U167" s="2007"/>
      <c r="V167" s="2007"/>
      <c r="W167" s="2007"/>
      <c r="X167" s="2007"/>
      <c r="Y167" s="2007"/>
      <c r="Z167" s="2007"/>
      <c r="AA167" s="2007"/>
      <c r="AB167" s="2008"/>
      <c r="AC167" s="603"/>
      <c r="AD167" s="603"/>
      <c r="AE167" s="603"/>
      <c r="AF167" s="603"/>
      <c r="AG167" s="603"/>
      <c r="AH167" s="603"/>
      <c r="AI167" s="603"/>
      <c r="AJ167" s="603"/>
      <c r="AK167" s="603"/>
      <c r="AL167" s="603"/>
      <c r="AM167" s="603"/>
      <c r="AN167" s="603"/>
      <c r="AO167" s="603"/>
      <c r="AP167" s="603"/>
      <c r="AQ167" s="603"/>
      <c r="AR167" s="603"/>
      <c r="AS167" s="603"/>
      <c r="AT167" s="603"/>
      <c r="AU167" s="603"/>
      <c r="AV167" s="603"/>
      <c r="AW167" s="603"/>
      <c r="AX167" s="603"/>
      <c r="AY167" s="603"/>
      <c r="BA167" s="459"/>
      <c r="BB167" s="159"/>
      <c r="BC167" s="340"/>
      <c r="BD167" s="307"/>
      <c r="BE167" s="307"/>
      <c r="BF167" s="307"/>
      <c r="BG167" s="341"/>
      <c r="BH167" s="351"/>
      <c r="BI167" s="307"/>
      <c r="BJ167" s="307"/>
      <c r="BK167" s="307"/>
      <c r="BL167" s="341"/>
      <c r="BM167" s="351"/>
      <c r="BN167" s="307"/>
      <c r="BO167" s="307"/>
      <c r="BP167" s="307"/>
      <c r="BQ167" s="341"/>
    </row>
    <row r="168" s="637" customFormat="true" ht="15" customHeight="true" x14ac:dyDescent="0.2">
      <c r="A168" s="797"/>
      <c r="B168" s="1024"/>
      <c r="C168" s="740"/>
      <c r="D168" s="741"/>
      <c r="E168" s="741"/>
      <c r="F168" s="741"/>
      <c r="G168" s="788"/>
      <c r="H168" s="777"/>
      <c r="I168" s="741"/>
      <c r="J168" s="741"/>
      <c r="K168" s="741"/>
      <c r="L168" s="753"/>
      <c r="M168" s="764"/>
      <c r="N168" s="741"/>
      <c r="O168" s="741"/>
      <c r="P168" s="741"/>
      <c r="Q168" s="1947"/>
      <c r="R168" s="2012"/>
      <c r="S168" s="2012"/>
      <c r="T168" s="2012"/>
      <c r="U168" s="2012"/>
      <c r="V168" s="2012"/>
      <c r="W168" s="2012"/>
      <c r="X168" s="2012"/>
      <c r="Y168" s="2012"/>
      <c r="Z168" s="2012"/>
      <c r="AA168" s="2012"/>
      <c r="AB168" s="2013"/>
      <c r="AC168" s="603"/>
      <c r="AD168" s="603"/>
      <c r="AE168" s="603"/>
      <c r="AF168" s="603"/>
      <c r="AG168" s="603"/>
      <c r="AH168" s="603"/>
      <c r="AI168" s="603"/>
      <c r="AJ168" s="603"/>
      <c r="AK168" s="603"/>
      <c r="AL168" s="603"/>
      <c r="AM168" s="603"/>
      <c r="AN168" s="603"/>
      <c r="AO168" s="603"/>
      <c r="AP168" s="603"/>
      <c r="AQ168" s="603"/>
      <c r="AR168" s="603"/>
      <c r="AS168" s="603"/>
      <c r="AT168" s="603"/>
      <c r="AU168" s="603"/>
      <c r="AV168" s="603"/>
      <c r="AW168" s="603"/>
      <c r="AX168" s="603"/>
      <c r="AY168" s="603"/>
      <c r="BA168" s="459"/>
      <c r="BB168" s="159"/>
      <c r="BC168" s="340"/>
      <c r="BD168" s="307"/>
      <c r="BE168" s="307"/>
      <c r="BF168" s="307"/>
      <c r="BG168" s="341"/>
      <c r="BH168" s="351"/>
      <c r="BI168" s="307"/>
      <c r="BJ168" s="307"/>
      <c r="BK168" s="307"/>
      <c r="BL168" s="341"/>
      <c r="BM168" s="351"/>
      <c r="BN168" s="307"/>
      <c r="BO168" s="307"/>
      <c r="BP168" s="307"/>
      <c r="BQ168" s="341"/>
    </row>
    <row r="169" s="637" customFormat="true" ht="15" customHeight="true" x14ac:dyDescent="0.2">
      <c r="A169" s="798"/>
      <c r="B169" s="1025"/>
      <c r="C169" s="941"/>
      <c r="D169" s="942"/>
      <c r="E169" s="942"/>
      <c r="F169" s="942"/>
      <c r="G169" s="943"/>
      <c r="H169" s="944"/>
      <c r="I169" s="942"/>
      <c r="J169" s="942"/>
      <c r="K169" s="942"/>
      <c r="L169" s="945"/>
      <c r="M169" s="946"/>
      <c r="N169" s="942"/>
      <c r="O169" s="942"/>
      <c r="P169" s="942"/>
      <c r="Q169" s="1948"/>
      <c r="R169" s="2014"/>
      <c r="S169" s="2014"/>
      <c r="T169" s="2014"/>
      <c r="U169" s="2014"/>
      <c r="V169" s="2014"/>
      <c r="W169" s="2014"/>
      <c r="X169" s="2014"/>
      <c r="Y169" s="2014"/>
      <c r="Z169" s="2014"/>
      <c r="AA169" s="2014"/>
      <c r="AB169" s="2014"/>
      <c r="AC169" s="603"/>
      <c r="AD169" s="603"/>
      <c r="AE169" s="603"/>
      <c r="AF169" s="603"/>
      <c r="AG169" s="603"/>
      <c r="AH169" s="603"/>
      <c r="AI169" s="603"/>
      <c r="AJ169" s="603"/>
      <c r="AK169" s="603"/>
      <c r="AL169" s="603"/>
      <c r="AM169" s="603"/>
      <c r="AN169" s="603"/>
      <c r="AO169" s="603"/>
      <c r="AP169" s="603"/>
      <c r="AQ169" s="603"/>
      <c r="AR169" s="603"/>
      <c r="AS169" s="603"/>
      <c r="AT169" s="603"/>
      <c r="AU169" s="603"/>
      <c r="AV169" s="603"/>
      <c r="AW169" s="603"/>
      <c r="AX169" s="603"/>
      <c r="AY169" s="603"/>
      <c r="BA169" s="459"/>
      <c r="BB169" s="159"/>
      <c r="BC169" s="340"/>
      <c r="BD169" s="307"/>
      <c r="BE169" s="307"/>
      <c r="BF169" s="307"/>
      <c r="BG169" s="341"/>
      <c r="BH169" s="351"/>
      <c r="BI169" s="307"/>
      <c r="BJ169" s="307"/>
      <c r="BK169" s="307"/>
      <c r="BL169" s="341"/>
      <c r="BM169" s="351"/>
      <c r="BN169" s="307"/>
      <c r="BO169" s="307"/>
      <c r="BP169" s="307"/>
      <c r="BQ169" s="341"/>
    </row>
    <row r="170" s="637" customFormat="true" ht="15" customHeight="true" x14ac:dyDescent="0.2">
      <c r="A170" s="799"/>
      <c r="B170" s="1026"/>
      <c r="C170" s="949"/>
      <c r="D170" s="950"/>
      <c r="E170" s="950"/>
      <c r="F170" s="950"/>
      <c r="G170" s="951"/>
      <c r="H170" s="952"/>
      <c r="I170" s="950"/>
      <c r="J170" s="950"/>
      <c r="K170" s="950"/>
      <c r="L170" s="953"/>
      <c r="M170" s="954"/>
      <c r="N170" s="950"/>
      <c r="O170" s="950"/>
      <c r="P170" s="950"/>
      <c r="Q170" s="1949"/>
      <c r="R170" s="641"/>
      <c r="S170" s="642"/>
      <c r="T170" s="642"/>
      <c r="U170" s="642"/>
      <c r="V170" s="642"/>
      <c r="W170" s="642"/>
      <c r="X170" s="642"/>
      <c r="Y170" s="642"/>
      <c r="Z170" s="642"/>
      <c r="AA170" s="642"/>
      <c r="AB170" s="643"/>
      <c r="AC170" s="603"/>
      <c r="AD170" s="603"/>
      <c r="AE170" s="603"/>
      <c r="AF170" s="603"/>
      <c r="AG170" s="603"/>
      <c r="AH170" s="603"/>
      <c r="AI170" s="603"/>
      <c r="AJ170" s="603"/>
      <c r="AK170" s="603"/>
      <c r="AL170" s="603"/>
      <c r="AM170" s="603"/>
      <c r="AN170" s="603"/>
      <c r="AO170" s="603"/>
      <c r="AP170" s="603"/>
      <c r="AQ170" s="603"/>
      <c r="AR170" s="603"/>
      <c r="AS170" s="603"/>
      <c r="AT170" s="603"/>
      <c r="AU170" s="603"/>
      <c r="AV170" s="603"/>
      <c r="AW170" s="603"/>
      <c r="AX170" s="603"/>
      <c r="AY170" s="603"/>
      <c r="BA170" s="459"/>
      <c r="BB170" s="159"/>
      <c r="BC170" s="340"/>
      <c r="BD170" s="307"/>
      <c r="BE170" s="307"/>
      <c r="BF170" s="307"/>
      <c r="BG170" s="341"/>
      <c r="BH170" s="351"/>
      <c r="BI170" s="307"/>
      <c r="BJ170" s="307"/>
      <c r="BK170" s="307"/>
      <c r="BL170" s="341"/>
      <c r="BM170" s="351"/>
      <c r="BN170" s="307"/>
      <c r="BO170" s="307"/>
      <c r="BP170" s="307"/>
      <c r="BQ170" s="341"/>
    </row>
    <row r="171" s="637" customFormat="true" ht="15" customHeight="true" x14ac:dyDescent="0.2">
      <c r="A171" s="799"/>
      <c r="B171" s="1026"/>
      <c r="C171" s="949"/>
      <c r="D171" s="950"/>
      <c r="E171" s="950"/>
      <c r="F171" s="950"/>
      <c r="G171" s="951"/>
      <c r="H171" s="952"/>
      <c r="I171" s="950"/>
      <c r="J171" s="950"/>
      <c r="K171" s="950"/>
      <c r="L171" s="953"/>
      <c r="M171" s="954"/>
      <c r="N171" s="950"/>
      <c r="O171" s="950"/>
      <c r="P171" s="950"/>
      <c r="Q171" s="1949"/>
      <c r="R171" s="644"/>
      <c r="S171" s="644"/>
      <c r="T171" s="644"/>
      <c r="U171" s="644"/>
      <c r="V171" s="644"/>
      <c r="W171" s="644"/>
      <c r="X171" s="644"/>
      <c r="Y171" s="644"/>
      <c r="Z171" s="644"/>
      <c r="AA171" s="644"/>
      <c r="AB171" s="645"/>
      <c r="AC171" s="603"/>
      <c r="AD171" s="603"/>
      <c r="AE171" s="603"/>
      <c r="AF171" s="603"/>
      <c r="AG171" s="603"/>
      <c r="AH171" s="603"/>
      <c r="AI171" s="603"/>
      <c r="AJ171" s="603"/>
      <c r="AK171" s="603"/>
      <c r="AL171" s="603"/>
      <c r="AM171" s="603"/>
      <c r="AN171" s="603"/>
      <c r="AO171" s="603"/>
      <c r="AP171" s="603"/>
      <c r="AQ171" s="603"/>
      <c r="AR171" s="603"/>
      <c r="AS171" s="603"/>
      <c r="AT171" s="603"/>
      <c r="AU171" s="603"/>
      <c r="AV171" s="603"/>
      <c r="AW171" s="603"/>
      <c r="AX171" s="603"/>
      <c r="AY171" s="603"/>
      <c r="BA171" s="459"/>
      <c r="BB171" s="159"/>
      <c r="BC171" s="340"/>
      <c r="BD171" s="307"/>
      <c r="BE171" s="307"/>
      <c r="BF171" s="307"/>
      <c r="BG171" s="341"/>
      <c r="BH171" s="351"/>
      <c r="BI171" s="307"/>
      <c r="BJ171" s="307"/>
      <c r="BK171" s="307"/>
      <c r="BL171" s="341"/>
      <c r="BM171" s="351"/>
      <c r="BN171" s="307"/>
      <c r="BO171" s="307"/>
      <c r="BP171" s="307"/>
      <c r="BQ171" s="341"/>
    </row>
    <row r="172" s="637" customFormat="true" ht="15" customHeight="true" x14ac:dyDescent="0.2">
      <c r="A172" s="799"/>
      <c r="B172" s="1026"/>
      <c r="C172" s="949"/>
      <c r="D172" s="950"/>
      <c r="E172" s="950"/>
      <c r="F172" s="950"/>
      <c r="G172" s="951"/>
      <c r="H172" s="952"/>
      <c r="I172" s="950"/>
      <c r="J172" s="950"/>
      <c r="K172" s="950"/>
      <c r="L172" s="953"/>
      <c r="M172" s="954"/>
      <c r="N172" s="950"/>
      <c r="O172" s="950"/>
      <c r="P172" s="950"/>
      <c r="Q172" s="1949"/>
      <c r="R172" s="2015"/>
      <c r="S172" s="2015"/>
      <c r="T172" s="2015"/>
      <c r="U172" s="2015"/>
      <c r="V172" s="2015"/>
      <c r="W172" s="2015"/>
      <c r="X172" s="2015"/>
      <c r="Y172" s="2015"/>
      <c r="Z172" s="2015"/>
      <c r="AA172" s="2015"/>
      <c r="AB172" s="2016"/>
      <c r="AC172" s="603"/>
      <c r="AD172" s="603"/>
      <c r="AE172" s="603"/>
      <c r="AF172" s="603"/>
      <c r="AG172" s="603"/>
      <c r="AH172" s="603"/>
      <c r="AI172" s="603"/>
      <c r="AJ172" s="603"/>
      <c r="AK172" s="603"/>
      <c r="AL172" s="603"/>
      <c r="AM172" s="603"/>
      <c r="AN172" s="603"/>
      <c r="AO172" s="603"/>
      <c r="AP172" s="603"/>
      <c r="AQ172" s="603"/>
      <c r="AR172" s="603"/>
      <c r="AS172" s="603"/>
      <c r="AT172" s="603"/>
      <c r="AU172" s="603"/>
      <c r="AV172" s="603"/>
      <c r="AW172" s="603"/>
      <c r="AX172" s="603"/>
      <c r="AY172" s="603"/>
      <c r="BA172" s="459"/>
      <c r="BB172" s="159"/>
      <c r="BC172" s="340"/>
      <c r="BD172" s="307"/>
      <c r="BE172" s="307"/>
      <c r="BF172" s="307"/>
      <c r="BG172" s="341"/>
      <c r="BH172" s="351"/>
      <c r="BI172" s="307"/>
      <c r="BJ172" s="307"/>
      <c r="BK172" s="307"/>
      <c r="BL172" s="341"/>
      <c r="BM172" s="351"/>
      <c r="BN172" s="307"/>
      <c r="BO172" s="307"/>
      <c r="BP172" s="307"/>
      <c r="BQ172" s="341"/>
    </row>
    <row r="173" s="637" customFormat="true" ht="15" customHeight="true" x14ac:dyDescent="0.2">
      <c r="A173" s="799"/>
      <c r="B173" s="1026"/>
      <c r="C173" s="949"/>
      <c r="D173" s="950"/>
      <c r="E173" s="950"/>
      <c r="F173" s="950"/>
      <c r="G173" s="951"/>
      <c r="H173" s="952"/>
      <c r="I173" s="950"/>
      <c r="J173" s="950"/>
      <c r="K173" s="950"/>
      <c r="L173" s="953"/>
      <c r="M173" s="954"/>
      <c r="N173" s="950"/>
      <c r="O173" s="950"/>
      <c r="P173" s="950"/>
      <c r="Q173" s="1949"/>
      <c r="R173" s="2017"/>
      <c r="S173" s="2017"/>
      <c r="T173" s="2017"/>
      <c r="U173" s="2017"/>
      <c r="V173" s="2017"/>
      <c r="W173" s="2017"/>
      <c r="X173" s="2017"/>
      <c r="Y173" s="2017"/>
      <c r="Z173" s="2017"/>
      <c r="AA173" s="2017"/>
      <c r="AB173" s="2018"/>
      <c r="AC173" s="603"/>
      <c r="AD173" s="603"/>
      <c r="AE173" s="603"/>
      <c r="AF173" s="603"/>
      <c r="AG173" s="603"/>
      <c r="AH173" s="603"/>
      <c r="AI173" s="603"/>
      <c r="AJ173" s="603"/>
      <c r="AK173" s="603"/>
      <c r="AL173" s="603"/>
      <c r="AM173" s="603"/>
      <c r="AN173" s="603"/>
      <c r="AO173" s="603"/>
      <c r="AP173" s="603"/>
      <c r="AQ173" s="603"/>
      <c r="AR173" s="603"/>
      <c r="AS173" s="603"/>
      <c r="AT173" s="603"/>
      <c r="AU173" s="603"/>
      <c r="AV173" s="603"/>
      <c r="AW173" s="603"/>
      <c r="AX173" s="603"/>
      <c r="AY173" s="603"/>
      <c r="BA173" s="459"/>
      <c r="BB173" s="159"/>
      <c r="BC173" s="340"/>
      <c r="BD173" s="307"/>
      <c r="BE173" s="307"/>
      <c r="BF173" s="307"/>
      <c r="BG173" s="341"/>
      <c r="BH173" s="351"/>
      <c r="BI173" s="307"/>
      <c r="BJ173" s="307"/>
      <c r="BK173" s="307"/>
      <c r="BL173" s="341"/>
      <c r="BM173" s="351"/>
      <c r="BN173" s="307"/>
      <c r="BO173" s="307"/>
      <c r="BP173" s="307"/>
      <c r="BQ173" s="341"/>
    </row>
    <row r="174" s="637" customFormat="true" ht="15" customHeight="true" x14ac:dyDescent="0.2">
      <c r="A174" s="799"/>
      <c r="B174" s="1026"/>
      <c r="C174" s="949"/>
      <c r="D174" s="950"/>
      <c r="E174" s="950"/>
      <c r="F174" s="950"/>
      <c r="G174" s="951"/>
      <c r="H174" s="952"/>
      <c r="I174" s="950"/>
      <c r="J174" s="950"/>
      <c r="K174" s="950"/>
      <c r="L174" s="953"/>
      <c r="M174" s="954"/>
      <c r="N174" s="950"/>
      <c r="O174" s="950"/>
      <c r="P174" s="950"/>
      <c r="Q174" s="1949"/>
      <c r="R174" s="2017"/>
      <c r="S174" s="2017"/>
      <c r="T174" s="2017"/>
      <c r="U174" s="2017"/>
      <c r="V174" s="2017"/>
      <c r="W174" s="2017"/>
      <c r="X174" s="2017"/>
      <c r="Y174" s="2017"/>
      <c r="Z174" s="2017"/>
      <c r="AA174" s="2017"/>
      <c r="AB174" s="2018"/>
      <c r="AC174" s="603"/>
      <c r="AD174" s="603"/>
      <c r="AE174" s="603"/>
      <c r="AF174" s="603"/>
      <c r="AG174" s="603"/>
      <c r="AH174" s="603"/>
      <c r="AI174" s="603"/>
      <c r="AJ174" s="603"/>
      <c r="AK174" s="603"/>
      <c r="AL174" s="603"/>
      <c r="AM174" s="603"/>
      <c r="AN174" s="603"/>
      <c r="AO174" s="603"/>
      <c r="AP174" s="603"/>
      <c r="AQ174" s="603"/>
      <c r="AR174" s="603"/>
      <c r="AS174" s="603"/>
      <c r="AT174" s="603"/>
      <c r="AU174" s="603"/>
      <c r="AV174" s="603"/>
      <c r="AW174" s="603"/>
      <c r="AX174" s="603"/>
      <c r="AY174" s="603"/>
      <c r="BA174" s="459"/>
      <c r="BB174" s="159"/>
      <c r="BC174" s="340"/>
      <c r="BD174" s="307"/>
      <c r="BE174" s="307"/>
      <c r="BF174" s="307"/>
      <c r="BG174" s="341"/>
      <c r="BH174" s="351"/>
      <c r="BI174" s="307"/>
      <c r="BJ174" s="307"/>
      <c r="BK174" s="307"/>
      <c r="BL174" s="341"/>
      <c r="BM174" s="351"/>
      <c r="BN174" s="307"/>
      <c r="BO174" s="307"/>
      <c r="BP174" s="307"/>
      <c r="BQ174" s="341"/>
    </row>
    <row r="175" s="637" customFormat="true" ht="15" customHeight="true" x14ac:dyDescent="0.2">
      <c r="A175" s="799"/>
      <c r="B175" s="1026"/>
      <c r="C175" s="949"/>
      <c r="D175" s="950"/>
      <c r="E175" s="950"/>
      <c r="F175" s="950"/>
      <c r="G175" s="951"/>
      <c r="H175" s="952"/>
      <c r="I175" s="950"/>
      <c r="J175" s="950"/>
      <c r="K175" s="950"/>
      <c r="L175" s="953"/>
      <c r="M175" s="954"/>
      <c r="N175" s="950"/>
      <c r="O175" s="950"/>
      <c r="P175" s="950"/>
      <c r="Q175" s="1949"/>
      <c r="R175" s="2017"/>
      <c r="S175" s="2017"/>
      <c r="T175" s="2017"/>
      <c r="U175" s="2017"/>
      <c r="V175" s="2017"/>
      <c r="W175" s="2017"/>
      <c r="X175" s="2017"/>
      <c r="Y175" s="2017"/>
      <c r="Z175" s="2017"/>
      <c r="AA175" s="2017"/>
      <c r="AB175" s="2018"/>
      <c r="AC175" s="603"/>
      <c r="AD175" s="603"/>
      <c r="AE175" s="603"/>
      <c r="AF175" s="603"/>
      <c r="AG175" s="603"/>
      <c r="AH175" s="603"/>
      <c r="AI175" s="603"/>
      <c r="AJ175" s="603"/>
      <c r="AK175" s="603"/>
      <c r="AL175" s="603"/>
      <c r="AM175" s="603"/>
      <c r="AN175" s="603"/>
      <c r="AO175" s="603"/>
      <c r="AP175" s="603"/>
      <c r="AQ175" s="603"/>
      <c r="AR175" s="603"/>
      <c r="AS175" s="603"/>
      <c r="AT175" s="603"/>
      <c r="AU175" s="603"/>
      <c r="AV175" s="603"/>
      <c r="AW175" s="603"/>
      <c r="AX175" s="603"/>
      <c r="AY175" s="603"/>
      <c r="BA175" s="459"/>
      <c r="BB175" s="159"/>
      <c r="BC175" s="340"/>
      <c r="BD175" s="307"/>
      <c r="BE175" s="307"/>
      <c r="BF175" s="307"/>
      <c r="BG175" s="341"/>
      <c r="BH175" s="351"/>
      <c r="BI175" s="307"/>
      <c r="BJ175" s="307"/>
      <c r="BK175" s="307"/>
      <c r="BL175" s="341"/>
      <c r="BM175" s="351"/>
      <c r="BN175" s="307"/>
      <c r="BO175" s="307"/>
      <c r="BP175" s="307"/>
      <c r="BQ175" s="341"/>
    </row>
    <row r="176" s="637" customFormat="true" ht="15" customHeight="true" x14ac:dyDescent="0.2">
      <c r="A176" s="799"/>
      <c r="B176" s="1026"/>
      <c r="C176" s="949"/>
      <c r="D176" s="950"/>
      <c r="E176" s="950"/>
      <c r="F176" s="950"/>
      <c r="G176" s="951"/>
      <c r="H176" s="952"/>
      <c r="I176" s="950"/>
      <c r="J176" s="950"/>
      <c r="K176" s="950"/>
      <c r="L176" s="953"/>
      <c r="M176" s="954"/>
      <c r="N176" s="950"/>
      <c r="O176" s="950"/>
      <c r="P176" s="950"/>
      <c r="Q176" s="1949"/>
      <c r="R176" s="2017"/>
      <c r="S176" s="2017"/>
      <c r="T176" s="2017"/>
      <c r="U176" s="2017"/>
      <c r="V176" s="2017"/>
      <c r="W176" s="2017"/>
      <c r="X176" s="2017"/>
      <c r="Y176" s="2017"/>
      <c r="Z176" s="2017"/>
      <c r="AA176" s="2017"/>
      <c r="AB176" s="2018"/>
      <c r="AC176" s="603"/>
      <c r="AD176" s="603"/>
      <c r="AE176" s="603"/>
      <c r="AF176" s="603"/>
      <c r="AG176" s="603"/>
      <c r="AH176" s="603"/>
      <c r="AI176" s="603"/>
      <c r="AJ176" s="603"/>
      <c r="AK176" s="603"/>
      <c r="AL176" s="603"/>
      <c r="AM176" s="603"/>
      <c r="AN176" s="603"/>
      <c r="AO176" s="603"/>
      <c r="AP176" s="603"/>
      <c r="AQ176" s="603"/>
      <c r="AR176" s="603"/>
      <c r="AS176" s="603"/>
      <c r="AT176" s="603"/>
      <c r="AU176" s="603"/>
      <c r="AV176" s="603"/>
      <c r="AW176" s="603"/>
      <c r="AX176" s="603"/>
      <c r="AY176" s="603"/>
      <c r="BA176" s="459"/>
      <c r="BB176" s="159"/>
      <c r="BC176" s="340"/>
      <c r="BD176" s="307"/>
      <c r="BE176" s="307"/>
      <c r="BF176" s="307"/>
      <c r="BG176" s="341"/>
      <c r="BH176" s="351"/>
      <c r="BI176" s="307"/>
      <c r="BJ176" s="307"/>
      <c r="BK176" s="307"/>
      <c r="BL176" s="341"/>
      <c r="BM176" s="351"/>
      <c r="BN176" s="307"/>
      <c r="BO176" s="307"/>
      <c r="BP176" s="307"/>
      <c r="BQ176" s="341"/>
    </row>
    <row r="177" s="637" customFormat="true" ht="15" customHeight="true" x14ac:dyDescent="0.2">
      <c r="A177" s="799"/>
      <c r="B177" s="1026"/>
      <c r="C177" s="949"/>
      <c r="D177" s="950"/>
      <c r="E177" s="950"/>
      <c r="F177" s="950"/>
      <c r="G177" s="951"/>
      <c r="H177" s="952"/>
      <c r="I177" s="950"/>
      <c r="J177" s="950"/>
      <c r="K177" s="950"/>
      <c r="L177" s="953"/>
      <c r="M177" s="954"/>
      <c r="N177" s="950"/>
      <c r="O177" s="950"/>
      <c r="P177" s="950"/>
      <c r="Q177" s="1949"/>
      <c r="R177" s="2017"/>
      <c r="S177" s="2017"/>
      <c r="T177" s="2017"/>
      <c r="U177" s="2017"/>
      <c r="V177" s="2017"/>
      <c r="W177" s="2017"/>
      <c r="X177" s="2017"/>
      <c r="Y177" s="2017"/>
      <c r="Z177" s="2017"/>
      <c r="AA177" s="2017"/>
      <c r="AB177" s="2018"/>
      <c r="AC177" s="603"/>
      <c r="AD177" s="603"/>
      <c r="AE177" s="603"/>
      <c r="AF177" s="603"/>
      <c r="AG177" s="603"/>
      <c r="AH177" s="603"/>
      <c r="AI177" s="603"/>
      <c r="AJ177" s="603"/>
      <c r="AK177" s="603"/>
      <c r="AL177" s="603"/>
      <c r="AM177" s="603"/>
      <c r="AN177" s="603"/>
      <c r="AO177" s="603"/>
      <c r="AP177" s="603"/>
      <c r="AQ177" s="603"/>
      <c r="AR177" s="603"/>
      <c r="AS177" s="603"/>
      <c r="AT177" s="603"/>
      <c r="AU177" s="603"/>
      <c r="AV177" s="603"/>
      <c r="AW177" s="603"/>
      <c r="AX177" s="603"/>
      <c r="AY177" s="603"/>
      <c r="BA177" s="459"/>
      <c r="BB177" s="159"/>
      <c r="BC177" s="340"/>
      <c r="BD177" s="307"/>
      <c r="BE177" s="307"/>
      <c r="BF177" s="307"/>
      <c r="BG177" s="341"/>
      <c r="BH177" s="351"/>
      <c r="BI177" s="307"/>
      <c r="BJ177" s="307"/>
      <c r="BK177" s="307"/>
      <c r="BL177" s="341"/>
      <c r="BM177" s="351"/>
      <c r="BN177" s="307"/>
      <c r="BO177" s="307"/>
      <c r="BP177" s="307"/>
      <c r="BQ177" s="341"/>
    </row>
    <row r="178" s="637" customFormat="true" ht="15" customHeight="true" x14ac:dyDescent="0.2">
      <c r="A178" s="799"/>
      <c r="B178" s="1026"/>
      <c r="C178" s="949"/>
      <c r="D178" s="950"/>
      <c r="E178" s="950"/>
      <c r="F178" s="950"/>
      <c r="G178" s="951"/>
      <c r="H178" s="952"/>
      <c r="I178" s="950"/>
      <c r="J178" s="950"/>
      <c r="K178" s="950"/>
      <c r="L178" s="953"/>
      <c r="M178" s="954"/>
      <c r="N178" s="950"/>
      <c r="O178" s="950"/>
      <c r="P178" s="950"/>
      <c r="Q178" s="1949"/>
      <c r="R178" s="2017"/>
      <c r="S178" s="2017"/>
      <c r="T178" s="2017"/>
      <c r="U178" s="2017"/>
      <c r="V178" s="2017"/>
      <c r="W178" s="2017"/>
      <c r="X178" s="2017"/>
      <c r="Y178" s="2017"/>
      <c r="Z178" s="2017"/>
      <c r="AA178" s="2017"/>
      <c r="AB178" s="2018"/>
      <c r="AC178" s="603"/>
      <c r="AD178" s="603"/>
      <c r="AE178" s="603"/>
      <c r="AF178" s="603"/>
      <c r="AG178" s="603"/>
      <c r="AH178" s="603"/>
      <c r="AI178" s="603"/>
      <c r="AJ178" s="603"/>
      <c r="AK178" s="603"/>
      <c r="AL178" s="603"/>
      <c r="AM178" s="603"/>
      <c r="AN178" s="603"/>
      <c r="AO178" s="603"/>
      <c r="AP178" s="603"/>
      <c r="AQ178" s="603"/>
      <c r="AR178" s="603"/>
      <c r="AS178" s="603"/>
      <c r="AT178" s="603"/>
      <c r="AU178" s="603"/>
      <c r="AV178" s="603"/>
      <c r="AW178" s="603"/>
      <c r="AX178" s="603"/>
      <c r="AY178" s="603"/>
      <c r="BA178" s="459"/>
      <c r="BB178" s="159"/>
      <c r="BC178" s="340"/>
      <c r="BD178" s="307"/>
      <c r="BE178" s="307"/>
      <c r="BF178" s="307"/>
      <c r="BG178" s="341"/>
      <c r="BH178" s="351"/>
      <c r="BI178" s="307"/>
      <c r="BJ178" s="307"/>
      <c r="BK178" s="307"/>
      <c r="BL178" s="341"/>
      <c r="BM178" s="351"/>
      <c r="BN178" s="307"/>
      <c r="BO178" s="307"/>
      <c r="BP178" s="307"/>
      <c r="BQ178" s="341"/>
    </row>
    <row r="179" s="637" customFormat="true" ht="15" customHeight="true" x14ac:dyDescent="0.2">
      <c r="A179" s="799"/>
      <c r="B179" s="1026"/>
      <c r="C179" s="949"/>
      <c r="D179" s="950"/>
      <c r="E179" s="950"/>
      <c r="F179" s="950"/>
      <c r="G179" s="951"/>
      <c r="H179" s="952"/>
      <c r="I179" s="950"/>
      <c r="J179" s="950"/>
      <c r="K179" s="950"/>
      <c r="L179" s="953"/>
      <c r="M179" s="954"/>
      <c r="N179" s="950"/>
      <c r="O179" s="950"/>
      <c r="P179" s="950"/>
      <c r="Q179" s="1949"/>
      <c r="R179" s="2017"/>
      <c r="S179" s="2017"/>
      <c r="T179" s="2017"/>
      <c r="U179" s="2017"/>
      <c r="V179" s="2017"/>
      <c r="W179" s="2017"/>
      <c r="X179" s="2017"/>
      <c r="Y179" s="2017"/>
      <c r="Z179" s="2017"/>
      <c r="AA179" s="2017"/>
      <c r="AB179" s="2018"/>
      <c r="AC179" s="603"/>
      <c r="AD179" s="603"/>
      <c r="AE179" s="603"/>
      <c r="AF179" s="603"/>
      <c r="AG179" s="603"/>
      <c r="AH179" s="603"/>
      <c r="AI179" s="603"/>
      <c r="AJ179" s="603"/>
      <c r="AK179" s="603"/>
      <c r="AL179" s="603"/>
      <c r="AM179" s="603"/>
      <c r="AN179" s="603"/>
      <c r="AO179" s="603"/>
      <c r="AP179" s="603"/>
      <c r="AQ179" s="603"/>
      <c r="AR179" s="603"/>
      <c r="AS179" s="603"/>
      <c r="AT179" s="603"/>
      <c r="AU179" s="603"/>
      <c r="AV179" s="603"/>
      <c r="AW179" s="603"/>
      <c r="AX179" s="603"/>
      <c r="AY179" s="603"/>
      <c r="BA179" s="459"/>
      <c r="BB179" s="159"/>
      <c r="BC179" s="340"/>
      <c r="BD179" s="307"/>
      <c r="BE179" s="307"/>
      <c r="BF179" s="307"/>
      <c r="BG179" s="341"/>
      <c r="BH179" s="351"/>
      <c r="BI179" s="307"/>
      <c r="BJ179" s="307"/>
      <c r="BK179" s="307"/>
      <c r="BL179" s="341"/>
      <c r="BM179" s="351"/>
      <c r="BN179" s="307"/>
      <c r="BO179" s="307"/>
      <c r="BP179" s="307"/>
      <c r="BQ179" s="341"/>
    </row>
    <row r="180" s="637" customFormat="true" ht="15" customHeight="true" x14ac:dyDescent="0.2">
      <c r="A180" s="799"/>
      <c r="B180" s="1026"/>
      <c r="C180" s="949"/>
      <c r="D180" s="950"/>
      <c r="E180" s="950"/>
      <c r="F180" s="950"/>
      <c r="G180" s="951"/>
      <c r="H180" s="952"/>
      <c r="I180" s="950"/>
      <c r="J180" s="950"/>
      <c r="K180" s="950"/>
      <c r="L180" s="953"/>
      <c r="M180" s="954"/>
      <c r="N180" s="950"/>
      <c r="O180" s="950"/>
      <c r="P180" s="950"/>
      <c r="Q180" s="1949"/>
      <c r="R180" s="2017"/>
      <c r="S180" s="2017"/>
      <c r="T180" s="2017"/>
      <c r="U180" s="2017"/>
      <c r="V180" s="2017"/>
      <c r="W180" s="2017"/>
      <c r="X180" s="2017"/>
      <c r="Y180" s="2017"/>
      <c r="Z180" s="2017"/>
      <c r="AA180" s="2017"/>
      <c r="AB180" s="2018"/>
      <c r="AC180" s="603"/>
      <c r="AD180" s="603"/>
      <c r="AE180" s="603"/>
      <c r="AF180" s="603"/>
      <c r="AG180" s="603"/>
      <c r="AH180" s="603"/>
      <c r="AI180" s="603"/>
      <c r="AJ180" s="603"/>
      <c r="AK180" s="603"/>
      <c r="AL180" s="603"/>
      <c r="AM180" s="603"/>
      <c r="AN180" s="603"/>
      <c r="AO180" s="603"/>
      <c r="AP180" s="603"/>
      <c r="AQ180" s="603"/>
      <c r="AR180" s="603"/>
      <c r="AS180" s="603"/>
      <c r="AT180" s="603"/>
      <c r="AU180" s="603"/>
      <c r="AV180" s="603"/>
      <c r="AW180" s="603"/>
      <c r="AX180" s="603"/>
      <c r="AY180" s="603"/>
      <c r="BA180" s="459"/>
      <c r="BB180" s="159"/>
      <c r="BC180" s="340"/>
      <c r="BD180" s="307"/>
      <c r="BE180" s="307"/>
      <c r="BF180" s="307"/>
      <c r="BG180" s="341"/>
      <c r="BH180" s="351"/>
      <c r="BI180" s="307"/>
      <c r="BJ180" s="307"/>
      <c r="BK180" s="307"/>
      <c r="BL180" s="341"/>
      <c r="BM180" s="351"/>
      <c r="BN180" s="307"/>
      <c r="BO180" s="307"/>
      <c r="BP180" s="307"/>
      <c r="BQ180" s="341"/>
    </row>
    <row r="181" s="637" customFormat="true" ht="15" customHeight="true" x14ac:dyDescent="0.2">
      <c r="A181" s="799"/>
      <c r="B181" s="1026"/>
      <c r="C181" s="949"/>
      <c r="D181" s="950"/>
      <c r="E181" s="950"/>
      <c r="F181" s="950"/>
      <c r="G181" s="951"/>
      <c r="H181" s="952"/>
      <c r="I181" s="950"/>
      <c r="J181" s="950"/>
      <c r="K181" s="950"/>
      <c r="L181" s="953"/>
      <c r="M181" s="954"/>
      <c r="N181" s="950"/>
      <c r="O181" s="950"/>
      <c r="P181" s="950"/>
      <c r="Q181" s="1949"/>
      <c r="R181" s="2017"/>
      <c r="S181" s="2017"/>
      <c r="T181" s="2017"/>
      <c r="U181" s="2017"/>
      <c r="V181" s="2017"/>
      <c r="W181" s="2017"/>
      <c r="X181" s="2017"/>
      <c r="Y181" s="2017"/>
      <c r="Z181" s="2017"/>
      <c r="AA181" s="2017"/>
      <c r="AB181" s="2018"/>
      <c r="AC181" s="603"/>
      <c r="AD181" s="603"/>
      <c r="AE181" s="603"/>
      <c r="AF181" s="603"/>
      <c r="AG181" s="603"/>
      <c r="AH181" s="603"/>
      <c r="AI181" s="603"/>
      <c r="AJ181" s="603"/>
      <c r="AK181" s="603"/>
      <c r="AL181" s="603"/>
      <c r="AM181" s="603"/>
      <c r="AN181" s="603"/>
      <c r="AO181" s="603"/>
      <c r="AP181" s="603"/>
      <c r="AQ181" s="603"/>
      <c r="AR181" s="603"/>
      <c r="AS181" s="603"/>
      <c r="AT181" s="603"/>
      <c r="AU181" s="603"/>
      <c r="AV181" s="603"/>
      <c r="AW181" s="603"/>
      <c r="AX181" s="603"/>
      <c r="AY181" s="603"/>
      <c r="BA181" s="459"/>
      <c r="BB181" s="159"/>
      <c r="BC181" s="340"/>
      <c r="BD181" s="307"/>
      <c r="BE181" s="307"/>
      <c r="BF181" s="307"/>
      <c r="BG181" s="341"/>
      <c r="BH181" s="351"/>
      <c r="BI181" s="307"/>
      <c r="BJ181" s="307"/>
      <c r="BK181" s="307"/>
      <c r="BL181" s="341"/>
      <c r="BM181" s="351"/>
      <c r="BN181" s="307"/>
      <c r="BO181" s="307"/>
      <c r="BP181" s="307"/>
      <c r="BQ181" s="341"/>
    </row>
    <row r="182" s="637" customFormat="true" ht="15" customHeight="true" x14ac:dyDescent="0.2">
      <c r="A182" s="799"/>
      <c r="B182" s="1026"/>
      <c r="C182" s="949"/>
      <c r="D182" s="950"/>
      <c r="E182" s="950"/>
      <c r="F182" s="950"/>
      <c r="G182" s="951"/>
      <c r="H182" s="952"/>
      <c r="I182" s="950"/>
      <c r="J182" s="950"/>
      <c r="K182" s="950"/>
      <c r="L182" s="953"/>
      <c r="M182" s="954"/>
      <c r="N182" s="950"/>
      <c r="O182" s="950"/>
      <c r="P182" s="950"/>
      <c r="Q182" s="1949"/>
      <c r="R182" s="2017"/>
      <c r="S182" s="2017"/>
      <c r="T182" s="2017"/>
      <c r="U182" s="2017"/>
      <c r="V182" s="2017"/>
      <c r="W182" s="2017"/>
      <c r="X182" s="2017"/>
      <c r="Y182" s="2017"/>
      <c r="Z182" s="2017"/>
      <c r="AA182" s="2017"/>
      <c r="AB182" s="2018"/>
      <c r="AC182" s="603"/>
      <c r="AD182" s="603"/>
      <c r="AE182" s="603"/>
      <c r="AF182" s="603"/>
      <c r="AG182" s="603"/>
      <c r="AH182" s="603"/>
      <c r="AI182" s="603"/>
      <c r="AJ182" s="603"/>
      <c r="AK182" s="603"/>
      <c r="AL182" s="603"/>
      <c r="AM182" s="603"/>
      <c r="AN182" s="603"/>
      <c r="AO182" s="603"/>
      <c r="AP182" s="603"/>
      <c r="AQ182" s="603"/>
      <c r="AR182" s="603"/>
      <c r="AS182" s="603"/>
      <c r="AT182" s="603"/>
      <c r="AU182" s="603"/>
      <c r="AV182" s="603"/>
      <c r="AW182" s="603"/>
      <c r="AX182" s="603"/>
      <c r="AY182" s="603"/>
      <c r="BA182" s="459"/>
      <c r="BB182" s="159"/>
      <c r="BC182" s="340"/>
      <c r="BD182" s="307"/>
      <c r="BE182" s="307"/>
      <c r="BF182" s="307"/>
      <c r="BG182" s="341"/>
      <c r="BH182" s="351"/>
      <c r="BI182" s="307"/>
      <c r="BJ182" s="307"/>
      <c r="BK182" s="307"/>
      <c r="BL182" s="341"/>
      <c r="BM182" s="351"/>
      <c r="BN182" s="307"/>
      <c r="BO182" s="307"/>
      <c r="BP182" s="307"/>
      <c r="BQ182" s="341"/>
    </row>
    <row r="183" s="637" customFormat="true" ht="15" customHeight="true" x14ac:dyDescent="0.2">
      <c r="A183" s="800"/>
      <c r="B183" s="1027"/>
      <c r="C183" s="959"/>
      <c r="D183" s="960"/>
      <c r="E183" s="960"/>
      <c r="F183" s="960"/>
      <c r="G183" s="961"/>
      <c r="H183" s="962"/>
      <c r="I183" s="960"/>
      <c r="J183" s="960"/>
      <c r="K183" s="960"/>
      <c r="L183" s="963"/>
      <c r="M183" s="964"/>
      <c r="N183" s="960"/>
      <c r="O183" s="960"/>
      <c r="P183" s="960"/>
      <c r="Q183" s="1950"/>
      <c r="R183" s="2017"/>
      <c r="S183" s="2017"/>
      <c r="T183" s="2017"/>
      <c r="U183" s="2017"/>
      <c r="V183" s="2017"/>
      <c r="W183" s="2017"/>
      <c r="X183" s="2017"/>
      <c r="Y183" s="2017"/>
      <c r="Z183" s="2017"/>
      <c r="AA183" s="2017"/>
      <c r="AB183" s="2018"/>
      <c r="AC183" s="603"/>
      <c r="AD183" s="603"/>
      <c r="AE183" s="603"/>
      <c r="AF183" s="603"/>
      <c r="AG183" s="603"/>
      <c r="AH183" s="603"/>
      <c r="AI183" s="603"/>
      <c r="AJ183" s="603"/>
      <c r="AK183" s="603"/>
      <c r="AL183" s="603"/>
      <c r="AM183" s="603"/>
      <c r="AN183" s="603"/>
      <c r="AO183" s="603"/>
      <c r="AP183" s="603"/>
      <c r="AQ183" s="603"/>
      <c r="AR183" s="603"/>
      <c r="AS183" s="603"/>
      <c r="AT183" s="603"/>
      <c r="AU183" s="603"/>
      <c r="AV183" s="603"/>
      <c r="AW183" s="603"/>
      <c r="AX183" s="603"/>
      <c r="AY183" s="603"/>
      <c r="BA183" s="459"/>
      <c r="BB183" s="159"/>
      <c r="BC183" s="340"/>
      <c r="BD183" s="307"/>
      <c r="BE183" s="307"/>
      <c r="BF183" s="307"/>
      <c r="BG183" s="341"/>
      <c r="BH183" s="351"/>
      <c r="BI183" s="307"/>
      <c r="BJ183" s="307"/>
      <c r="BK183" s="307"/>
      <c r="BL183" s="341"/>
      <c r="BM183" s="351"/>
      <c r="BN183" s="307"/>
      <c r="BO183" s="307"/>
      <c r="BP183" s="307"/>
      <c r="BQ183" s="341"/>
    </row>
    <row r="184" s="637" customFormat="true" ht="15" customHeight="true" x14ac:dyDescent="0.2">
      <c r="A184" s="801"/>
      <c r="B184" s="818"/>
      <c r="C184" s="965"/>
      <c r="D184" s="958"/>
      <c r="E184" s="958"/>
      <c r="F184" s="958"/>
      <c r="G184" s="966"/>
      <c r="H184" s="957"/>
      <c r="I184" s="958"/>
      <c r="J184" s="958"/>
      <c r="K184" s="958"/>
      <c r="L184" s="967"/>
      <c r="M184" s="968"/>
      <c r="N184" s="958"/>
      <c r="O184" s="958"/>
      <c r="P184" s="958"/>
      <c r="Q184" s="967"/>
      <c r="R184" s="2017"/>
      <c r="S184" s="2017"/>
      <c r="T184" s="2017"/>
      <c r="U184" s="2017"/>
      <c r="V184" s="2017"/>
      <c r="W184" s="2017"/>
      <c r="X184" s="2017"/>
      <c r="Y184" s="2017"/>
      <c r="Z184" s="2017"/>
      <c r="AA184" s="2017"/>
      <c r="AB184" s="2018"/>
      <c r="AC184" s="603"/>
      <c r="AD184" s="603"/>
      <c r="AE184" s="603"/>
      <c r="AF184" s="603"/>
      <c r="AG184" s="603"/>
      <c r="AH184" s="603"/>
      <c r="AI184" s="603"/>
      <c r="AJ184" s="603"/>
      <c r="AK184" s="603"/>
      <c r="AL184" s="603"/>
      <c r="AM184" s="603"/>
      <c r="AN184" s="603"/>
      <c r="AO184" s="603"/>
      <c r="AP184" s="603"/>
      <c r="AQ184" s="603"/>
      <c r="AR184" s="603"/>
      <c r="AS184" s="603"/>
      <c r="AT184" s="603"/>
      <c r="AU184" s="603"/>
      <c r="AV184" s="603"/>
      <c r="AW184" s="603"/>
      <c r="AX184" s="603"/>
      <c r="AY184" s="603"/>
      <c r="BA184" s="459"/>
      <c r="BB184" s="159"/>
      <c r="BC184" s="340"/>
      <c r="BD184" s="307"/>
      <c r="BE184" s="307"/>
      <c r="BF184" s="307"/>
      <c r="BG184" s="341"/>
      <c r="BH184" s="351"/>
      <c r="BI184" s="307"/>
      <c r="BJ184" s="307"/>
      <c r="BK184" s="307"/>
      <c r="BL184" s="341"/>
      <c r="BM184" s="351"/>
      <c r="BN184" s="307"/>
      <c r="BO184" s="307"/>
      <c r="BP184" s="307"/>
      <c r="BQ184" s="341"/>
    </row>
    <row r="185" s="637" customFormat="true" ht="15" customHeight="true" x14ac:dyDescent="0.2">
      <c r="A185" s="801"/>
      <c r="B185" s="818"/>
      <c r="C185" s="965"/>
      <c r="D185" s="958"/>
      <c r="E185" s="958"/>
      <c r="F185" s="958"/>
      <c r="G185" s="966"/>
      <c r="H185" s="957"/>
      <c r="I185" s="958"/>
      <c r="J185" s="958"/>
      <c r="K185" s="958"/>
      <c r="L185" s="967"/>
      <c r="M185" s="968"/>
      <c r="N185" s="958"/>
      <c r="O185" s="958"/>
      <c r="P185" s="958"/>
      <c r="Q185" s="967"/>
      <c r="R185" s="2017"/>
      <c r="S185" s="2017"/>
      <c r="T185" s="2017"/>
      <c r="U185" s="2017"/>
      <c r="V185" s="2017"/>
      <c r="W185" s="2017"/>
      <c r="X185" s="2017"/>
      <c r="Y185" s="2017"/>
      <c r="Z185" s="2017"/>
      <c r="AA185" s="2017"/>
      <c r="AB185" s="2018"/>
      <c r="AC185" s="603"/>
      <c r="AD185" s="603"/>
      <c r="AE185" s="603"/>
      <c r="AF185" s="603"/>
      <c r="AG185" s="603"/>
      <c r="AH185" s="603"/>
      <c r="AI185" s="603"/>
      <c r="AJ185" s="603"/>
      <c r="AK185" s="603"/>
      <c r="AL185" s="603"/>
      <c r="AM185" s="603"/>
      <c r="AN185" s="603"/>
      <c r="AO185" s="603"/>
      <c r="AP185" s="603"/>
      <c r="AQ185" s="603"/>
      <c r="AR185" s="603"/>
      <c r="AS185" s="603"/>
      <c r="AT185" s="603"/>
      <c r="AU185" s="603"/>
      <c r="AV185" s="603"/>
      <c r="AW185" s="603"/>
      <c r="AX185" s="603"/>
      <c r="AY185" s="603"/>
      <c r="BA185" s="459"/>
      <c r="BB185" s="159"/>
      <c r="BC185" s="340"/>
      <c r="BD185" s="307"/>
      <c r="BE185" s="307"/>
      <c r="BF185" s="307"/>
      <c r="BG185" s="341"/>
      <c r="BH185" s="351"/>
      <c r="BI185" s="307"/>
      <c r="BJ185" s="307"/>
      <c r="BK185" s="307"/>
      <c r="BL185" s="341"/>
      <c r="BM185" s="351"/>
      <c r="BN185" s="307"/>
      <c r="BO185" s="307"/>
      <c r="BP185" s="307"/>
      <c r="BQ185" s="341"/>
    </row>
    <row r="186" s="637" customFormat="true" ht="15" customHeight="true" x14ac:dyDescent="0.2">
      <c r="A186" s="801"/>
      <c r="B186" s="818"/>
      <c r="C186" s="965"/>
      <c r="D186" s="958"/>
      <c r="E186" s="958"/>
      <c r="F186" s="958"/>
      <c r="G186" s="966"/>
      <c r="H186" s="957"/>
      <c r="I186" s="958"/>
      <c r="J186" s="958"/>
      <c r="K186" s="958"/>
      <c r="L186" s="967"/>
      <c r="M186" s="968"/>
      <c r="N186" s="958"/>
      <c r="O186" s="958"/>
      <c r="P186" s="958"/>
      <c r="Q186" s="967"/>
      <c r="R186" s="2017"/>
      <c r="S186" s="2017"/>
      <c r="T186" s="2017"/>
      <c r="U186" s="2017"/>
      <c r="V186" s="2017"/>
      <c r="W186" s="2017"/>
      <c r="X186" s="2017"/>
      <c r="Y186" s="2017"/>
      <c r="Z186" s="2017"/>
      <c r="AA186" s="2017"/>
      <c r="AB186" s="2018"/>
      <c r="AC186" s="603"/>
      <c r="AD186" s="603"/>
      <c r="AE186" s="603"/>
      <c r="AF186" s="603"/>
      <c r="AG186" s="603"/>
      <c r="AH186" s="603"/>
      <c r="AI186" s="603"/>
      <c r="AJ186" s="603"/>
      <c r="AK186" s="603"/>
      <c r="AL186" s="603"/>
      <c r="AM186" s="603"/>
      <c r="AN186" s="603"/>
      <c r="AO186" s="603"/>
      <c r="AP186" s="603"/>
      <c r="AQ186" s="603"/>
      <c r="AR186" s="603"/>
      <c r="AS186" s="603"/>
      <c r="AT186" s="603"/>
      <c r="AU186" s="603"/>
      <c r="AV186" s="603"/>
      <c r="AW186" s="603"/>
      <c r="AX186" s="603"/>
      <c r="AY186" s="603"/>
      <c r="BA186" s="459"/>
      <c r="BB186" s="159"/>
      <c r="BC186" s="340"/>
      <c r="BD186" s="307"/>
      <c r="BE186" s="307"/>
      <c r="BF186" s="307"/>
      <c r="BG186" s="341"/>
      <c r="BH186" s="351"/>
      <c r="BI186" s="307"/>
      <c r="BJ186" s="307"/>
      <c r="BK186" s="307"/>
      <c r="BL186" s="341"/>
      <c r="BM186" s="351"/>
      <c r="BN186" s="307"/>
      <c r="BO186" s="307"/>
      <c r="BP186" s="307"/>
      <c r="BQ186" s="341"/>
    </row>
    <row r="187" s="637" customFormat="true" ht="15" customHeight="true" x14ac:dyDescent="0.2">
      <c r="A187" s="801"/>
      <c r="B187" s="818"/>
      <c r="C187" s="965"/>
      <c r="D187" s="958"/>
      <c r="E187" s="958"/>
      <c r="F187" s="958"/>
      <c r="G187" s="966"/>
      <c r="H187" s="957"/>
      <c r="I187" s="958"/>
      <c r="J187" s="958"/>
      <c r="K187" s="958"/>
      <c r="L187" s="967"/>
      <c r="M187" s="968"/>
      <c r="N187" s="958"/>
      <c r="O187" s="958"/>
      <c r="P187" s="958"/>
      <c r="Q187" s="967"/>
      <c r="R187" s="2017"/>
      <c r="S187" s="2017"/>
      <c r="T187" s="2017"/>
      <c r="U187" s="2017"/>
      <c r="V187" s="2017"/>
      <c r="W187" s="2017"/>
      <c r="X187" s="2017"/>
      <c r="Y187" s="2017"/>
      <c r="Z187" s="2017"/>
      <c r="AA187" s="2017"/>
      <c r="AB187" s="2018"/>
      <c r="AC187" s="603"/>
      <c r="AD187" s="603"/>
      <c r="AE187" s="603"/>
      <c r="AF187" s="603"/>
      <c r="AG187" s="603"/>
      <c r="AH187" s="603"/>
      <c r="AI187" s="603"/>
      <c r="AJ187" s="603"/>
      <c r="AK187" s="603"/>
      <c r="AL187" s="603"/>
      <c r="AM187" s="603"/>
      <c r="AN187" s="603"/>
      <c r="AO187" s="603"/>
      <c r="AP187" s="603"/>
      <c r="AQ187" s="603"/>
      <c r="AR187" s="603"/>
      <c r="AS187" s="603"/>
      <c r="AT187" s="603"/>
      <c r="AU187" s="603"/>
      <c r="AV187" s="603"/>
      <c r="AW187" s="603"/>
      <c r="AX187" s="603"/>
      <c r="AY187" s="603"/>
      <c r="BA187" s="459"/>
      <c r="BB187" s="159"/>
      <c r="BC187" s="340"/>
      <c r="BD187" s="307"/>
      <c r="BE187" s="307"/>
      <c r="BF187" s="307"/>
      <c r="BG187" s="341"/>
      <c r="BH187" s="351"/>
      <c r="BI187" s="307"/>
      <c r="BJ187" s="307"/>
      <c r="BK187" s="307"/>
      <c r="BL187" s="341"/>
      <c r="BM187" s="351"/>
      <c r="BN187" s="307"/>
      <c r="BO187" s="307"/>
      <c r="BP187" s="307"/>
      <c r="BQ187" s="341"/>
    </row>
    <row r="188" s="637" customFormat="true" ht="15" customHeight="true" x14ac:dyDescent="0.2">
      <c r="A188" s="801"/>
      <c r="B188" s="818"/>
      <c r="C188" s="965"/>
      <c r="D188" s="958"/>
      <c r="E188" s="958"/>
      <c r="F188" s="958"/>
      <c r="G188" s="966"/>
      <c r="H188" s="957"/>
      <c r="I188" s="958"/>
      <c r="J188" s="958"/>
      <c r="K188" s="958"/>
      <c r="L188" s="967"/>
      <c r="M188" s="968"/>
      <c r="N188" s="958"/>
      <c r="O188" s="958"/>
      <c r="P188" s="958"/>
      <c r="Q188" s="967"/>
      <c r="R188" s="2017"/>
      <c r="S188" s="2017"/>
      <c r="T188" s="2017"/>
      <c r="U188" s="2017"/>
      <c r="V188" s="2017"/>
      <c r="W188" s="2017"/>
      <c r="X188" s="2017"/>
      <c r="Y188" s="2017"/>
      <c r="Z188" s="2017"/>
      <c r="AA188" s="2017"/>
      <c r="AB188" s="2018"/>
      <c r="AC188" s="603"/>
      <c r="AD188" s="603"/>
      <c r="AE188" s="603"/>
      <c r="AF188" s="603"/>
      <c r="AG188" s="603"/>
      <c r="AH188" s="603"/>
      <c r="AI188" s="603"/>
      <c r="AJ188" s="603"/>
      <c r="AK188" s="603"/>
      <c r="AL188" s="603"/>
      <c r="AM188" s="603"/>
      <c r="AN188" s="603"/>
      <c r="AO188" s="603"/>
      <c r="AP188" s="603"/>
      <c r="AQ188" s="603"/>
      <c r="AR188" s="603"/>
      <c r="AS188" s="603"/>
      <c r="AT188" s="603"/>
      <c r="AU188" s="603"/>
      <c r="AV188" s="603"/>
      <c r="AW188" s="603"/>
      <c r="AX188" s="603"/>
      <c r="AY188" s="603"/>
      <c r="BA188" s="459"/>
      <c r="BB188" s="159"/>
      <c r="BC188" s="340"/>
      <c r="BD188" s="307"/>
      <c r="BE188" s="307"/>
      <c r="BF188" s="307"/>
      <c r="BG188" s="341"/>
      <c r="BH188" s="351"/>
      <c r="BI188" s="307"/>
      <c r="BJ188" s="307"/>
      <c r="BK188" s="307"/>
      <c r="BL188" s="341"/>
      <c r="BM188" s="351"/>
      <c r="BN188" s="307"/>
      <c r="BO188" s="307"/>
      <c r="BP188" s="307"/>
      <c r="BQ188" s="341"/>
    </row>
    <row r="189" s="637" customFormat="true" ht="15" customHeight="true" x14ac:dyDescent="0.2">
      <c r="A189" s="801"/>
      <c r="B189" s="818"/>
      <c r="C189" s="965"/>
      <c r="D189" s="958"/>
      <c r="E189" s="958"/>
      <c r="F189" s="958"/>
      <c r="G189" s="966"/>
      <c r="H189" s="957"/>
      <c r="I189" s="958"/>
      <c r="J189" s="958"/>
      <c r="K189" s="958"/>
      <c r="L189" s="967"/>
      <c r="M189" s="968"/>
      <c r="N189" s="958"/>
      <c r="O189" s="958"/>
      <c r="P189" s="958"/>
      <c r="Q189" s="967"/>
      <c r="R189" s="2017"/>
      <c r="S189" s="2017"/>
      <c r="T189" s="2017"/>
      <c r="U189" s="2017"/>
      <c r="V189" s="2017"/>
      <c r="W189" s="2017"/>
      <c r="X189" s="2017"/>
      <c r="Y189" s="2017"/>
      <c r="Z189" s="2017"/>
      <c r="AA189" s="2017"/>
      <c r="AB189" s="2018"/>
      <c r="AC189" s="603"/>
      <c r="AD189" s="603"/>
      <c r="AE189" s="603"/>
      <c r="AF189" s="603"/>
      <c r="AG189" s="603"/>
      <c r="AH189" s="603"/>
      <c r="AI189" s="603"/>
      <c r="AJ189" s="603"/>
      <c r="AK189" s="603"/>
      <c r="AL189" s="603"/>
      <c r="AM189" s="603"/>
      <c r="AN189" s="603"/>
      <c r="AO189" s="603"/>
      <c r="AP189" s="603"/>
      <c r="AQ189" s="603"/>
      <c r="AR189" s="603"/>
      <c r="AS189" s="603"/>
      <c r="AT189" s="603"/>
      <c r="AU189" s="603"/>
      <c r="AV189" s="603"/>
      <c r="AW189" s="603"/>
      <c r="AX189" s="603"/>
      <c r="AY189" s="603"/>
      <c r="BA189" s="459"/>
      <c r="BB189" s="159"/>
      <c r="BC189" s="340"/>
      <c r="BD189" s="307"/>
      <c r="BE189" s="307"/>
      <c r="BF189" s="307"/>
      <c r="BG189" s="341"/>
      <c r="BH189" s="351"/>
      <c r="BI189" s="307"/>
      <c r="BJ189" s="307"/>
      <c r="BK189" s="307"/>
      <c r="BL189" s="341"/>
      <c r="BM189" s="351"/>
      <c r="BN189" s="307"/>
      <c r="BO189" s="307"/>
      <c r="BP189" s="307"/>
      <c r="BQ189" s="341"/>
    </row>
    <row r="190" s="637" customFormat="true" ht="15" customHeight="true" x14ac:dyDescent="0.2">
      <c r="A190" s="801"/>
      <c r="B190" s="818"/>
      <c r="C190" s="965"/>
      <c r="D190" s="958"/>
      <c r="E190" s="958"/>
      <c r="F190" s="958"/>
      <c r="G190" s="966"/>
      <c r="H190" s="957"/>
      <c r="I190" s="958"/>
      <c r="J190" s="958"/>
      <c r="K190" s="958"/>
      <c r="L190" s="967"/>
      <c r="M190" s="968"/>
      <c r="N190" s="958"/>
      <c r="O190" s="958"/>
      <c r="P190" s="958"/>
      <c r="Q190" s="967"/>
      <c r="R190" s="2017"/>
      <c r="S190" s="2017"/>
      <c r="T190" s="2017"/>
      <c r="U190" s="2017"/>
      <c r="V190" s="2017"/>
      <c r="W190" s="2017"/>
      <c r="X190" s="2017"/>
      <c r="Y190" s="2017"/>
      <c r="Z190" s="2017"/>
      <c r="AA190" s="2017"/>
      <c r="AB190" s="2018"/>
      <c r="AC190" s="603"/>
      <c r="AD190" s="603"/>
      <c r="AE190" s="603"/>
      <c r="AF190" s="603"/>
      <c r="AG190" s="603"/>
      <c r="AH190" s="603"/>
      <c r="AI190" s="603"/>
      <c r="AJ190" s="603"/>
      <c r="AK190" s="603"/>
      <c r="AL190" s="603"/>
      <c r="AM190" s="603"/>
      <c r="AN190" s="603"/>
      <c r="AO190" s="603"/>
      <c r="AP190" s="603"/>
      <c r="AQ190" s="603"/>
      <c r="AR190" s="603"/>
      <c r="AS190" s="603"/>
      <c r="AT190" s="603"/>
      <c r="AU190" s="603"/>
      <c r="AV190" s="603"/>
      <c r="AW190" s="603"/>
      <c r="AX190" s="603"/>
      <c r="AY190" s="603"/>
      <c r="BA190" s="459"/>
      <c r="BB190" s="159"/>
      <c r="BC190" s="340"/>
      <c r="BD190" s="307"/>
      <c r="BE190" s="307"/>
      <c r="BF190" s="307"/>
      <c r="BG190" s="341"/>
      <c r="BH190" s="351"/>
      <c r="BI190" s="307"/>
      <c r="BJ190" s="307"/>
      <c r="BK190" s="307"/>
      <c r="BL190" s="341"/>
      <c r="BM190" s="351"/>
      <c r="BN190" s="307"/>
      <c r="BO190" s="307"/>
      <c r="BP190" s="307"/>
      <c r="BQ190" s="341"/>
    </row>
    <row r="191" s="637" customFormat="true" ht="15" customHeight="true" x14ac:dyDescent="0.2">
      <c r="A191" s="801"/>
      <c r="B191" s="818"/>
      <c r="C191" s="965"/>
      <c r="D191" s="958"/>
      <c r="E191" s="958"/>
      <c r="F191" s="958"/>
      <c r="G191" s="966"/>
      <c r="H191" s="957"/>
      <c r="I191" s="958"/>
      <c r="J191" s="958"/>
      <c r="K191" s="958"/>
      <c r="L191" s="967"/>
      <c r="M191" s="968"/>
      <c r="N191" s="958"/>
      <c r="O191" s="958"/>
      <c r="P191" s="958"/>
      <c r="Q191" s="967"/>
      <c r="R191" s="2017"/>
      <c r="S191" s="2017"/>
      <c r="T191" s="2017"/>
      <c r="U191" s="2017"/>
      <c r="V191" s="2017"/>
      <c r="W191" s="2017"/>
      <c r="X191" s="2017"/>
      <c r="Y191" s="2017"/>
      <c r="Z191" s="2017"/>
      <c r="AA191" s="2017"/>
      <c r="AB191" s="2018"/>
      <c r="AC191" s="603"/>
      <c r="AD191" s="603"/>
      <c r="AE191" s="603"/>
      <c r="AF191" s="603"/>
      <c r="AG191" s="603"/>
      <c r="AH191" s="603"/>
      <c r="AI191" s="603"/>
      <c r="AJ191" s="603"/>
      <c r="AK191" s="603"/>
      <c r="AL191" s="603"/>
      <c r="AM191" s="603"/>
      <c r="AN191" s="603"/>
      <c r="AO191" s="603"/>
      <c r="AP191" s="603"/>
      <c r="AQ191" s="603"/>
      <c r="AR191" s="603"/>
      <c r="AS191" s="603"/>
      <c r="AT191" s="603"/>
      <c r="AU191" s="603"/>
      <c r="AV191" s="603"/>
      <c r="AW191" s="603"/>
      <c r="AX191" s="603"/>
      <c r="AY191" s="603"/>
      <c r="BA191" s="459"/>
      <c r="BB191" s="159"/>
      <c r="BC191" s="340"/>
      <c r="BD191" s="307"/>
      <c r="BE191" s="307"/>
      <c r="BF191" s="307"/>
      <c r="BG191" s="341"/>
      <c r="BH191" s="351"/>
      <c r="BI191" s="307"/>
      <c r="BJ191" s="307"/>
      <c r="BK191" s="307"/>
      <c r="BL191" s="341"/>
      <c r="BM191" s="351"/>
      <c r="BN191" s="307"/>
      <c r="BO191" s="307"/>
      <c r="BP191" s="307"/>
      <c r="BQ191" s="341"/>
    </row>
    <row r="192" s="637" customFormat="true" ht="15" customHeight="true" x14ac:dyDescent="0.2">
      <c r="A192" s="801"/>
      <c r="B192" s="818"/>
      <c r="C192" s="965"/>
      <c r="D192" s="958"/>
      <c r="E192" s="958"/>
      <c r="F192" s="958"/>
      <c r="G192" s="966"/>
      <c r="H192" s="957"/>
      <c r="I192" s="958"/>
      <c r="J192" s="958"/>
      <c r="K192" s="958"/>
      <c r="L192" s="967"/>
      <c r="M192" s="968"/>
      <c r="N192" s="958"/>
      <c r="O192" s="958"/>
      <c r="P192" s="958"/>
      <c r="Q192" s="967"/>
      <c r="R192" s="2017"/>
      <c r="S192" s="2017"/>
      <c r="T192" s="2017"/>
      <c r="U192" s="2017"/>
      <c r="V192" s="2017"/>
      <c r="W192" s="2017"/>
      <c r="X192" s="2017"/>
      <c r="Y192" s="2017"/>
      <c r="Z192" s="2017"/>
      <c r="AA192" s="2017"/>
      <c r="AB192" s="2018"/>
      <c r="AC192" s="603"/>
      <c r="AD192" s="603"/>
      <c r="AE192" s="603"/>
      <c r="AF192" s="603"/>
      <c r="AG192" s="603"/>
      <c r="AH192" s="603"/>
      <c r="AI192" s="603"/>
      <c r="AJ192" s="603"/>
      <c r="AK192" s="603"/>
      <c r="AL192" s="603"/>
      <c r="AM192" s="603"/>
      <c r="AN192" s="603"/>
      <c r="AO192" s="603"/>
      <c r="AP192" s="603"/>
      <c r="AQ192" s="603"/>
      <c r="AR192" s="603"/>
      <c r="AS192" s="603"/>
      <c r="AT192" s="603"/>
      <c r="AU192" s="603"/>
      <c r="AV192" s="603"/>
      <c r="AW192" s="603"/>
      <c r="AX192" s="603"/>
      <c r="AY192" s="603"/>
      <c r="BA192" s="459"/>
      <c r="BB192" s="159"/>
      <c r="BC192" s="340"/>
      <c r="BD192" s="307"/>
      <c r="BE192" s="307"/>
      <c r="BF192" s="307"/>
      <c r="BG192" s="341"/>
      <c r="BH192" s="351"/>
      <c r="BI192" s="307"/>
      <c r="BJ192" s="307"/>
      <c r="BK192" s="307"/>
      <c r="BL192" s="341"/>
      <c r="BM192" s="351"/>
      <c r="BN192" s="307"/>
      <c r="BO192" s="307"/>
      <c r="BP192" s="307"/>
      <c r="BQ192" s="341"/>
    </row>
    <row r="193" s="637" customFormat="true" ht="15" customHeight="true" x14ac:dyDescent="0.2">
      <c r="A193" s="802"/>
      <c r="B193" s="819"/>
      <c r="C193" s="969"/>
      <c r="D193" s="970"/>
      <c r="E193" s="970"/>
      <c r="F193" s="970"/>
      <c r="G193" s="971"/>
      <c r="H193" s="972"/>
      <c r="I193" s="970"/>
      <c r="J193" s="970"/>
      <c r="K193" s="970"/>
      <c r="L193" s="973"/>
      <c r="M193" s="974"/>
      <c r="N193" s="970"/>
      <c r="O193" s="970"/>
      <c r="P193" s="970"/>
      <c r="Q193" s="973"/>
      <c r="R193" s="2019"/>
      <c r="S193" s="2019"/>
      <c r="T193" s="2019"/>
      <c r="U193" s="2019"/>
      <c r="V193" s="2019"/>
      <c r="W193" s="2019"/>
      <c r="X193" s="2019"/>
      <c r="Y193" s="2019"/>
      <c r="Z193" s="2019"/>
      <c r="AA193" s="2019"/>
      <c r="AB193" s="2020"/>
      <c r="AC193" s="603"/>
      <c r="AD193" s="603"/>
      <c r="AE193" s="603"/>
      <c r="AF193" s="603"/>
      <c r="AG193" s="603"/>
      <c r="AH193" s="603"/>
      <c r="AI193" s="603"/>
      <c r="AJ193" s="603"/>
      <c r="AK193" s="603"/>
      <c r="AL193" s="603"/>
      <c r="AM193" s="603"/>
      <c r="AN193" s="603"/>
      <c r="AO193" s="603"/>
      <c r="AP193" s="603"/>
      <c r="AQ193" s="603"/>
      <c r="AR193" s="603"/>
      <c r="AS193" s="603"/>
      <c r="AT193" s="603"/>
      <c r="AU193" s="603"/>
      <c r="AV193" s="603"/>
      <c r="AW193" s="603"/>
      <c r="AX193" s="603"/>
      <c r="AY193" s="603"/>
      <c r="BA193" s="459"/>
      <c r="BB193" s="159"/>
      <c r="BC193" s="340"/>
      <c r="BD193" s="307"/>
      <c r="BE193" s="307"/>
      <c r="BF193" s="307"/>
      <c r="BG193" s="341"/>
      <c r="BH193" s="351"/>
      <c r="BI193" s="307"/>
      <c r="BJ193" s="307"/>
      <c r="BK193" s="307"/>
      <c r="BL193" s="341"/>
      <c r="BM193" s="351"/>
      <c r="BN193" s="307"/>
      <c r="BO193" s="307"/>
      <c r="BP193" s="307"/>
      <c r="BQ193" s="341"/>
    </row>
    <row r="194" s="637" customFormat="true" ht="15" customHeight="true" x14ac:dyDescent="0.2">
      <c r="A194" s="728"/>
      <c r="B194" s="813"/>
      <c r="C194" s="886"/>
      <c r="D194" s="844"/>
      <c r="E194" s="844"/>
      <c r="F194" s="844"/>
      <c r="G194" s="845"/>
      <c r="H194" s="887"/>
      <c r="I194" s="844"/>
      <c r="J194" s="844"/>
      <c r="K194" s="844"/>
      <c r="L194" s="888"/>
      <c r="M194" s="886"/>
      <c r="N194" s="844"/>
      <c r="O194" s="844"/>
      <c r="P194" s="844"/>
      <c r="Q194" s="888"/>
      <c r="R194" s="603"/>
      <c r="S194" s="603"/>
      <c r="T194" s="603"/>
      <c r="U194" s="603"/>
      <c r="V194" s="603"/>
      <c r="W194" s="603"/>
      <c r="X194" s="603"/>
      <c r="Y194" s="603"/>
      <c r="Z194" s="603"/>
      <c r="AA194" s="603"/>
      <c r="AB194" s="603"/>
      <c r="AC194" s="603"/>
      <c r="AD194" s="603"/>
      <c r="AE194" s="603"/>
      <c r="AF194" s="603"/>
      <c r="AG194" s="603"/>
      <c r="AH194" s="603"/>
      <c r="AI194" s="603"/>
      <c r="AJ194" s="603"/>
      <c r="AK194" s="603"/>
      <c r="AL194" s="603"/>
      <c r="AM194" s="603"/>
      <c r="AN194" s="603"/>
      <c r="AO194" s="603"/>
      <c r="AP194" s="603"/>
      <c r="AQ194" s="603"/>
      <c r="AR194" s="603"/>
      <c r="AS194" s="603"/>
      <c r="AT194" s="603"/>
      <c r="AU194" s="603"/>
      <c r="AV194" s="603"/>
      <c r="AW194" s="603"/>
      <c r="AX194" s="603"/>
      <c r="AY194" s="603"/>
      <c r="BA194" s="459"/>
      <c r="BB194" s="159"/>
      <c r="BC194" s="340"/>
      <c r="BD194" s="307"/>
      <c r="BE194" s="307"/>
      <c r="BF194" s="307"/>
      <c r="BG194" s="341"/>
      <c r="BH194" s="351"/>
      <c r="BI194" s="307"/>
      <c r="BJ194" s="307"/>
      <c r="BK194" s="307"/>
      <c r="BL194" s="341"/>
      <c r="BM194" s="351"/>
      <c r="BN194" s="307"/>
      <c r="BO194" s="307"/>
      <c r="BP194" s="307"/>
      <c r="BQ194" s="341"/>
    </row>
    <row r="195" s="131" customFormat="true" ht="15" customHeight="true" x14ac:dyDescent="0.2">
      <c r="A195" s="728"/>
      <c r="B195" s="813"/>
      <c r="C195" s="886"/>
      <c r="D195" s="844"/>
      <c r="E195" s="844"/>
      <c r="F195" s="844"/>
      <c r="G195" s="845"/>
      <c r="H195" s="887"/>
      <c r="I195" s="844"/>
      <c r="J195" s="844"/>
      <c r="K195" s="844"/>
      <c r="L195" s="888"/>
      <c r="M195" s="886"/>
      <c r="N195" s="844"/>
      <c r="O195" s="844"/>
      <c r="P195" s="844"/>
      <c r="Q195" s="888"/>
      <c r="R195" s="603"/>
      <c r="S195" s="603"/>
      <c r="T195" s="603"/>
      <c r="U195" s="603"/>
      <c r="V195" s="603"/>
      <c r="W195" s="603"/>
      <c r="X195" s="603"/>
      <c r="Y195" s="603"/>
      <c r="Z195" s="603"/>
      <c r="AA195" s="603"/>
      <c r="AB195" s="603"/>
      <c r="AC195" s="603"/>
      <c r="AD195" s="603"/>
      <c r="AE195" s="603"/>
      <c r="AF195" s="603"/>
      <c r="AG195" s="603"/>
      <c r="AH195" s="603"/>
      <c r="AI195" s="603"/>
      <c r="AJ195" s="603"/>
      <c r="AK195" s="603"/>
      <c r="AL195" s="603"/>
      <c r="AM195" s="603"/>
      <c r="AN195" s="603"/>
      <c r="AO195" s="603"/>
      <c r="AP195" s="603"/>
      <c r="AQ195" s="603"/>
      <c r="AR195" s="603"/>
      <c r="AS195" s="603"/>
      <c r="AT195" s="603"/>
      <c r="AU195" s="603"/>
      <c r="AV195" s="603"/>
      <c r="AW195" s="603"/>
      <c r="AX195" s="603"/>
      <c r="AY195" s="603"/>
      <c r="BA195" s="459"/>
      <c r="BB195" s="159"/>
      <c r="BC195" s="340"/>
      <c r="BD195" s="307"/>
      <c r="BE195" s="307"/>
      <c r="BF195" s="307"/>
      <c r="BG195" s="341"/>
      <c r="BH195" s="351"/>
      <c r="BI195" s="307"/>
      <c r="BJ195" s="307"/>
      <c r="BK195" s="307"/>
      <c r="BL195" s="341"/>
      <c r="BM195" s="351"/>
      <c r="BN195" s="307"/>
      <c r="BO195" s="307"/>
      <c r="BP195" s="307"/>
      <c r="BQ195" s="341"/>
    </row>
    <row r="196" s="131" customFormat="true" ht="15" customHeight="true" x14ac:dyDescent="0.2">
      <c r="A196" s="728"/>
      <c r="B196" s="813"/>
      <c r="C196" s="886"/>
      <c r="D196" s="844"/>
      <c r="E196" s="844"/>
      <c r="F196" s="844"/>
      <c r="G196" s="845"/>
      <c r="H196" s="887"/>
      <c r="I196" s="844"/>
      <c r="J196" s="844"/>
      <c r="K196" s="844"/>
      <c r="L196" s="888"/>
      <c r="M196" s="886"/>
      <c r="N196" s="844"/>
      <c r="O196" s="844"/>
      <c r="P196" s="844"/>
      <c r="Q196" s="888"/>
      <c r="R196" s="603"/>
      <c r="S196" s="603"/>
      <c r="T196" s="603"/>
      <c r="U196" s="603"/>
      <c r="V196" s="603"/>
      <c r="W196" s="603"/>
      <c r="X196" s="603"/>
      <c r="Y196" s="603"/>
      <c r="Z196" s="603"/>
      <c r="AA196" s="603"/>
      <c r="AB196" s="603"/>
      <c r="AC196" s="603"/>
      <c r="AD196" s="603"/>
      <c r="AE196" s="603"/>
      <c r="AF196" s="603"/>
      <c r="AG196" s="603"/>
      <c r="AH196" s="603"/>
      <c r="AI196" s="603"/>
      <c r="AJ196" s="603"/>
      <c r="AK196" s="603"/>
      <c r="AL196" s="603"/>
      <c r="AM196" s="603"/>
      <c r="AN196" s="603"/>
      <c r="AO196" s="603"/>
      <c r="AP196" s="603"/>
      <c r="AQ196" s="603"/>
      <c r="AR196" s="603"/>
      <c r="AS196" s="603"/>
      <c r="AT196" s="603"/>
      <c r="AU196" s="603"/>
      <c r="AV196" s="603"/>
      <c r="AW196" s="603"/>
      <c r="AX196" s="603"/>
      <c r="AY196" s="603"/>
      <c r="BA196" s="459"/>
      <c r="BB196" s="159"/>
      <c r="BC196" s="340"/>
      <c r="BD196" s="307"/>
      <c r="BE196" s="307"/>
      <c r="BF196" s="307"/>
      <c r="BG196" s="341"/>
      <c r="BH196" s="351"/>
      <c r="BI196" s="307"/>
      <c r="BJ196" s="307"/>
      <c r="BK196" s="307"/>
      <c r="BL196" s="341"/>
      <c r="BM196" s="351"/>
      <c r="BN196" s="307"/>
      <c r="BO196" s="307"/>
      <c r="BP196" s="307"/>
      <c r="BQ196" s="341"/>
    </row>
    <row r="197" s="131" customFormat="true" ht="15" customHeight="true" x14ac:dyDescent="0.2">
      <c r="A197" s="728"/>
      <c r="B197" s="813"/>
      <c r="C197" s="886"/>
      <c r="D197" s="844"/>
      <c r="E197" s="844"/>
      <c r="F197" s="844"/>
      <c r="G197" s="845"/>
      <c r="H197" s="887"/>
      <c r="I197" s="844"/>
      <c r="J197" s="844"/>
      <c r="K197" s="844"/>
      <c r="L197" s="888"/>
      <c r="M197" s="886"/>
      <c r="N197" s="844"/>
      <c r="O197" s="844"/>
      <c r="P197" s="844"/>
      <c r="Q197" s="888"/>
      <c r="R197" s="603"/>
      <c r="S197" s="603"/>
      <c r="T197" s="603"/>
      <c r="U197" s="603"/>
      <c r="V197" s="603"/>
      <c r="W197" s="603"/>
      <c r="X197" s="603"/>
      <c r="Y197" s="603"/>
      <c r="Z197" s="603"/>
      <c r="AA197" s="603"/>
      <c r="AB197" s="603"/>
      <c r="AC197" s="603"/>
      <c r="AD197" s="603"/>
      <c r="AE197" s="603"/>
      <c r="AF197" s="603"/>
      <c r="AG197" s="603"/>
      <c r="AH197" s="603"/>
      <c r="AI197" s="603"/>
      <c r="AJ197" s="603"/>
      <c r="AK197" s="603"/>
      <c r="AL197" s="603"/>
      <c r="AM197" s="603"/>
      <c r="AN197" s="603"/>
      <c r="AO197" s="603"/>
      <c r="AP197" s="603"/>
      <c r="AQ197" s="603"/>
      <c r="AR197" s="603"/>
      <c r="AS197" s="603"/>
      <c r="AT197" s="603"/>
      <c r="AU197" s="603"/>
      <c r="AV197" s="603"/>
      <c r="AW197" s="603"/>
      <c r="AX197" s="603"/>
      <c r="AY197" s="603"/>
      <c r="BA197" s="459"/>
      <c r="BB197" s="159"/>
      <c r="BC197" s="340"/>
      <c r="BD197" s="307"/>
      <c r="BE197" s="307"/>
      <c r="BF197" s="307"/>
      <c r="BG197" s="341"/>
      <c r="BH197" s="351"/>
      <c r="BI197" s="307"/>
      <c r="BJ197" s="307"/>
      <c r="BK197" s="307"/>
      <c r="BL197" s="341"/>
      <c r="BM197" s="351"/>
      <c r="BN197" s="307"/>
      <c r="BO197" s="307"/>
      <c r="BP197" s="307"/>
      <c r="BQ197" s="341"/>
    </row>
    <row r="198" s="131" customFormat="true" ht="15" customHeight="true" x14ac:dyDescent="0.2">
      <c r="A198" s="728"/>
      <c r="B198" s="813"/>
      <c r="C198" s="886"/>
      <c r="D198" s="844"/>
      <c r="E198" s="844"/>
      <c r="F198" s="844"/>
      <c r="G198" s="845"/>
      <c r="H198" s="887"/>
      <c r="I198" s="844"/>
      <c r="J198" s="844"/>
      <c r="K198" s="844"/>
      <c r="L198" s="888"/>
      <c r="M198" s="886"/>
      <c r="N198" s="844"/>
      <c r="O198" s="844"/>
      <c r="P198" s="844"/>
      <c r="Q198" s="888"/>
      <c r="R198" s="603"/>
      <c r="S198" s="603"/>
      <c r="T198" s="603"/>
      <c r="U198" s="603"/>
      <c r="V198" s="603"/>
      <c r="W198" s="603"/>
      <c r="X198" s="603"/>
      <c r="Y198" s="603"/>
      <c r="Z198" s="603"/>
      <c r="AA198" s="603"/>
      <c r="AB198" s="603"/>
      <c r="AC198" s="603"/>
      <c r="AD198" s="603"/>
      <c r="AE198" s="603"/>
      <c r="AF198" s="603"/>
      <c r="AG198" s="603"/>
      <c r="AH198" s="603"/>
      <c r="AI198" s="603"/>
      <c r="AJ198" s="603"/>
      <c r="AK198" s="603"/>
      <c r="AL198" s="603"/>
      <c r="AM198" s="603"/>
      <c r="AN198" s="603"/>
      <c r="AO198" s="603"/>
      <c r="AP198" s="603"/>
      <c r="AQ198" s="603"/>
      <c r="AR198" s="603"/>
      <c r="AS198" s="603"/>
      <c r="AT198" s="603"/>
      <c r="AU198" s="603"/>
      <c r="AV198" s="603"/>
      <c r="AW198" s="603"/>
      <c r="AX198" s="603"/>
      <c r="AY198" s="603"/>
      <c r="BA198" s="459"/>
      <c r="BB198" s="159"/>
      <c r="BC198" s="340"/>
      <c r="BD198" s="307"/>
      <c r="BE198" s="307"/>
      <c r="BF198" s="307"/>
      <c r="BG198" s="341"/>
      <c r="BH198" s="351"/>
      <c r="BI198" s="307"/>
      <c r="BJ198" s="307"/>
      <c r="BK198" s="307"/>
      <c r="BL198" s="341"/>
      <c r="BM198" s="351"/>
      <c r="BN198" s="307"/>
      <c r="BO198" s="307"/>
      <c r="BP198" s="307"/>
      <c r="BQ198" s="341"/>
    </row>
    <row r="199" s="131" customFormat="true" ht="15" customHeight="true" x14ac:dyDescent="0.2">
      <c r="A199" s="728"/>
      <c r="B199" s="813"/>
      <c r="C199" s="886"/>
      <c r="D199" s="844"/>
      <c r="E199" s="844"/>
      <c r="F199" s="844"/>
      <c r="G199" s="845"/>
      <c r="H199" s="887"/>
      <c r="I199" s="844"/>
      <c r="J199" s="844"/>
      <c r="K199" s="844"/>
      <c r="L199" s="888"/>
      <c r="M199" s="886"/>
      <c r="N199" s="844"/>
      <c r="O199" s="844"/>
      <c r="P199" s="844"/>
      <c r="Q199" s="888"/>
      <c r="R199" s="603"/>
      <c r="S199" s="603"/>
      <c r="T199" s="603"/>
      <c r="U199" s="603"/>
      <c r="V199" s="603"/>
      <c r="W199" s="603"/>
      <c r="X199" s="603"/>
      <c r="Y199" s="603"/>
      <c r="Z199" s="603"/>
      <c r="AA199" s="603"/>
      <c r="AB199" s="603"/>
      <c r="AC199" s="603"/>
      <c r="AD199" s="603"/>
      <c r="AE199" s="603"/>
      <c r="AF199" s="603"/>
      <c r="AG199" s="603"/>
      <c r="AH199" s="603"/>
      <c r="AI199" s="603"/>
      <c r="AJ199" s="603"/>
      <c r="AK199" s="603"/>
      <c r="AL199" s="603"/>
      <c r="AM199" s="603"/>
      <c r="AN199" s="603"/>
      <c r="AO199" s="603"/>
      <c r="AP199" s="603"/>
      <c r="AQ199" s="603"/>
      <c r="AR199" s="603"/>
      <c r="AS199" s="603"/>
      <c r="AT199" s="603"/>
      <c r="AU199" s="603"/>
      <c r="AV199" s="603"/>
      <c r="AW199" s="603"/>
      <c r="AX199" s="603"/>
      <c r="AY199" s="603"/>
      <c r="BA199" s="459"/>
      <c r="BB199" s="159"/>
      <c r="BC199" s="340"/>
      <c r="BD199" s="307"/>
      <c r="BE199" s="307"/>
      <c r="BF199" s="307"/>
      <c r="BG199" s="341"/>
      <c r="BH199" s="351"/>
      <c r="BI199" s="307"/>
      <c r="BJ199" s="307"/>
      <c r="BK199" s="307"/>
      <c r="BL199" s="341"/>
      <c r="BM199" s="351"/>
      <c r="BN199" s="307"/>
      <c r="BO199" s="307"/>
      <c r="BP199" s="307"/>
      <c r="BQ199" s="341"/>
    </row>
    <row r="200" s="131" customFormat="true" ht="15" customHeight="true" x14ac:dyDescent="0.2">
      <c r="A200" s="728"/>
      <c r="B200" s="813"/>
      <c r="C200" s="886"/>
      <c r="D200" s="844"/>
      <c r="E200" s="844"/>
      <c r="F200" s="844"/>
      <c r="G200" s="845"/>
      <c r="H200" s="887"/>
      <c r="I200" s="844"/>
      <c r="J200" s="844"/>
      <c r="K200" s="844"/>
      <c r="L200" s="888"/>
      <c r="M200" s="886"/>
      <c r="N200" s="844"/>
      <c r="O200" s="844"/>
      <c r="P200" s="844"/>
      <c r="Q200" s="888"/>
      <c r="R200" s="603"/>
      <c r="S200" s="603"/>
      <c r="T200" s="603"/>
      <c r="U200" s="603"/>
      <c r="V200" s="603"/>
      <c r="W200" s="603"/>
      <c r="X200" s="603"/>
      <c r="Y200" s="603"/>
      <c r="Z200" s="603"/>
      <c r="AA200" s="603"/>
      <c r="AB200" s="603"/>
      <c r="AC200" s="603"/>
      <c r="AD200" s="603"/>
      <c r="AE200" s="603"/>
      <c r="AF200" s="603"/>
      <c r="AG200" s="603"/>
      <c r="AH200" s="603"/>
      <c r="AI200" s="603"/>
      <c r="AJ200" s="603"/>
      <c r="AK200" s="603"/>
      <c r="AL200" s="603"/>
      <c r="AM200" s="603"/>
      <c r="AN200" s="603"/>
      <c r="AO200" s="603"/>
      <c r="AP200" s="603"/>
      <c r="AQ200" s="603"/>
      <c r="AR200" s="603"/>
      <c r="AS200" s="603"/>
      <c r="AT200" s="603"/>
      <c r="AU200" s="603"/>
      <c r="AV200" s="603"/>
      <c r="AW200" s="603"/>
      <c r="AX200" s="603"/>
      <c r="AY200" s="603"/>
      <c r="BA200" s="459"/>
      <c r="BB200" s="159"/>
      <c r="BC200" s="340"/>
      <c r="BD200" s="307"/>
      <c r="BE200" s="307"/>
      <c r="BF200" s="307"/>
      <c r="BG200" s="341"/>
      <c r="BH200" s="351"/>
      <c r="BI200" s="307"/>
      <c r="BJ200" s="307"/>
      <c r="BK200" s="307"/>
      <c r="BL200" s="341"/>
      <c r="BM200" s="351"/>
      <c r="BN200" s="307"/>
      <c r="BO200" s="307"/>
      <c r="BP200" s="307"/>
      <c r="BQ200" s="341"/>
    </row>
    <row r="201" s="131" customFormat="true" ht="15" customHeight="true" x14ac:dyDescent="0.2">
      <c r="A201" s="728"/>
      <c r="B201" s="813"/>
      <c r="C201" s="886"/>
      <c r="D201" s="844"/>
      <c r="E201" s="844"/>
      <c r="F201" s="844"/>
      <c r="G201" s="845"/>
      <c r="H201" s="887"/>
      <c r="I201" s="844"/>
      <c r="J201" s="844"/>
      <c r="K201" s="844"/>
      <c r="L201" s="888"/>
      <c r="M201" s="886"/>
      <c r="N201" s="844"/>
      <c r="O201" s="844"/>
      <c r="P201" s="844"/>
      <c r="Q201" s="888"/>
      <c r="R201" s="603"/>
      <c r="S201" s="603"/>
      <c r="T201" s="603"/>
      <c r="U201" s="603"/>
      <c r="V201" s="603"/>
      <c r="W201" s="603"/>
      <c r="X201" s="603"/>
      <c r="Y201" s="603"/>
      <c r="Z201" s="603"/>
      <c r="AA201" s="603"/>
      <c r="AB201" s="603"/>
      <c r="AC201" s="603"/>
      <c r="AD201" s="603"/>
      <c r="AE201" s="603"/>
      <c r="AF201" s="603"/>
      <c r="AG201" s="603"/>
      <c r="AH201" s="603"/>
      <c r="AI201" s="603"/>
      <c r="AJ201" s="603"/>
      <c r="AK201" s="603"/>
      <c r="AL201" s="603"/>
      <c r="AM201" s="603"/>
      <c r="AN201" s="603"/>
      <c r="AO201" s="603"/>
      <c r="AP201" s="603"/>
      <c r="AQ201" s="603"/>
      <c r="AR201" s="603"/>
      <c r="AS201" s="603"/>
      <c r="AT201" s="603"/>
      <c r="AU201" s="603"/>
      <c r="AV201" s="603"/>
      <c r="AW201" s="603"/>
      <c r="AX201" s="603"/>
      <c r="AY201" s="603"/>
      <c r="BA201" s="459"/>
      <c r="BB201" s="159"/>
      <c r="BC201" s="340"/>
      <c r="BD201" s="307"/>
      <c r="BE201" s="307"/>
      <c r="BF201" s="307"/>
      <c r="BG201" s="341"/>
      <c r="BH201" s="351"/>
      <c r="BI201" s="307"/>
      <c r="BJ201" s="307"/>
      <c r="BK201" s="307"/>
      <c r="BL201" s="341"/>
      <c r="BM201" s="351"/>
      <c r="BN201" s="307"/>
      <c r="BO201" s="307"/>
      <c r="BP201" s="307"/>
      <c r="BQ201" s="341"/>
    </row>
    <row r="202" s="131" customFormat="true" ht="15" customHeight="true" x14ac:dyDescent="0.2">
      <c r="A202" s="728"/>
      <c r="B202" s="813"/>
      <c r="C202" s="886"/>
      <c r="D202" s="844"/>
      <c r="E202" s="844"/>
      <c r="F202" s="844"/>
      <c r="G202" s="845"/>
      <c r="H202" s="887"/>
      <c r="I202" s="844"/>
      <c r="J202" s="844"/>
      <c r="K202" s="844"/>
      <c r="L202" s="888"/>
      <c r="M202" s="886"/>
      <c r="N202" s="844"/>
      <c r="O202" s="844"/>
      <c r="P202" s="844"/>
      <c r="Q202" s="888"/>
      <c r="R202" s="603"/>
      <c r="S202" s="603"/>
      <c r="T202" s="603"/>
      <c r="U202" s="603"/>
      <c r="V202" s="603"/>
      <c r="W202" s="603"/>
      <c r="X202" s="603"/>
      <c r="Y202" s="603"/>
      <c r="Z202" s="603"/>
      <c r="AA202" s="603"/>
      <c r="AB202" s="603"/>
      <c r="AC202" s="603"/>
      <c r="AD202" s="603"/>
      <c r="AE202" s="603"/>
      <c r="AF202" s="603"/>
      <c r="AG202" s="603"/>
      <c r="AH202" s="603"/>
      <c r="AI202" s="603"/>
      <c r="AJ202" s="603"/>
      <c r="AK202" s="603"/>
      <c r="AL202" s="603"/>
      <c r="AM202" s="603"/>
      <c r="AN202" s="603"/>
      <c r="AO202" s="603"/>
      <c r="AP202" s="603"/>
      <c r="AQ202" s="603"/>
      <c r="AR202" s="603"/>
      <c r="AS202" s="603"/>
      <c r="AT202" s="603"/>
      <c r="AU202" s="603"/>
      <c r="AV202" s="603"/>
      <c r="AW202" s="603"/>
      <c r="AX202" s="603"/>
      <c r="AY202" s="603"/>
      <c r="BA202" s="459"/>
      <c r="BB202" s="159"/>
      <c r="BC202" s="340"/>
      <c r="BD202" s="307"/>
      <c r="BE202" s="307"/>
      <c r="BF202" s="307"/>
      <c r="BG202" s="341"/>
      <c r="BH202" s="351"/>
      <c r="BI202" s="307"/>
      <c r="BJ202" s="307"/>
      <c r="BK202" s="307"/>
      <c r="BL202" s="341"/>
      <c r="BM202" s="351"/>
      <c r="BN202" s="307"/>
      <c r="BO202" s="307"/>
      <c r="BP202" s="307"/>
      <c r="BQ202" s="341"/>
    </row>
    <row r="203" s="639" customFormat="true" ht="15" customHeight="true" x14ac:dyDescent="0.2">
      <c r="A203" s="799"/>
      <c r="B203" s="1026"/>
      <c r="C203" s="928"/>
      <c r="D203" s="929"/>
      <c r="E203" s="929"/>
      <c r="F203" s="929"/>
      <c r="G203" s="930"/>
      <c r="H203" s="931"/>
      <c r="I203" s="929"/>
      <c r="J203" s="929"/>
      <c r="K203" s="929"/>
      <c r="L203" s="932"/>
      <c r="M203" s="933"/>
      <c r="N203" s="929"/>
      <c r="O203" s="929"/>
      <c r="P203" s="929"/>
      <c r="Q203" s="1945"/>
      <c r="R203" s="2007"/>
      <c r="S203" s="2007"/>
      <c r="T203" s="2007"/>
      <c r="U203" s="2007"/>
      <c r="V203" s="2007"/>
      <c r="W203" s="2007"/>
      <c r="X203" s="2007"/>
      <c r="Y203" s="2007"/>
      <c r="Z203" s="2007"/>
      <c r="AA203" s="2007"/>
      <c r="AB203" s="2008"/>
      <c r="AC203" s="603"/>
      <c r="AD203" s="603"/>
      <c r="AE203" s="603"/>
      <c r="AF203" s="603"/>
      <c r="AG203" s="603"/>
      <c r="AH203" s="603"/>
      <c r="AI203" s="603"/>
      <c r="AJ203" s="603"/>
      <c r="AK203" s="603"/>
      <c r="AL203" s="603"/>
      <c r="AM203" s="603"/>
      <c r="AN203" s="603"/>
      <c r="AO203" s="603"/>
      <c r="AP203" s="603"/>
      <c r="AQ203" s="603"/>
      <c r="AR203" s="603"/>
      <c r="AS203" s="603"/>
      <c r="AT203" s="603"/>
      <c r="AU203" s="603"/>
      <c r="AV203" s="603"/>
      <c r="AW203" s="603"/>
      <c r="AX203" s="603"/>
      <c r="AY203" s="603"/>
      <c r="BA203" s="459"/>
      <c r="BB203" s="159"/>
      <c r="BC203" s="340"/>
      <c r="BD203" s="307"/>
      <c r="BE203" s="307"/>
      <c r="BF203" s="307"/>
      <c r="BG203" s="341"/>
      <c r="BH203" s="351"/>
      <c r="BI203" s="307"/>
      <c r="BJ203" s="307"/>
      <c r="BK203" s="307"/>
      <c r="BL203" s="341"/>
      <c r="BM203" s="351"/>
      <c r="BN203" s="307"/>
      <c r="BO203" s="307"/>
      <c r="BP203" s="307"/>
      <c r="BQ203" s="341"/>
    </row>
    <row r="204" s="639" customFormat="true" ht="15" customHeight="true" x14ac:dyDescent="0.2">
      <c r="A204" s="799"/>
      <c r="B204" s="1026"/>
      <c r="C204" s="928"/>
      <c r="D204" s="929"/>
      <c r="E204" s="929"/>
      <c r="F204" s="929"/>
      <c r="G204" s="930"/>
      <c r="H204" s="931"/>
      <c r="I204" s="929"/>
      <c r="J204" s="929"/>
      <c r="K204" s="929"/>
      <c r="L204" s="932"/>
      <c r="M204" s="933"/>
      <c r="N204" s="929"/>
      <c r="O204" s="929"/>
      <c r="P204" s="929"/>
      <c r="Q204" s="1945"/>
      <c r="R204" s="2007"/>
      <c r="S204" s="2007"/>
      <c r="T204" s="2007"/>
      <c r="U204" s="2007"/>
      <c r="V204" s="2007"/>
      <c r="W204" s="2007"/>
      <c r="X204" s="2007"/>
      <c r="Y204" s="2007"/>
      <c r="Z204" s="2007"/>
      <c r="AA204" s="2007"/>
      <c r="AB204" s="2008"/>
      <c r="AC204" s="603"/>
      <c r="AD204" s="603"/>
      <c r="AE204" s="603"/>
      <c r="AF204" s="603"/>
      <c r="AG204" s="603"/>
      <c r="AH204" s="603"/>
      <c r="AI204" s="603"/>
      <c r="AJ204" s="603"/>
      <c r="AK204" s="603"/>
      <c r="AL204" s="603"/>
      <c r="AM204" s="603"/>
      <c r="AN204" s="603"/>
      <c r="AO204" s="603"/>
      <c r="AP204" s="603"/>
      <c r="AQ204" s="603"/>
      <c r="AR204" s="603"/>
      <c r="AS204" s="603"/>
      <c r="AT204" s="603"/>
      <c r="AU204" s="603"/>
      <c r="AV204" s="603"/>
      <c r="AW204" s="603"/>
      <c r="AX204" s="603"/>
      <c r="AY204" s="603"/>
      <c r="BA204" s="459"/>
      <c r="BB204" s="159"/>
      <c r="BC204" s="340"/>
      <c r="BD204" s="307"/>
      <c r="BE204" s="307"/>
      <c r="BF204" s="307"/>
      <c r="BG204" s="341"/>
      <c r="BH204" s="351"/>
      <c r="BI204" s="307"/>
      <c r="BJ204" s="307"/>
      <c r="BK204" s="307"/>
      <c r="BL204" s="341"/>
      <c r="BM204" s="351"/>
      <c r="BN204" s="307"/>
      <c r="BO204" s="307"/>
      <c r="BP204" s="307"/>
      <c r="BQ204" s="341"/>
    </row>
    <row r="205" s="639" customFormat="true" ht="15" customHeight="true" x14ac:dyDescent="0.2">
      <c r="A205" s="810"/>
      <c r="B205" s="1028"/>
      <c r="C205" s="975"/>
      <c r="D205" s="976"/>
      <c r="E205" s="976"/>
      <c r="F205" s="976"/>
      <c r="G205" s="977"/>
      <c r="H205" s="978"/>
      <c r="I205" s="976"/>
      <c r="J205" s="976"/>
      <c r="K205" s="976"/>
      <c r="L205" s="979"/>
      <c r="M205" s="980"/>
      <c r="N205" s="976"/>
      <c r="O205" s="976"/>
      <c r="P205" s="976"/>
      <c r="Q205" s="1951"/>
      <c r="R205" s="2007"/>
      <c r="S205" s="2007"/>
      <c r="T205" s="2007"/>
      <c r="U205" s="2007"/>
      <c r="V205" s="2007"/>
      <c r="W205" s="2007"/>
      <c r="X205" s="2007"/>
      <c r="Y205" s="2007"/>
      <c r="Z205" s="2007"/>
      <c r="AA205" s="2007"/>
      <c r="AB205" s="2008"/>
      <c r="AC205" s="603"/>
      <c r="AD205" s="603"/>
      <c r="AE205" s="603"/>
      <c r="AF205" s="603"/>
      <c r="AG205" s="603"/>
      <c r="AH205" s="603"/>
      <c r="AI205" s="603"/>
      <c r="AJ205" s="603"/>
      <c r="AK205" s="603"/>
      <c r="AL205" s="603"/>
      <c r="AM205" s="603"/>
      <c r="AN205" s="603"/>
      <c r="AO205" s="603"/>
      <c r="AP205" s="603"/>
      <c r="AQ205" s="603"/>
      <c r="AR205" s="603"/>
      <c r="AS205" s="603"/>
      <c r="AT205" s="603"/>
      <c r="AU205" s="603"/>
      <c r="AV205" s="603"/>
      <c r="AW205" s="603"/>
      <c r="AX205" s="603"/>
      <c r="AY205" s="603"/>
      <c r="BA205" s="459"/>
      <c r="BB205" s="159"/>
      <c r="BC205" s="359"/>
      <c r="BD205" s="356"/>
      <c r="BE205" s="356"/>
      <c r="BF205" s="356"/>
      <c r="BG205" s="358"/>
      <c r="BH205" s="355"/>
      <c r="BI205" s="356"/>
      <c r="BJ205" s="356"/>
      <c r="BK205" s="356"/>
      <c r="BL205" s="358"/>
      <c r="BM205" s="355"/>
      <c r="BN205" s="356"/>
      <c r="BO205" s="356"/>
      <c r="BP205" s="356"/>
      <c r="BQ205" s="358"/>
    </row>
    <row r="206" s="639" customFormat="true" ht="250.15" customHeight="true" x14ac:dyDescent="0.2">
      <c r="B206" s="666"/>
      <c r="R206" s="216"/>
      <c r="S206" s="216"/>
      <c r="T206" s="216"/>
      <c r="U206" s="216"/>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BA206" s="132"/>
      <c r="BB206" s="130"/>
      <c r="BC206" s="130"/>
      <c r="BD206" s="130"/>
      <c r="BE206" s="130"/>
      <c r="BF206" s="130"/>
      <c r="BG206" s="130"/>
      <c r="BH206" s="130"/>
      <c r="BI206" s="130"/>
      <c r="BJ206" s="130"/>
      <c r="BK206" s="130"/>
      <c r="BL206" s="130"/>
      <c r="BM206" s="130"/>
      <c r="BN206" s="130"/>
      <c r="BO206" s="130"/>
      <c r="BP206" s="130"/>
      <c r="BQ206" s="130"/>
    </row>
    <row r="207" s="111" customFormat="true" ht="18" customHeight="true" x14ac:dyDescent="0.2">
      <c r="R207" s="211"/>
      <c r="S207" s="211"/>
      <c r="T207" s="211"/>
      <c r="U207" s="211"/>
      <c r="V207" s="211"/>
      <c r="W207" s="211"/>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BB207" s="134"/>
    </row>
    <row r="208" s="111" customFormat="true" ht="22.5" customHeight="true" x14ac:dyDescent="0.35">
      <c r="A208" s="2171" t="str">
        <f>A1026</f>
        <v>Guatemala</v>
      </c>
      <c r="B208" s="2172"/>
      <c r="R208" s="211"/>
      <c r="S208" s="211"/>
      <c r="T208" s="211"/>
      <c r="U208" s="211"/>
      <c r="V208" s="211"/>
      <c r="W208" s="211"/>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BB208" s="134"/>
    </row>
    <row r="209" s="111" customFormat="true" ht="22.5" customHeight="true" x14ac:dyDescent="0.35">
      <c r="A209" s="138" t="str">
        <f>A1034</f>
        <v>2003</v>
      </c>
      <c r="B209" s="139"/>
      <c r="R209" s="211"/>
      <c r="S209" s="211"/>
      <c r="T209" s="211"/>
      <c r="U209" s="211"/>
      <c r="V209" s="211"/>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BB209" s="134"/>
    </row>
    <row r="210" s="111" customFormat="true" ht="22.5" customHeight="true" x14ac:dyDescent="0.35">
      <c r="A210" s="461" t="s">
        <v>111</v>
      </c>
      <c r="B210" s="141"/>
      <c r="R210" s="211"/>
      <c r="S210" s="211"/>
      <c r="T210" s="211"/>
      <c r="U210" s="211"/>
      <c r="V210" s="211"/>
      <c r="W210" s="21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BB210" s="134"/>
    </row>
    <row r="211" s="111" customFormat="true" ht="20.1" customHeight="true" x14ac:dyDescent="0.35">
      <c r="A211" s="143" t="s">
        <v>96</v>
      </c>
      <c r="B211" s="139"/>
      <c r="R211" s="211"/>
      <c r="S211" s="211"/>
      <c r="T211" s="211"/>
      <c r="U211" s="211"/>
      <c r="V211" s="211"/>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BB211" s="134"/>
    </row>
    <row r="212" s="111" customFormat="true" ht="15" customHeight="true" x14ac:dyDescent="0.2">
      <c r="A212" s="462" t="s">
        <v>97</v>
      </c>
      <c r="B212" s="222"/>
      <c r="R212" s="211"/>
      <c r="S212" s="211"/>
      <c r="T212" s="211"/>
      <c r="U212" s="211"/>
      <c r="V212" s="211"/>
      <c r="W212" s="211"/>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BB212" s="134"/>
    </row>
    <row r="213" s="111" customFormat="true" ht="15" customHeight="true" x14ac:dyDescent="0.2">
      <c r="A213" s="146" t="s">
        <v>40</v>
      </c>
      <c r="B213" s="145"/>
      <c r="R213" s="211"/>
      <c r="S213" s="211"/>
      <c r="T213" s="211"/>
      <c r="U213" s="211"/>
      <c r="V213" s="211"/>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BB213" s="134"/>
    </row>
    <row r="214" s="111" customFormat="true" ht="15" customHeight="true" x14ac:dyDescent="0.2">
      <c r="A214" s="144" t="s">
        <v>39</v>
      </c>
      <c r="B214" s="145"/>
      <c r="R214" s="211"/>
      <c r="S214" s="211"/>
      <c r="T214" s="211"/>
      <c r="U214" s="211"/>
      <c r="V214" s="211"/>
      <c r="W214" s="211"/>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BB214" s="134"/>
    </row>
    <row r="215" s="111" customFormat="true" ht="15" customHeight="true" x14ac:dyDescent="0.2">
      <c r="A215" s="144" t="s">
        <v>133</v>
      </c>
      <c r="B215" s="221" t="str">
        <f>A1025</f>
        <v>WHS03</v>
      </c>
      <c r="R215" s="211"/>
      <c r="S215" s="211"/>
      <c r="T215" s="211"/>
      <c r="U215" s="211"/>
      <c r="V215" s="211"/>
      <c r="W215" s="211"/>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BB215" s="134"/>
    </row>
    <row r="216" s="111" customFormat="true" ht="15" customHeight="true" x14ac:dyDescent="0.2">
      <c r="A216" s="659"/>
      <c r="B216" s="657"/>
      <c r="R216" s="211"/>
      <c r="S216" s="211"/>
      <c r="T216" s="211"/>
      <c r="U216" s="211"/>
      <c r="V216" s="211"/>
      <c r="W216" s="21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BB216" s="134"/>
    </row>
    <row r="217" s="111" customFormat="true" ht="15" customHeight="true" x14ac:dyDescent="0.2">
      <c r="A217" s="659"/>
      <c r="B217" s="658"/>
      <c r="R217" s="211"/>
      <c r="S217" s="211"/>
      <c r="T217" s="211"/>
      <c r="U217" s="211"/>
      <c r="V217" s="211"/>
      <c r="W217" s="211"/>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BB217" s="134"/>
    </row>
    <row r="218" s="111" customFormat="true" ht="18" customHeight="true" x14ac:dyDescent="0.2">
      <c r="A218" s="659"/>
      <c r="B218" s="657"/>
      <c r="R218" s="211"/>
      <c r="S218" s="211"/>
      <c r="T218" s="211"/>
      <c r="U218" s="211"/>
      <c r="V218" s="211"/>
      <c r="W218" s="21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BB218" s="134"/>
    </row>
    <row r="219" s="111" customFormat="true" ht="18" customHeight="true" x14ac:dyDescent="0.2">
      <c r="A219" s="660"/>
      <c r="B219" s="661"/>
      <c r="R219" s="211"/>
      <c r="S219" s="211"/>
      <c r="T219" s="211"/>
      <c r="U219" s="211"/>
      <c r="V219" s="211"/>
      <c r="W219" s="211"/>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BB219" s="134"/>
    </row>
    <row r="220" s="637" customFormat="true" ht="15" customHeight="true" x14ac:dyDescent="0.2">
      <c r="A220" s="114" t="s">
        <v>86</v>
      </c>
      <c r="B220" s="206"/>
      <c r="C220" s="2143" t="s">
        <v>114</v>
      </c>
      <c r="D220" s="2144"/>
      <c r="E220" s="2144"/>
      <c r="F220" s="2144"/>
      <c r="G220" s="2145"/>
      <c r="H220" s="2146" t="s">
        <v>38</v>
      </c>
      <c r="I220" s="2147"/>
      <c r="J220" s="2147"/>
      <c r="K220" s="2147"/>
      <c r="L220" s="2148"/>
      <c r="M220" s="2149" t="s">
        <v>37</v>
      </c>
      <c r="N220" s="2150"/>
      <c r="O220" s="2150"/>
      <c r="P220" s="2150"/>
      <c r="Q220" s="2151"/>
      <c r="R220" s="2021"/>
      <c r="S220" s="2022"/>
      <c r="T220" s="2022"/>
      <c r="U220" s="2022"/>
      <c r="V220" s="2022"/>
      <c r="W220" s="2022"/>
      <c r="X220" s="652"/>
      <c r="Y220" s="652"/>
      <c r="Z220" s="652"/>
      <c r="AA220" s="652"/>
      <c r="AB220" s="653"/>
      <c r="AC220" s="603"/>
      <c r="AD220" s="603"/>
      <c r="AE220" s="603"/>
      <c r="AF220" s="603"/>
      <c r="AG220" s="603"/>
      <c r="AH220" s="603"/>
      <c r="AI220" s="603"/>
      <c r="AJ220" s="603"/>
      <c r="AK220" s="603"/>
      <c r="AL220" s="603"/>
      <c r="AM220" s="603"/>
      <c r="AN220" s="603"/>
      <c r="AO220" s="603"/>
      <c r="AP220" s="603"/>
      <c r="AQ220" s="603"/>
      <c r="AR220" s="603"/>
      <c r="AS220" s="603"/>
      <c r="AT220" s="603"/>
      <c r="AU220" s="603"/>
      <c r="AV220" s="603"/>
      <c r="AW220" s="603"/>
      <c r="AX220" s="603"/>
      <c r="AY220" s="603"/>
      <c r="BA220" s="217" t="s">
        <v>128</v>
      </c>
      <c r="BB220" s="114" t="s">
        <v>86</v>
      </c>
      <c r="BC220" s="2249" t="s">
        <v>114</v>
      </c>
      <c r="BD220" s="2250"/>
      <c r="BE220" s="2250"/>
      <c r="BF220" s="2250"/>
      <c r="BG220" s="2251"/>
      <c r="BH220" s="2252" t="s">
        <v>38</v>
      </c>
      <c r="BI220" s="2250"/>
      <c r="BJ220" s="2250"/>
      <c r="BK220" s="2250"/>
      <c r="BL220" s="2251"/>
      <c r="BM220" s="2252" t="s">
        <v>37</v>
      </c>
      <c r="BN220" s="2250"/>
      <c r="BO220" s="2250"/>
      <c r="BP220" s="2250"/>
      <c r="BQ220" s="2253"/>
    </row>
    <row r="221" s="637" customFormat="true" ht="12.75" x14ac:dyDescent="0.2">
      <c r="A221" s="190" t="s">
        <v>87</v>
      </c>
      <c r="B221" s="247"/>
      <c r="C221" s="285" t="s">
        <v>0</v>
      </c>
      <c r="D221" s="286" t="s">
        <v>1</v>
      </c>
      <c r="E221" s="286" t="s">
        <v>2</v>
      </c>
      <c r="F221" s="286" t="s">
        <v>3</v>
      </c>
      <c r="G221" s="287" t="s">
        <v>4</v>
      </c>
      <c r="H221" s="780" t="s">
        <v>0</v>
      </c>
      <c r="I221" s="725" t="s">
        <v>1</v>
      </c>
      <c r="J221" s="725" t="s">
        <v>2</v>
      </c>
      <c r="K221" s="725" t="s">
        <v>3</v>
      </c>
      <c r="L221" s="726" t="s">
        <v>4</v>
      </c>
      <c r="M221" s="765" t="s">
        <v>0</v>
      </c>
      <c r="N221" s="725" t="s">
        <v>1</v>
      </c>
      <c r="O221" s="725" t="s">
        <v>2</v>
      </c>
      <c r="P221" s="725" t="s">
        <v>3</v>
      </c>
      <c r="Q221" s="727" t="s">
        <v>4</v>
      </c>
      <c r="R221" s="654"/>
      <c r="S221" s="654"/>
      <c r="T221" s="654"/>
      <c r="U221" s="654"/>
      <c r="V221" s="654"/>
      <c r="W221" s="654"/>
      <c r="X221" s="654"/>
      <c r="Y221" s="654"/>
      <c r="Z221" s="654"/>
      <c r="AA221" s="654"/>
      <c r="AB221" s="655"/>
      <c r="AC221" s="603"/>
      <c r="AD221" s="603"/>
      <c r="AE221" s="603"/>
      <c r="AF221" s="603"/>
      <c r="AG221" s="603"/>
      <c r="AH221" s="603"/>
      <c r="AI221" s="603"/>
      <c r="AJ221" s="603"/>
      <c r="AK221" s="603"/>
      <c r="AL221" s="603"/>
      <c r="AM221" s="603"/>
      <c r="AN221" s="603"/>
      <c r="AO221" s="603"/>
      <c r="AP221" s="603"/>
      <c r="AQ221" s="603"/>
      <c r="AR221" s="603"/>
      <c r="AS221" s="603"/>
      <c r="AT221" s="603"/>
      <c r="AU221" s="603"/>
      <c r="AV221" s="603"/>
      <c r="AW221" s="603"/>
      <c r="AX221" s="603"/>
      <c r="AY221" s="603"/>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row>
    <row r="222" s="637" customFormat="true" ht="15" customHeight="true" x14ac:dyDescent="0.2">
      <c r="A222" s="2152" t="s">
        <v>36</v>
      </c>
      <c r="B222" s="1029" t="s">
        <v>15</v>
      </c>
      <c r="C222" s="1043" t="s">
        <v>35</v>
      </c>
      <c r="D222" s="1052" t="s">
        <v>35</v>
      </c>
      <c r="E222" s="1052" t="s">
        <v>35</v>
      </c>
      <c r="F222" s="1052" t="s">
        <v>35</v>
      </c>
      <c r="G222" s="1061" t="s">
        <v>35</v>
      </c>
      <c r="H222" s="1070" t="s">
        <v>35</v>
      </c>
      <c r="I222" s="1052" t="s">
        <v>35</v>
      </c>
      <c r="J222" s="1052" t="s">
        <v>35</v>
      </c>
      <c r="K222" s="1052" t="s">
        <v>35</v>
      </c>
      <c r="L222" s="1079" t="s">
        <v>35</v>
      </c>
      <c r="M222" s="1043" t="s">
        <v>35</v>
      </c>
      <c r="N222" s="1052" t="s">
        <v>35</v>
      </c>
      <c r="O222" s="1052" t="s">
        <v>35</v>
      </c>
      <c r="P222" s="1052" t="s">
        <v>35</v>
      </c>
      <c r="Q222" s="1079" t="s">
        <v>35</v>
      </c>
      <c r="R222" s="2023"/>
      <c r="S222" s="2023"/>
      <c r="T222" s="2023"/>
      <c r="U222" s="2023"/>
      <c r="V222" s="2023"/>
      <c r="W222" s="2023"/>
      <c r="X222" s="2023"/>
      <c r="Y222" s="2023"/>
      <c r="Z222" s="2023"/>
      <c r="AA222" s="2023"/>
      <c r="AB222" s="2024"/>
      <c r="AC222" s="603"/>
      <c r="AD222" s="603"/>
      <c r="AE222" s="603"/>
      <c r="AF222" s="603"/>
      <c r="AG222" s="603"/>
      <c r="AH222" s="603"/>
      <c r="AI222" s="603"/>
      <c r="AJ222" s="603"/>
      <c r="AK222" s="603"/>
      <c r="AL222" s="603"/>
      <c r="AM222" s="603"/>
      <c r="AN222" s="603"/>
      <c r="AO222" s="603"/>
      <c r="AP222" s="603"/>
      <c r="AQ222" s="603"/>
      <c r="AR222" s="603"/>
      <c r="AS222" s="603"/>
      <c r="AT222" s="603"/>
      <c r="AU222" s="603"/>
      <c r="AV222" s="603"/>
      <c r="AW222" s="603"/>
      <c r="AX222" s="603"/>
      <c r="AY222" s="603"/>
      <c r="BA222" s="2281" t="s">
        <v>36</v>
      </c>
      <c r="BB222" s="160" t="s">
        <v>15</v>
      </c>
      <c r="BC222" s="1096" t="s">
        <v>35</v>
      </c>
      <c r="BD222" s="1115" t="s">
        <v>35</v>
      </c>
      <c r="BE222" s="1115" t="s">
        <v>35</v>
      </c>
      <c r="BF222" s="1115" t="s">
        <v>35</v>
      </c>
      <c r="BG222" s="1135" t="s">
        <v>35</v>
      </c>
      <c r="BH222" s="1155" t="s">
        <v>35</v>
      </c>
      <c r="BI222" s="1115" t="s">
        <v>35</v>
      </c>
      <c r="BJ222" s="1115" t="s">
        <v>35</v>
      </c>
      <c r="BK222" s="1115" t="s">
        <v>35</v>
      </c>
      <c r="BL222" s="1135" t="s">
        <v>35</v>
      </c>
      <c r="BM222" s="1155" t="s">
        <v>35</v>
      </c>
      <c r="BN222" s="1115" t="s">
        <v>35</v>
      </c>
      <c r="BO222" s="1115" t="s">
        <v>35</v>
      </c>
      <c r="BP222" s="1115" t="s">
        <v>35</v>
      </c>
      <c r="BQ222" s="1135" t="s">
        <v>35</v>
      </c>
    </row>
    <row r="223" s="637" customFormat="true" ht="15" customHeight="true" x14ac:dyDescent="0.2">
      <c r="A223" s="2153"/>
      <c r="B223" s="1030" t="s">
        <v>16</v>
      </c>
      <c r="C223" s="1044" t="s">
        <v>35</v>
      </c>
      <c r="D223" s="1053" t="s">
        <v>35</v>
      </c>
      <c r="E223" s="1053" t="s">
        <v>35</v>
      </c>
      <c r="F223" s="1053" t="s">
        <v>35</v>
      </c>
      <c r="G223" s="1062" t="s">
        <v>35</v>
      </c>
      <c r="H223" s="1071" t="s">
        <v>35</v>
      </c>
      <c r="I223" s="1053" t="s">
        <v>35</v>
      </c>
      <c r="J223" s="1053" t="s">
        <v>35</v>
      </c>
      <c r="K223" s="1053" t="s">
        <v>35</v>
      </c>
      <c r="L223" s="1080" t="s">
        <v>35</v>
      </c>
      <c r="M223" s="1044" t="s">
        <v>35</v>
      </c>
      <c r="N223" s="1053" t="s">
        <v>35</v>
      </c>
      <c r="O223" s="1053" t="s">
        <v>35</v>
      </c>
      <c r="P223" s="1053" t="s">
        <v>35</v>
      </c>
      <c r="Q223" s="1080" t="s">
        <v>35</v>
      </c>
      <c r="R223" s="2025"/>
      <c r="S223" s="2025"/>
      <c r="T223" s="2025"/>
      <c r="U223" s="2025"/>
      <c r="V223" s="2025"/>
      <c r="W223" s="2025"/>
      <c r="X223" s="2025"/>
      <c r="Y223" s="2025"/>
      <c r="Z223" s="2025"/>
      <c r="AA223" s="2025"/>
      <c r="AB223" s="2026"/>
      <c r="AC223" s="603"/>
      <c r="AD223" s="603"/>
      <c r="AE223" s="603"/>
      <c r="AF223" s="603"/>
      <c r="AG223" s="603"/>
      <c r="AH223" s="603"/>
      <c r="AI223" s="603"/>
      <c r="AJ223" s="603"/>
      <c r="AK223" s="603"/>
      <c r="AL223" s="603"/>
      <c r="AM223" s="603"/>
      <c r="AN223" s="603"/>
      <c r="AO223" s="603"/>
      <c r="AP223" s="603"/>
      <c r="AQ223" s="603"/>
      <c r="AR223" s="603"/>
      <c r="AS223" s="603"/>
      <c r="AT223" s="603"/>
      <c r="AU223" s="603"/>
      <c r="AV223" s="603"/>
      <c r="AW223" s="603"/>
      <c r="AX223" s="603"/>
      <c r="AY223" s="603"/>
      <c r="BA223" s="2282"/>
      <c r="BB223" s="161" t="s">
        <v>16</v>
      </c>
      <c r="BC223" s="1097" t="s">
        <v>35</v>
      </c>
      <c r="BD223" s="1116" t="s">
        <v>35</v>
      </c>
      <c r="BE223" s="1116" t="s">
        <v>35</v>
      </c>
      <c r="BF223" s="1116" t="s">
        <v>35</v>
      </c>
      <c r="BG223" s="1136" t="s">
        <v>35</v>
      </c>
      <c r="BH223" s="1156" t="s">
        <v>35</v>
      </c>
      <c r="BI223" s="1116" t="s">
        <v>35</v>
      </c>
      <c r="BJ223" s="1116" t="s">
        <v>35</v>
      </c>
      <c r="BK223" s="1116" t="s">
        <v>35</v>
      </c>
      <c r="BL223" s="1136" t="s">
        <v>35</v>
      </c>
      <c r="BM223" s="1156" t="s">
        <v>35</v>
      </c>
      <c r="BN223" s="1116" t="s">
        <v>35</v>
      </c>
      <c r="BO223" s="1116" t="s">
        <v>35</v>
      </c>
      <c r="BP223" s="1116" t="s">
        <v>35</v>
      </c>
      <c r="BQ223" s="1136" t="s">
        <v>35</v>
      </c>
    </row>
    <row r="224" s="637" customFormat="true" ht="15" customHeight="true" x14ac:dyDescent="0.2">
      <c r="A224" s="2154"/>
      <c r="B224" s="1031" t="s">
        <v>20</v>
      </c>
      <c r="C224" s="1045" t="s">
        <v>35</v>
      </c>
      <c r="D224" s="1054" t="s">
        <v>35</v>
      </c>
      <c r="E224" s="1054" t="s">
        <v>35</v>
      </c>
      <c r="F224" s="1054" t="s">
        <v>35</v>
      </c>
      <c r="G224" s="1063" t="s">
        <v>35</v>
      </c>
      <c r="H224" s="1072" t="s">
        <v>35</v>
      </c>
      <c r="I224" s="1054" t="s">
        <v>35</v>
      </c>
      <c r="J224" s="1054" t="s">
        <v>35</v>
      </c>
      <c r="K224" s="1054" t="s">
        <v>35</v>
      </c>
      <c r="L224" s="1081" t="s">
        <v>35</v>
      </c>
      <c r="M224" s="1045" t="s">
        <v>35</v>
      </c>
      <c r="N224" s="1054" t="s">
        <v>35</v>
      </c>
      <c r="O224" s="1054" t="s">
        <v>35</v>
      </c>
      <c r="P224" s="1054" t="s">
        <v>35</v>
      </c>
      <c r="Q224" s="1081" t="s">
        <v>35</v>
      </c>
      <c r="R224" s="2025"/>
      <c r="S224" s="2025"/>
      <c r="T224" s="2025"/>
      <c r="U224" s="2025"/>
      <c r="V224" s="2025"/>
      <c r="W224" s="2025"/>
      <c r="X224" s="2025"/>
      <c r="Y224" s="2025"/>
      <c r="Z224" s="2025"/>
      <c r="AA224" s="2025"/>
      <c r="AB224" s="2026"/>
      <c r="AC224" s="603"/>
      <c r="AD224" s="603"/>
      <c r="AE224" s="603"/>
      <c r="AF224" s="603"/>
      <c r="AG224" s="603"/>
      <c r="AH224" s="603"/>
      <c r="AI224" s="603"/>
      <c r="AJ224" s="603"/>
      <c r="AK224" s="603"/>
      <c r="AL224" s="603"/>
      <c r="AM224" s="603"/>
      <c r="AN224" s="603"/>
      <c r="AO224" s="603"/>
      <c r="AP224" s="603"/>
      <c r="AQ224" s="603"/>
      <c r="AR224" s="603"/>
      <c r="AS224" s="603"/>
      <c r="AT224" s="603"/>
      <c r="AU224" s="603"/>
      <c r="AV224" s="603"/>
      <c r="AW224" s="603"/>
      <c r="AX224" s="603"/>
      <c r="AY224" s="603"/>
      <c r="BA224" s="2282"/>
      <c r="BB224" s="161" t="s">
        <v>20</v>
      </c>
      <c r="BC224" s="1097" t="s">
        <v>35</v>
      </c>
      <c r="BD224" s="1116" t="s">
        <v>35</v>
      </c>
      <c r="BE224" s="1116" t="s">
        <v>35</v>
      </c>
      <c r="BF224" s="1116" t="s">
        <v>35</v>
      </c>
      <c r="BG224" s="1136" t="s">
        <v>35</v>
      </c>
      <c r="BH224" s="1156" t="s">
        <v>35</v>
      </c>
      <c r="BI224" s="1116" t="s">
        <v>35</v>
      </c>
      <c r="BJ224" s="1116" t="s">
        <v>35</v>
      </c>
      <c r="BK224" s="1116" t="s">
        <v>35</v>
      </c>
      <c r="BL224" s="1136" t="s">
        <v>35</v>
      </c>
      <c r="BM224" s="1156" t="s">
        <v>35</v>
      </c>
      <c r="BN224" s="1116" t="s">
        <v>35</v>
      </c>
      <c r="BO224" s="1116" t="s">
        <v>35</v>
      </c>
      <c r="BP224" s="1116" t="s">
        <v>35</v>
      </c>
      <c r="BQ224" s="1136" t="s">
        <v>35</v>
      </c>
    </row>
    <row r="225" s="637" customFormat="true" ht="15" customHeight="true" x14ac:dyDescent="0.2">
      <c r="A225" s="1002"/>
      <c r="B225" s="820"/>
      <c r="C225" s="936"/>
      <c r="D225" s="937"/>
      <c r="E225" s="937"/>
      <c r="F225" s="937"/>
      <c r="G225" s="938"/>
      <c r="H225" s="939"/>
      <c r="I225" s="937"/>
      <c r="J225" s="937"/>
      <c r="K225" s="937"/>
      <c r="L225" s="940"/>
      <c r="M225" s="936"/>
      <c r="N225" s="937"/>
      <c r="O225" s="937"/>
      <c r="P225" s="937"/>
      <c r="Q225" s="940"/>
      <c r="R225" s="2025"/>
      <c r="S225" s="2025"/>
      <c r="T225" s="2025"/>
      <c r="U225" s="2025"/>
      <c r="V225" s="2025"/>
      <c r="W225" s="2025"/>
      <c r="X225" s="2025"/>
      <c r="Y225" s="2025"/>
      <c r="Z225" s="2025"/>
      <c r="AA225" s="2025"/>
      <c r="AB225" s="2026"/>
      <c r="AC225" s="603"/>
      <c r="AD225" s="603"/>
      <c r="AE225" s="603"/>
      <c r="AF225" s="603"/>
      <c r="AG225" s="603"/>
      <c r="AH225" s="603"/>
      <c r="AI225" s="603"/>
      <c r="AJ225" s="603"/>
      <c r="AK225" s="603"/>
      <c r="AL225" s="603"/>
      <c r="AM225" s="603"/>
      <c r="AN225" s="603"/>
      <c r="AO225" s="603"/>
      <c r="AP225" s="603"/>
      <c r="AQ225" s="603"/>
      <c r="AR225" s="603"/>
      <c r="AS225" s="603"/>
      <c r="AT225" s="603"/>
      <c r="AU225" s="603"/>
      <c r="AV225" s="603"/>
      <c r="AW225" s="603"/>
      <c r="AX225" s="603"/>
      <c r="AY225" s="603"/>
      <c r="BA225" s="2282" t="s">
        <v>70</v>
      </c>
      <c r="BB225" s="161" t="s">
        <v>71</v>
      </c>
      <c r="BC225" s="1097" t="s">
        <v>35</v>
      </c>
      <c r="BD225" s="1116" t="s">
        <v>35</v>
      </c>
      <c r="BE225" s="1116" t="s">
        <v>35</v>
      </c>
      <c r="BF225" s="1116" t="s">
        <v>35</v>
      </c>
      <c r="BG225" s="1136" t="s">
        <v>35</v>
      </c>
      <c r="BH225" s="1156" t="s">
        <v>35</v>
      </c>
      <c r="BI225" s="1116" t="s">
        <v>35</v>
      </c>
      <c r="BJ225" s="1116" t="s">
        <v>35</v>
      </c>
      <c r="BK225" s="1116" t="s">
        <v>35</v>
      </c>
      <c r="BL225" s="1136" t="s">
        <v>35</v>
      </c>
      <c r="BM225" s="1156" t="s">
        <v>35</v>
      </c>
      <c r="BN225" s="1116" t="s">
        <v>35</v>
      </c>
      <c r="BO225" s="1116" t="s">
        <v>35</v>
      </c>
      <c r="BP225" s="1116" t="s">
        <v>35</v>
      </c>
      <c r="BQ225" s="1136" t="s">
        <v>35</v>
      </c>
    </row>
    <row r="226" s="637" customFormat="true" ht="15" customHeight="true" x14ac:dyDescent="0.2">
      <c r="A226" s="803"/>
      <c r="B226" s="1032"/>
      <c r="C226" s="744"/>
      <c r="D226" s="745"/>
      <c r="E226" s="745"/>
      <c r="F226" s="745"/>
      <c r="G226" s="789"/>
      <c r="H226" s="781"/>
      <c r="I226" s="745"/>
      <c r="J226" s="745"/>
      <c r="K226" s="745"/>
      <c r="L226" s="754"/>
      <c r="M226" s="766"/>
      <c r="N226" s="745"/>
      <c r="O226" s="745"/>
      <c r="P226" s="745"/>
      <c r="Q226" s="1952"/>
      <c r="R226" s="2025"/>
      <c r="S226" s="2025"/>
      <c r="T226" s="2025"/>
      <c r="U226" s="2025"/>
      <c r="V226" s="2025"/>
      <c r="W226" s="2025"/>
      <c r="X226" s="2025"/>
      <c r="Y226" s="2025"/>
      <c r="Z226" s="2025"/>
      <c r="AA226" s="2025"/>
      <c r="AB226" s="2026"/>
      <c r="AC226" s="603"/>
      <c r="AD226" s="603"/>
      <c r="AE226" s="603"/>
      <c r="AF226" s="603"/>
      <c r="AG226" s="603"/>
      <c r="AH226" s="603"/>
      <c r="AI226" s="603"/>
      <c r="AJ226" s="603"/>
      <c r="AK226" s="603"/>
      <c r="AL226" s="603"/>
      <c r="AM226" s="603"/>
      <c r="AN226" s="603"/>
      <c r="AO226" s="603"/>
      <c r="AP226" s="603"/>
      <c r="AQ226" s="603"/>
      <c r="AR226" s="603"/>
      <c r="AS226" s="603"/>
      <c r="AT226" s="603"/>
      <c r="AU226" s="603"/>
      <c r="AV226" s="603"/>
      <c r="AW226" s="603"/>
      <c r="AX226" s="603"/>
      <c r="AY226" s="603"/>
      <c r="BA226" s="2282"/>
      <c r="BB226" s="161" t="s">
        <v>72</v>
      </c>
      <c r="BC226" s="1097" t="s">
        <v>35</v>
      </c>
      <c r="BD226" s="1116" t="s">
        <v>35</v>
      </c>
      <c r="BE226" s="1116" t="s">
        <v>35</v>
      </c>
      <c r="BF226" s="1116" t="s">
        <v>35</v>
      </c>
      <c r="BG226" s="1136" t="s">
        <v>35</v>
      </c>
      <c r="BH226" s="1156" t="s">
        <v>35</v>
      </c>
      <c r="BI226" s="1116" t="s">
        <v>35</v>
      </c>
      <c r="BJ226" s="1116" t="s">
        <v>35</v>
      </c>
      <c r="BK226" s="1116" t="s">
        <v>35</v>
      </c>
      <c r="BL226" s="1136" t="s">
        <v>35</v>
      </c>
      <c r="BM226" s="1156" t="s">
        <v>35</v>
      </c>
      <c r="BN226" s="1116" t="s">
        <v>35</v>
      </c>
      <c r="BO226" s="1116" t="s">
        <v>35</v>
      </c>
      <c r="BP226" s="1116" t="s">
        <v>35</v>
      </c>
      <c r="BQ226" s="1136" t="s">
        <v>35</v>
      </c>
    </row>
    <row r="227" s="637" customFormat="true" ht="15" customHeight="true" x14ac:dyDescent="0.2">
      <c r="A227" s="804"/>
      <c r="B227" s="1033"/>
      <c r="C227" s="746"/>
      <c r="D227" s="747"/>
      <c r="E227" s="747"/>
      <c r="F227" s="747"/>
      <c r="G227" s="790"/>
      <c r="H227" s="782"/>
      <c r="I227" s="747"/>
      <c r="J227" s="747"/>
      <c r="K227" s="747"/>
      <c r="L227" s="755"/>
      <c r="M227" s="767"/>
      <c r="N227" s="747"/>
      <c r="O227" s="747"/>
      <c r="P227" s="747"/>
      <c r="Q227" s="1953"/>
      <c r="R227" s="2025"/>
      <c r="S227" s="2025"/>
      <c r="T227" s="2025"/>
      <c r="U227" s="2025"/>
      <c r="V227" s="2025"/>
      <c r="W227" s="2025"/>
      <c r="X227" s="2025"/>
      <c r="Y227" s="2025"/>
      <c r="Z227" s="2025"/>
      <c r="AA227" s="2025"/>
      <c r="AB227" s="2026"/>
      <c r="AC227" s="603"/>
      <c r="AD227" s="603"/>
      <c r="AE227" s="603"/>
      <c r="AF227" s="603"/>
      <c r="AG227" s="603"/>
      <c r="AH227" s="603"/>
      <c r="AI227" s="603"/>
      <c r="AJ227" s="603"/>
      <c r="AK227" s="603"/>
      <c r="AL227" s="603"/>
      <c r="AM227" s="603"/>
      <c r="AN227" s="603"/>
      <c r="AO227" s="603"/>
      <c r="AP227" s="603"/>
      <c r="AQ227" s="603"/>
      <c r="AR227" s="603"/>
      <c r="AS227" s="603"/>
      <c r="AT227" s="603"/>
      <c r="AU227" s="603"/>
      <c r="AV227" s="603"/>
      <c r="AW227" s="603"/>
      <c r="AX227" s="603"/>
      <c r="AY227" s="603"/>
      <c r="BA227" s="2282" t="s">
        <v>94</v>
      </c>
      <c r="BB227" s="161" t="s">
        <v>61</v>
      </c>
      <c r="BC227" s="1097" t="s">
        <v>35</v>
      </c>
      <c r="BD227" s="1116" t="s">
        <v>35</v>
      </c>
      <c r="BE227" s="1116" t="s">
        <v>35</v>
      </c>
      <c r="BF227" s="1116" t="s">
        <v>35</v>
      </c>
      <c r="BG227" s="1136" t="s">
        <v>35</v>
      </c>
      <c r="BH227" s="1156" t="s">
        <v>35</v>
      </c>
      <c r="BI227" s="1116" t="s">
        <v>35</v>
      </c>
      <c r="BJ227" s="1116" t="s">
        <v>35</v>
      </c>
      <c r="BK227" s="1116" t="s">
        <v>35</v>
      </c>
      <c r="BL227" s="1136" t="s">
        <v>35</v>
      </c>
      <c r="BM227" s="1156" t="s">
        <v>35</v>
      </c>
      <c r="BN227" s="1116" t="s">
        <v>35</v>
      </c>
      <c r="BO227" s="1116" t="s">
        <v>35</v>
      </c>
      <c r="BP227" s="1116" t="s">
        <v>35</v>
      </c>
      <c r="BQ227" s="1136" t="s">
        <v>35</v>
      </c>
    </row>
    <row r="228" s="637" customFormat="true" ht="15" customHeight="true" x14ac:dyDescent="0.2">
      <c r="A228" s="805"/>
      <c r="B228" s="1034"/>
      <c r="C228" s="991"/>
      <c r="D228" s="992"/>
      <c r="E228" s="992"/>
      <c r="F228" s="992"/>
      <c r="G228" s="993"/>
      <c r="H228" s="994"/>
      <c r="I228" s="992"/>
      <c r="J228" s="992"/>
      <c r="K228" s="992"/>
      <c r="L228" s="995"/>
      <c r="M228" s="991"/>
      <c r="N228" s="992"/>
      <c r="O228" s="992"/>
      <c r="P228" s="992"/>
      <c r="Q228" s="995"/>
      <c r="R228" s="2025"/>
      <c r="S228" s="2025"/>
      <c r="T228" s="2025"/>
      <c r="U228" s="2025"/>
      <c r="V228" s="2025"/>
      <c r="W228" s="2025"/>
      <c r="X228" s="2025"/>
      <c r="Y228" s="2025"/>
      <c r="Z228" s="2025"/>
      <c r="AA228" s="2025"/>
      <c r="AB228" s="2026"/>
      <c r="AC228" s="603"/>
      <c r="AD228" s="603"/>
      <c r="AE228" s="603"/>
      <c r="AF228" s="603"/>
      <c r="AG228" s="603"/>
      <c r="AH228" s="603"/>
      <c r="AI228" s="603"/>
      <c r="AJ228" s="603"/>
      <c r="AK228" s="603"/>
      <c r="AL228" s="603"/>
      <c r="AM228" s="603"/>
      <c r="AN228" s="603"/>
      <c r="AO228" s="603"/>
      <c r="AP228" s="603"/>
      <c r="AQ228" s="603"/>
      <c r="AR228" s="603"/>
      <c r="AS228" s="603"/>
      <c r="AT228" s="603"/>
      <c r="AU228" s="603"/>
      <c r="AV228" s="603"/>
      <c r="AW228" s="603"/>
      <c r="AX228" s="603"/>
      <c r="AY228" s="603"/>
      <c r="BA228" s="2282"/>
      <c r="BB228" s="161" t="s">
        <v>91</v>
      </c>
      <c r="BC228" s="1097" t="s">
        <v>35</v>
      </c>
      <c r="BD228" s="1116" t="s">
        <v>35</v>
      </c>
      <c r="BE228" s="1116" t="s">
        <v>35</v>
      </c>
      <c r="BF228" s="1116" t="s">
        <v>35</v>
      </c>
      <c r="BG228" s="1136" t="s">
        <v>35</v>
      </c>
      <c r="BH228" s="1156" t="s">
        <v>35</v>
      </c>
      <c r="BI228" s="1116" t="s">
        <v>35</v>
      </c>
      <c r="BJ228" s="1116" t="s">
        <v>35</v>
      </c>
      <c r="BK228" s="1116" t="s">
        <v>35</v>
      </c>
      <c r="BL228" s="1136" t="s">
        <v>35</v>
      </c>
      <c r="BM228" s="1156" t="s">
        <v>35</v>
      </c>
      <c r="BN228" s="1116" t="s">
        <v>35</v>
      </c>
      <c r="BO228" s="1116" t="s">
        <v>35</v>
      </c>
      <c r="BP228" s="1116" t="s">
        <v>35</v>
      </c>
      <c r="BQ228" s="1136" t="s">
        <v>35</v>
      </c>
    </row>
    <row r="229" s="637" customFormat="true" ht="15" customHeight="true" x14ac:dyDescent="0.2">
      <c r="A229" s="806"/>
      <c r="B229" s="1035"/>
      <c r="C229" s="981"/>
      <c r="D229" s="982"/>
      <c r="E229" s="982"/>
      <c r="F229" s="982"/>
      <c r="G229" s="983"/>
      <c r="H229" s="984"/>
      <c r="I229" s="982"/>
      <c r="J229" s="982"/>
      <c r="K229" s="982"/>
      <c r="L229" s="985"/>
      <c r="M229" s="981"/>
      <c r="N229" s="982"/>
      <c r="O229" s="982"/>
      <c r="P229" s="982"/>
      <c r="Q229" s="985"/>
      <c r="R229" s="2027"/>
      <c r="S229" s="2027"/>
      <c r="T229" s="2027"/>
      <c r="U229" s="2027"/>
      <c r="V229" s="2027"/>
      <c r="W229" s="2027"/>
      <c r="X229" s="2027"/>
      <c r="Y229" s="2027"/>
      <c r="Z229" s="2027"/>
      <c r="AA229" s="2027"/>
      <c r="AB229" s="2028"/>
      <c r="AC229" s="603"/>
      <c r="AD229" s="603"/>
      <c r="AE229" s="603"/>
      <c r="AF229" s="603"/>
      <c r="AG229" s="603"/>
      <c r="AH229" s="603"/>
      <c r="AI229" s="603"/>
      <c r="AJ229" s="603"/>
      <c r="AK229" s="603"/>
      <c r="AL229" s="603"/>
      <c r="AM229" s="603"/>
      <c r="AN229" s="603"/>
      <c r="AO229" s="603"/>
      <c r="AP229" s="603"/>
      <c r="AQ229" s="603"/>
      <c r="AR229" s="603"/>
      <c r="AS229" s="603"/>
      <c r="AT229" s="603"/>
      <c r="AU229" s="603"/>
      <c r="AV229" s="603"/>
      <c r="AW229" s="603"/>
      <c r="AX229" s="603"/>
      <c r="AY229" s="603"/>
      <c r="BA229" s="2282"/>
      <c r="BB229" s="161" t="s">
        <v>92</v>
      </c>
      <c r="BC229" s="1097" t="s">
        <v>35</v>
      </c>
      <c r="BD229" s="1116" t="s">
        <v>35</v>
      </c>
      <c r="BE229" s="1116" t="s">
        <v>35</v>
      </c>
      <c r="BF229" s="1116" t="s">
        <v>35</v>
      </c>
      <c r="BG229" s="1136" t="s">
        <v>35</v>
      </c>
      <c r="BH229" s="1156" t="s">
        <v>35</v>
      </c>
      <c r="BI229" s="1116" t="s">
        <v>35</v>
      </c>
      <c r="BJ229" s="1116" t="s">
        <v>35</v>
      </c>
      <c r="BK229" s="1116" t="s">
        <v>35</v>
      </c>
      <c r="BL229" s="1136" t="s">
        <v>35</v>
      </c>
      <c r="BM229" s="1156" t="s">
        <v>35</v>
      </c>
      <c r="BN229" s="1116" t="s">
        <v>35</v>
      </c>
      <c r="BO229" s="1116" t="s">
        <v>35</v>
      </c>
      <c r="BP229" s="1116" t="s">
        <v>35</v>
      </c>
      <c r="BQ229" s="1136" t="s">
        <v>35</v>
      </c>
    </row>
    <row r="230" s="637" customFormat="true" ht="15" customHeight="true" x14ac:dyDescent="0.2">
      <c r="A230" s="807"/>
      <c r="B230" s="1036"/>
      <c r="C230" s="986"/>
      <c r="D230" s="987"/>
      <c r="E230" s="987"/>
      <c r="F230" s="987"/>
      <c r="G230" s="988"/>
      <c r="H230" s="989"/>
      <c r="I230" s="987"/>
      <c r="J230" s="987"/>
      <c r="K230" s="987"/>
      <c r="L230" s="990"/>
      <c r="M230" s="986"/>
      <c r="N230" s="987"/>
      <c r="O230" s="987"/>
      <c r="P230" s="987"/>
      <c r="Q230" s="990"/>
      <c r="R230" s="603"/>
      <c r="S230" s="603"/>
      <c r="T230" s="603"/>
      <c r="U230" s="603"/>
      <c r="V230" s="603"/>
      <c r="W230" s="603"/>
      <c r="X230" s="603"/>
      <c r="Y230" s="603"/>
      <c r="Z230" s="603"/>
      <c r="AA230" s="603"/>
      <c r="AB230" s="603"/>
      <c r="AC230" s="603"/>
      <c r="AD230" s="603"/>
      <c r="AE230" s="603"/>
      <c r="AF230" s="603"/>
      <c r="AG230" s="603"/>
      <c r="AH230" s="603"/>
      <c r="AI230" s="603"/>
      <c r="AJ230" s="603"/>
      <c r="AK230" s="603"/>
      <c r="AL230" s="603"/>
      <c r="AM230" s="603"/>
      <c r="AN230" s="603"/>
      <c r="AO230" s="603"/>
      <c r="AP230" s="603"/>
      <c r="AQ230" s="603"/>
      <c r="AR230" s="603"/>
      <c r="AS230" s="603"/>
      <c r="AT230" s="603"/>
      <c r="AU230" s="603"/>
      <c r="AV230" s="603"/>
      <c r="AW230" s="603"/>
      <c r="AX230" s="603"/>
      <c r="AY230" s="603"/>
      <c r="BA230" s="2282"/>
      <c r="BB230" s="161" t="s">
        <v>93</v>
      </c>
      <c r="BC230" s="1097" t="s">
        <v>35</v>
      </c>
      <c r="BD230" s="1116" t="s">
        <v>35</v>
      </c>
      <c r="BE230" s="1116" t="s">
        <v>35</v>
      </c>
      <c r="BF230" s="1116" t="s">
        <v>35</v>
      </c>
      <c r="BG230" s="1136" t="s">
        <v>35</v>
      </c>
      <c r="BH230" s="1156" t="s">
        <v>35</v>
      </c>
      <c r="BI230" s="1116" t="s">
        <v>35</v>
      </c>
      <c r="BJ230" s="1116" t="s">
        <v>35</v>
      </c>
      <c r="BK230" s="1116" t="s">
        <v>35</v>
      </c>
      <c r="BL230" s="1136" t="s">
        <v>35</v>
      </c>
      <c r="BM230" s="1156" t="s">
        <v>35</v>
      </c>
      <c r="BN230" s="1116" t="s">
        <v>35</v>
      </c>
      <c r="BO230" s="1116" t="s">
        <v>35</v>
      </c>
      <c r="BP230" s="1116" t="s">
        <v>35</v>
      </c>
      <c r="BQ230" s="1136" t="s">
        <v>35</v>
      </c>
    </row>
    <row r="231" s="637" customFormat="true" ht="15" customHeight="true" x14ac:dyDescent="0.2">
      <c r="A231" s="1003"/>
      <c r="B231" s="817"/>
      <c r="C231" s="936"/>
      <c r="D231" s="937"/>
      <c r="E231" s="937"/>
      <c r="F231" s="937"/>
      <c r="G231" s="938"/>
      <c r="H231" s="939"/>
      <c r="I231" s="937"/>
      <c r="J231" s="937"/>
      <c r="K231" s="937"/>
      <c r="L231" s="940"/>
      <c r="M231" s="936"/>
      <c r="N231" s="937"/>
      <c r="O231" s="937"/>
      <c r="P231" s="937"/>
      <c r="Q231" s="940"/>
      <c r="R231" s="651"/>
      <c r="S231" s="652"/>
      <c r="T231" s="652"/>
      <c r="U231" s="652"/>
      <c r="V231" s="652"/>
      <c r="W231" s="652"/>
      <c r="X231" s="652"/>
      <c r="Y231" s="652"/>
      <c r="Z231" s="652"/>
      <c r="AA231" s="652"/>
      <c r="AB231" s="653"/>
      <c r="AC231" s="603"/>
      <c r="AD231" s="603"/>
      <c r="AE231" s="603"/>
      <c r="AF231" s="603"/>
      <c r="AG231" s="603"/>
      <c r="AH231" s="603"/>
      <c r="AI231" s="603"/>
      <c r="AJ231" s="603"/>
      <c r="AK231" s="603"/>
      <c r="AL231" s="603"/>
      <c r="AM231" s="603"/>
      <c r="AN231" s="603"/>
      <c r="AO231" s="603"/>
      <c r="AP231" s="603"/>
      <c r="AQ231" s="603"/>
      <c r="AR231" s="603"/>
      <c r="AS231" s="603"/>
      <c r="AT231" s="603"/>
      <c r="AU231" s="603"/>
      <c r="AV231" s="603"/>
      <c r="AW231" s="603"/>
      <c r="AX231" s="603"/>
      <c r="AY231" s="603"/>
      <c r="BA231" s="650"/>
      <c r="BB231" s="161"/>
      <c r="BC231" s="344"/>
      <c r="BD231" s="309"/>
      <c r="BE231" s="309"/>
      <c r="BF231" s="309"/>
      <c r="BG231" s="345"/>
      <c r="BH231" s="353"/>
      <c r="BI231" s="309"/>
      <c r="BJ231" s="309"/>
      <c r="BK231" s="309"/>
      <c r="BL231" s="345"/>
      <c r="BM231" s="353"/>
      <c r="BN231" s="309"/>
      <c r="BO231" s="309"/>
      <c r="BP231" s="309"/>
      <c r="BQ231" s="345"/>
    </row>
    <row r="232" s="637" customFormat="true" ht="15" customHeight="true" x14ac:dyDescent="0.2">
      <c r="A232" s="1003"/>
      <c r="B232" s="817"/>
      <c r="C232" s="936"/>
      <c r="D232" s="937"/>
      <c r="E232" s="937"/>
      <c r="F232" s="937"/>
      <c r="G232" s="938"/>
      <c r="H232" s="939"/>
      <c r="I232" s="937"/>
      <c r="J232" s="937"/>
      <c r="K232" s="937"/>
      <c r="L232" s="940"/>
      <c r="M232" s="936"/>
      <c r="N232" s="937"/>
      <c r="O232" s="937"/>
      <c r="P232" s="937"/>
      <c r="Q232" s="940"/>
      <c r="R232" s="654"/>
      <c r="S232" s="654"/>
      <c r="T232" s="654"/>
      <c r="U232" s="654"/>
      <c r="V232" s="654"/>
      <c r="W232" s="654"/>
      <c r="X232" s="654"/>
      <c r="Y232" s="654"/>
      <c r="Z232" s="654"/>
      <c r="AA232" s="654"/>
      <c r="AB232" s="655"/>
      <c r="AC232" s="603"/>
      <c r="AD232" s="603"/>
      <c r="AE232" s="603"/>
      <c r="AF232" s="603"/>
      <c r="AG232" s="603"/>
      <c r="AH232" s="603"/>
      <c r="AI232" s="603"/>
      <c r="AJ232" s="603"/>
      <c r="AK232" s="603"/>
      <c r="AL232" s="603"/>
      <c r="AM232" s="603"/>
      <c r="AN232" s="603"/>
      <c r="AO232" s="603"/>
      <c r="AP232" s="603"/>
      <c r="AQ232" s="603"/>
      <c r="AR232" s="603"/>
      <c r="AS232" s="603"/>
      <c r="AT232" s="603"/>
      <c r="AU232" s="603"/>
      <c r="AV232" s="603"/>
      <c r="AW232" s="603"/>
      <c r="AX232" s="603"/>
      <c r="AY232" s="603"/>
      <c r="BA232" s="460"/>
      <c r="BB232" s="161"/>
      <c r="BC232" s="344"/>
      <c r="BD232" s="309"/>
      <c r="BE232" s="309"/>
      <c r="BF232" s="309"/>
      <c r="BG232" s="345"/>
      <c r="BH232" s="353"/>
      <c r="BI232" s="309"/>
      <c r="BJ232" s="309"/>
      <c r="BK232" s="309"/>
      <c r="BL232" s="345"/>
      <c r="BM232" s="353"/>
      <c r="BN232" s="309"/>
      <c r="BO232" s="309"/>
      <c r="BP232" s="309"/>
      <c r="BQ232" s="345"/>
    </row>
    <row r="233" s="637" customFormat="true" ht="15" customHeight="true" x14ac:dyDescent="0.2">
      <c r="A233" s="1003"/>
      <c r="B233" s="817"/>
      <c r="C233" s="936"/>
      <c r="D233" s="937"/>
      <c r="E233" s="937"/>
      <c r="F233" s="937"/>
      <c r="G233" s="938"/>
      <c r="H233" s="939"/>
      <c r="I233" s="937"/>
      <c r="J233" s="937"/>
      <c r="K233" s="937"/>
      <c r="L233" s="940"/>
      <c r="M233" s="936"/>
      <c r="N233" s="937"/>
      <c r="O233" s="937"/>
      <c r="P233" s="937"/>
      <c r="Q233" s="940"/>
      <c r="R233" s="2029"/>
      <c r="S233" s="2029"/>
      <c r="T233" s="2029"/>
      <c r="U233" s="2029"/>
      <c r="V233" s="2029"/>
      <c r="W233" s="2029"/>
      <c r="X233" s="2029"/>
      <c r="Y233" s="2029"/>
      <c r="Z233" s="2029"/>
      <c r="AA233" s="2029"/>
      <c r="AB233" s="2030"/>
      <c r="AC233" s="603"/>
      <c r="AD233" s="603"/>
      <c r="AE233" s="603"/>
      <c r="AF233" s="603"/>
      <c r="AG233" s="603"/>
      <c r="AH233" s="603"/>
      <c r="AI233" s="603"/>
      <c r="AJ233" s="603"/>
      <c r="AK233" s="603"/>
      <c r="AL233" s="603"/>
      <c r="AM233" s="603"/>
      <c r="AN233" s="603"/>
      <c r="AO233" s="603"/>
      <c r="AP233" s="603"/>
      <c r="AQ233" s="603"/>
      <c r="AR233" s="603"/>
      <c r="AS233" s="603"/>
      <c r="AT233" s="603"/>
      <c r="AU233" s="603"/>
      <c r="AV233" s="603"/>
      <c r="AW233" s="603"/>
      <c r="AX233" s="603"/>
      <c r="AY233" s="603"/>
      <c r="BA233" s="460"/>
      <c r="BB233" s="161"/>
      <c r="BC233" s="344"/>
      <c r="BD233" s="309"/>
      <c r="BE233" s="309"/>
      <c r="BF233" s="309"/>
      <c r="BG233" s="345"/>
      <c r="BH233" s="353"/>
      <c r="BI233" s="309"/>
      <c r="BJ233" s="309"/>
      <c r="BK233" s="309"/>
      <c r="BL233" s="345"/>
      <c r="BM233" s="353"/>
      <c r="BN233" s="309"/>
      <c r="BO233" s="309"/>
      <c r="BP233" s="309"/>
      <c r="BQ233" s="345"/>
    </row>
    <row r="234" s="637" customFormat="true" ht="15" customHeight="true" x14ac:dyDescent="0.2">
      <c r="A234" s="1003"/>
      <c r="B234" s="817"/>
      <c r="C234" s="936"/>
      <c r="D234" s="937"/>
      <c r="E234" s="937"/>
      <c r="F234" s="937"/>
      <c r="G234" s="938"/>
      <c r="H234" s="939"/>
      <c r="I234" s="937"/>
      <c r="J234" s="937"/>
      <c r="K234" s="937"/>
      <c r="L234" s="940"/>
      <c r="M234" s="936"/>
      <c r="N234" s="937"/>
      <c r="O234" s="937"/>
      <c r="P234" s="937"/>
      <c r="Q234" s="940"/>
      <c r="R234" s="2031"/>
      <c r="S234" s="2031"/>
      <c r="T234" s="2031"/>
      <c r="U234" s="2031"/>
      <c r="V234" s="2031"/>
      <c r="W234" s="2031"/>
      <c r="X234" s="2031"/>
      <c r="Y234" s="2031"/>
      <c r="Z234" s="2031"/>
      <c r="AA234" s="2031"/>
      <c r="AB234" s="2032"/>
      <c r="AC234" s="603"/>
      <c r="AD234" s="603"/>
      <c r="AE234" s="603"/>
      <c r="AF234" s="603"/>
      <c r="AG234" s="603"/>
      <c r="AH234" s="603"/>
      <c r="AI234" s="603"/>
      <c r="AJ234" s="603"/>
      <c r="AK234" s="603"/>
      <c r="AL234" s="603"/>
      <c r="AM234" s="603"/>
      <c r="AN234" s="603"/>
      <c r="AO234" s="603"/>
      <c r="AP234" s="603"/>
      <c r="AQ234" s="603"/>
      <c r="AR234" s="603"/>
      <c r="AS234" s="603"/>
      <c r="AT234" s="603"/>
      <c r="AU234" s="603"/>
      <c r="AV234" s="603"/>
      <c r="AW234" s="603"/>
      <c r="AX234" s="603"/>
      <c r="AY234" s="603"/>
      <c r="BA234" s="460"/>
      <c r="BB234" s="161"/>
      <c r="BC234" s="344"/>
      <c r="BD234" s="309"/>
      <c r="BE234" s="309"/>
      <c r="BF234" s="309"/>
      <c r="BG234" s="345"/>
      <c r="BH234" s="353"/>
      <c r="BI234" s="309"/>
      <c r="BJ234" s="309"/>
      <c r="BK234" s="309"/>
      <c r="BL234" s="345"/>
      <c r="BM234" s="353"/>
      <c r="BN234" s="309"/>
      <c r="BO234" s="309"/>
      <c r="BP234" s="309"/>
      <c r="BQ234" s="345"/>
    </row>
    <row r="235" s="637" customFormat="true" ht="15" customHeight="true" x14ac:dyDescent="0.2">
      <c r="A235" s="1003"/>
      <c r="B235" s="817"/>
      <c r="C235" s="936"/>
      <c r="D235" s="937"/>
      <c r="E235" s="937"/>
      <c r="F235" s="937"/>
      <c r="G235" s="938"/>
      <c r="H235" s="939"/>
      <c r="I235" s="937"/>
      <c r="J235" s="937"/>
      <c r="K235" s="937"/>
      <c r="L235" s="940"/>
      <c r="M235" s="936"/>
      <c r="N235" s="937"/>
      <c r="O235" s="937"/>
      <c r="P235" s="937"/>
      <c r="Q235" s="940"/>
      <c r="R235" s="2031"/>
      <c r="S235" s="2031"/>
      <c r="T235" s="2031"/>
      <c r="U235" s="2031"/>
      <c r="V235" s="2031"/>
      <c r="W235" s="2031"/>
      <c r="X235" s="2031"/>
      <c r="Y235" s="2031"/>
      <c r="Z235" s="2031"/>
      <c r="AA235" s="2031"/>
      <c r="AB235" s="2032"/>
      <c r="AC235" s="603"/>
      <c r="AD235" s="603"/>
      <c r="AE235" s="603"/>
      <c r="AF235" s="603"/>
      <c r="AG235" s="603"/>
      <c r="AH235" s="603"/>
      <c r="AI235" s="603"/>
      <c r="AJ235" s="603"/>
      <c r="AK235" s="603"/>
      <c r="AL235" s="603"/>
      <c r="AM235" s="603"/>
      <c r="AN235" s="603"/>
      <c r="AO235" s="603"/>
      <c r="AP235" s="603"/>
      <c r="AQ235" s="603"/>
      <c r="AR235" s="603"/>
      <c r="AS235" s="603"/>
      <c r="AT235" s="603"/>
      <c r="AU235" s="603"/>
      <c r="AV235" s="603"/>
      <c r="AW235" s="603"/>
      <c r="AX235" s="603"/>
      <c r="AY235" s="603"/>
      <c r="BA235" s="460"/>
      <c r="BB235" s="161"/>
      <c r="BC235" s="344"/>
      <c r="BD235" s="309"/>
      <c r="BE235" s="309"/>
      <c r="BF235" s="309"/>
      <c r="BG235" s="345"/>
      <c r="BH235" s="353"/>
      <c r="BI235" s="309"/>
      <c r="BJ235" s="309"/>
      <c r="BK235" s="309"/>
      <c r="BL235" s="345"/>
      <c r="BM235" s="353"/>
      <c r="BN235" s="309"/>
      <c r="BO235" s="309"/>
      <c r="BP235" s="309"/>
      <c r="BQ235" s="345"/>
    </row>
    <row r="236" s="637" customFormat="true" ht="15" customHeight="true" x14ac:dyDescent="0.2">
      <c r="A236" s="1003"/>
      <c r="B236" s="817"/>
      <c r="C236" s="936"/>
      <c r="D236" s="937"/>
      <c r="E236" s="937"/>
      <c r="F236" s="937"/>
      <c r="G236" s="938"/>
      <c r="H236" s="939"/>
      <c r="I236" s="937"/>
      <c r="J236" s="937"/>
      <c r="K236" s="937"/>
      <c r="L236" s="940"/>
      <c r="M236" s="936"/>
      <c r="N236" s="937"/>
      <c r="O236" s="937"/>
      <c r="P236" s="937"/>
      <c r="Q236" s="940"/>
      <c r="R236" s="2031"/>
      <c r="S236" s="2031"/>
      <c r="T236" s="2031"/>
      <c r="U236" s="2031"/>
      <c r="V236" s="2031"/>
      <c r="W236" s="2031"/>
      <c r="X236" s="2031"/>
      <c r="Y236" s="2031"/>
      <c r="Z236" s="2031"/>
      <c r="AA236" s="2031"/>
      <c r="AB236" s="2032"/>
      <c r="AC236" s="603"/>
      <c r="AD236" s="603"/>
      <c r="AE236" s="603"/>
      <c r="AF236" s="603"/>
      <c r="AG236" s="603"/>
      <c r="AH236" s="603"/>
      <c r="AI236" s="603"/>
      <c r="AJ236" s="603"/>
      <c r="AK236" s="603"/>
      <c r="AL236" s="603"/>
      <c r="AM236" s="603"/>
      <c r="AN236" s="603"/>
      <c r="AO236" s="603"/>
      <c r="AP236" s="603"/>
      <c r="AQ236" s="603"/>
      <c r="AR236" s="603"/>
      <c r="AS236" s="603"/>
      <c r="AT236" s="603"/>
      <c r="AU236" s="603"/>
      <c r="AV236" s="603"/>
      <c r="AW236" s="603"/>
      <c r="AX236" s="603"/>
      <c r="AY236" s="603"/>
      <c r="BA236" s="460"/>
      <c r="BB236" s="161"/>
      <c r="BC236" s="344"/>
      <c r="BD236" s="309"/>
      <c r="BE236" s="309"/>
      <c r="BF236" s="309"/>
      <c r="BG236" s="345"/>
      <c r="BH236" s="353"/>
      <c r="BI236" s="309"/>
      <c r="BJ236" s="309"/>
      <c r="BK236" s="309"/>
      <c r="BL236" s="345"/>
      <c r="BM236" s="353"/>
      <c r="BN236" s="309"/>
      <c r="BO236" s="309"/>
      <c r="BP236" s="309"/>
      <c r="BQ236" s="345"/>
    </row>
    <row r="237" s="637" customFormat="true" ht="15" customHeight="true" x14ac:dyDescent="0.2">
      <c r="A237" s="1003"/>
      <c r="B237" s="817"/>
      <c r="C237" s="936"/>
      <c r="D237" s="937"/>
      <c r="E237" s="937"/>
      <c r="F237" s="937"/>
      <c r="G237" s="938"/>
      <c r="H237" s="939"/>
      <c r="I237" s="937"/>
      <c r="J237" s="937"/>
      <c r="K237" s="937"/>
      <c r="L237" s="940"/>
      <c r="M237" s="936"/>
      <c r="N237" s="937"/>
      <c r="O237" s="937"/>
      <c r="P237" s="937"/>
      <c r="Q237" s="940"/>
      <c r="R237" s="2031"/>
      <c r="S237" s="2031"/>
      <c r="T237" s="2031"/>
      <c r="U237" s="2031"/>
      <c r="V237" s="2031"/>
      <c r="W237" s="2031"/>
      <c r="X237" s="2031"/>
      <c r="Y237" s="2031"/>
      <c r="Z237" s="2031"/>
      <c r="AA237" s="2031"/>
      <c r="AB237" s="2032"/>
      <c r="AC237" s="603"/>
      <c r="AD237" s="603"/>
      <c r="AE237" s="603"/>
      <c r="AF237" s="603"/>
      <c r="AG237" s="603"/>
      <c r="AH237" s="603"/>
      <c r="AI237" s="603"/>
      <c r="AJ237" s="603"/>
      <c r="AK237" s="603"/>
      <c r="AL237" s="603"/>
      <c r="AM237" s="603"/>
      <c r="AN237" s="603"/>
      <c r="AO237" s="603"/>
      <c r="AP237" s="603"/>
      <c r="AQ237" s="603"/>
      <c r="AR237" s="603"/>
      <c r="AS237" s="603"/>
      <c r="AT237" s="603"/>
      <c r="AU237" s="603"/>
      <c r="AV237" s="603"/>
      <c r="AW237" s="603"/>
      <c r="AX237" s="603"/>
      <c r="AY237" s="603"/>
      <c r="BA237" s="460"/>
      <c r="BB237" s="161"/>
      <c r="BC237" s="344"/>
      <c r="BD237" s="309"/>
      <c r="BE237" s="309"/>
      <c r="BF237" s="309"/>
      <c r="BG237" s="345"/>
      <c r="BH237" s="353"/>
      <c r="BI237" s="309"/>
      <c r="BJ237" s="309"/>
      <c r="BK237" s="309"/>
      <c r="BL237" s="345"/>
      <c r="BM237" s="353"/>
      <c r="BN237" s="309"/>
      <c r="BO237" s="309"/>
      <c r="BP237" s="309"/>
      <c r="BQ237" s="345"/>
    </row>
    <row r="238" s="637" customFormat="true" ht="15" customHeight="true" x14ac:dyDescent="0.2">
      <c r="A238" s="1003"/>
      <c r="B238" s="817"/>
      <c r="C238" s="936"/>
      <c r="D238" s="937"/>
      <c r="E238" s="937"/>
      <c r="F238" s="937"/>
      <c r="G238" s="938"/>
      <c r="H238" s="939"/>
      <c r="I238" s="937"/>
      <c r="J238" s="937"/>
      <c r="K238" s="937"/>
      <c r="L238" s="940"/>
      <c r="M238" s="936"/>
      <c r="N238" s="937"/>
      <c r="O238" s="937"/>
      <c r="P238" s="937"/>
      <c r="Q238" s="940"/>
      <c r="R238" s="2031"/>
      <c r="S238" s="2031"/>
      <c r="T238" s="2031"/>
      <c r="U238" s="2031"/>
      <c r="V238" s="2031"/>
      <c r="W238" s="2031"/>
      <c r="X238" s="2031"/>
      <c r="Y238" s="2031"/>
      <c r="Z238" s="2031"/>
      <c r="AA238" s="2031"/>
      <c r="AB238" s="2032"/>
      <c r="AC238" s="603"/>
      <c r="AD238" s="603"/>
      <c r="AE238" s="603"/>
      <c r="AF238" s="603"/>
      <c r="AG238" s="603"/>
      <c r="AH238" s="603"/>
      <c r="AI238" s="603"/>
      <c r="AJ238" s="603"/>
      <c r="AK238" s="603"/>
      <c r="AL238" s="603"/>
      <c r="AM238" s="603"/>
      <c r="AN238" s="603"/>
      <c r="AO238" s="603"/>
      <c r="AP238" s="603"/>
      <c r="AQ238" s="603"/>
      <c r="AR238" s="603"/>
      <c r="AS238" s="603"/>
      <c r="AT238" s="603"/>
      <c r="AU238" s="603"/>
      <c r="AV238" s="603"/>
      <c r="AW238" s="603"/>
      <c r="AX238" s="603"/>
      <c r="AY238" s="603"/>
      <c r="BA238" s="460"/>
      <c r="BB238" s="161"/>
      <c r="BC238" s="344"/>
      <c r="BD238" s="309"/>
      <c r="BE238" s="309"/>
      <c r="BF238" s="309"/>
      <c r="BG238" s="345"/>
      <c r="BH238" s="353"/>
      <c r="BI238" s="309"/>
      <c r="BJ238" s="309"/>
      <c r="BK238" s="309"/>
      <c r="BL238" s="345"/>
      <c r="BM238" s="353"/>
      <c r="BN238" s="309"/>
      <c r="BO238" s="309"/>
      <c r="BP238" s="309"/>
      <c r="BQ238" s="345"/>
    </row>
    <row r="239" s="637" customFormat="true" ht="15" customHeight="true" x14ac:dyDescent="0.2">
      <c r="A239" s="1003"/>
      <c r="B239" s="817"/>
      <c r="C239" s="936"/>
      <c r="D239" s="937"/>
      <c r="E239" s="937"/>
      <c r="F239" s="937"/>
      <c r="G239" s="938"/>
      <c r="H239" s="939"/>
      <c r="I239" s="937"/>
      <c r="J239" s="937"/>
      <c r="K239" s="937"/>
      <c r="L239" s="940"/>
      <c r="M239" s="936"/>
      <c r="N239" s="937"/>
      <c r="O239" s="937"/>
      <c r="P239" s="937"/>
      <c r="Q239" s="940"/>
      <c r="R239" s="2031"/>
      <c r="S239" s="2031"/>
      <c r="T239" s="2031"/>
      <c r="U239" s="2031"/>
      <c r="V239" s="2031"/>
      <c r="W239" s="2031"/>
      <c r="X239" s="2031"/>
      <c r="Y239" s="2031"/>
      <c r="Z239" s="2031"/>
      <c r="AA239" s="2031"/>
      <c r="AB239" s="2032"/>
      <c r="AC239" s="603"/>
      <c r="AD239" s="603"/>
      <c r="AE239" s="603"/>
      <c r="AF239" s="603"/>
      <c r="AG239" s="603"/>
      <c r="AH239" s="603"/>
      <c r="AI239" s="603"/>
      <c r="AJ239" s="603"/>
      <c r="AK239" s="603"/>
      <c r="AL239" s="603"/>
      <c r="AM239" s="603"/>
      <c r="AN239" s="603"/>
      <c r="AO239" s="603"/>
      <c r="AP239" s="603"/>
      <c r="AQ239" s="603"/>
      <c r="AR239" s="603"/>
      <c r="AS239" s="603"/>
      <c r="AT239" s="603"/>
      <c r="AU239" s="603"/>
      <c r="AV239" s="603"/>
      <c r="AW239" s="603"/>
      <c r="AX239" s="603"/>
      <c r="AY239" s="603"/>
      <c r="BA239" s="460"/>
      <c r="BB239" s="161"/>
      <c r="BC239" s="344"/>
      <c r="BD239" s="309"/>
      <c r="BE239" s="309"/>
      <c r="BF239" s="309"/>
      <c r="BG239" s="345"/>
      <c r="BH239" s="353"/>
      <c r="BI239" s="309"/>
      <c r="BJ239" s="309"/>
      <c r="BK239" s="309"/>
      <c r="BL239" s="345"/>
      <c r="BM239" s="353"/>
      <c r="BN239" s="309"/>
      <c r="BO239" s="309"/>
      <c r="BP239" s="309"/>
      <c r="BQ239" s="345"/>
    </row>
    <row r="240" s="637" customFormat="true" ht="15" customHeight="true" x14ac:dyDescent="0.2">
      <c r="A240" s="1003"/>
      <c r="B240" s="817"/>
      <c r="C240" s="936"/>
      <c r="D240" s="937"/>
      <c r="E240" s="937"/>
      <c r="F240" s="937"/>
      <c r="G240" s="938"/>
      <c r="H240" s="939"/>
      <c r="I240" s="937"/>
      <c r="J240" s="937"/>
      <c r="K240" s="937"/>
      <c r="L240" s="940"/>
      <c r="M240" s="936"/>
      <c r="N240" s="937"/>
      <c r="O240" s="937"/>
      <c r="P240" s="937"/>
      <c r="Q240" s="940"/>
      <c r="R240" s="2031"/>
      <c r="S240" s="2031"/>
      <c r="T240" s="2031"/>
      <c r="U240" s="2031"/>
      <c r="V240" s="2031"/>
      <c r="W240" s="2031"/>
      <c r="X240" s="2031"/>
      <c r="Y240" s="2031"/>
      <c r="Z240" s="2031"/>
      <c r="AA240" s="2031"/>
      <c r="AB240" s="2032"/>
      <c r="AC240" s="603"/>
      <c r="AD240" s="603"/>
      <c r="AE240" s="603"/>
      <c r="AF240" s="603"/>
      <c r="AG240" s="603"/>
      <c r="AH240" s="603"/>
      <c r="AI240" s="603"/>
      <c r="AJ240" s="603"/>
      <c r="AK240" s="603"/>
      <c r="AL240" s="603"/>
      <c r="AM240" s="603"/>
      <c r="AN240" s="603"/>
      <c r="AO240" s="603"/>
      <c r="AP240" s="603"/>
      <c r="AQ240" s="603"/>
      <c r="AR240" s="603"/>
      <c r="AS240" s="603"/>
      <c r="AT240" s="603"/>
      <c r="AU240" s="603"/>
      <c r="AV240" s="603"/>
      <c r="AW240" s="603"/>
      <c r="AX240" s="603"/>
      <c r="AY240" s="603"/>
      <c r="BA240" s="460"/>
      <c r="BB240" s="161"/>
      <c r="BC240" s="344"/>
      <c r="BD240" s="309"/>
      <c r="BE240" s="309"/>
      <c r="BF240" s="309"/>
      <c r="BG240" s="345"/>
      <c r="BH240" s="353"/>
      <c r="BI240" s="309"/>
      <c r="BJ240" s="309"/>
      <c r="BK240" s="309"/>
      <c r="BL240" s="345"/>
      <c r="BM240" s="353"/>
      <c r="BN240" s="309"/>
      <c r="BO240" s="309"/>
      <c r="BP240" s="309"/>
      <c r="BQ240" s="345"/>
    </row>
    <row r="241" s="637" customFormat="true" ht="15" customHeight="true" x14ac:dyDescent="0.2">
      <c r="A241" s="1003"/>
      <c r="B241" s="817"/>
      <c r="C241" s="936"/>
      <c r="D241" s="937"/>
      <c r="E241" s="937"/>
      <c r="F241" s="937"/>
      <c r="G241" s="938"/>
      <c r="H241" s="939"/>
      <c r="I241" s="937"/>
      <c r="J241" s="937"/>
      <c r="K241" s="937"/>
      <c r="L241" s="940"/>
      <c r="M241" s="936"/>
      <c r="N241" s="937"/>
      <c r="O241" s="937"/>
      <c r="P241" s="937"/>
      <c r="Q241" s="940"/>
      <c r="R241" s="2033"/>
      <c r="S241" s="2033"/>
      <c r="T241" s="2033"/>
      <c r="U241" s="2033"/>
      <c r="V241" s="2033"/>
      <c r="W241" s="2033"/>
      <c r="X241" s="2033"/>
      <c r="Y241" s="2033"/>
      <c r="Z241" s="2033"/>
      <c r="AA241" s="2033"/>
      <c r="AB241" s="2034"/>
      <c r="AC241" s="603"/>
      <c r="AD241" s="603"/>
      <c r="AE241" s="603"/>
      <c r="AF241" s="603"/>
      <c r="AG241" s="603"/>
      <c r="AH241" s="603"/>
      <c r="AI241" s="603"/>
      <c r="AJ241" s="603"/>
      <c r="AK241" s="603"/>
      <c r="AL241" s="603"/>
      <c r="AM241" s="603"/>
      <c r="AN241" s="603"/>
      <c r="AO241" s="603"/>
      <c r="AP241" s="603"/>
      <c r="AQ241" s="603"/>
      <c r="AR241" s="603"/>
      <c r="AS241" s="603"/>
      <c r="AT241" s="603"/>
      <c r="AU241" s="603"/>
      <c r="AV241" s="603"/>
      <c r="AW241" s="603"/>
      <c r="AX241" s="603"/>
      <c r="AY241" s="603"/>
      <c r="BA241" s="460"/>
      <c r="BB241" s="161"/>
      <c r="BC241" s="344"/>
      <c r="BD241" s="309"/>
      <c r="BE241" s="309"/>
      <c r="BF241" s="309"/>
      <c r="BG241" s="345"/>
      <c r="BH241" s="353"/>
      <c r="BI241" s="309"/>
      <c r="BJ241" s="309"/>
      <c r="BK241" s="309"/>
      <c r="BL241" s="345"/>
      <c r="BM241" s="353"/>
      <c r="BN241" s="309"/>
      <c r="BO241" s="309"/>
      <c r="BP241" s="309"/>
      <c r="BQ241" s="345"/>
    </row>
    <row r="242" s="637" customFormat="true" ht="15" customHeight="true" x14ac:dyDescent="0.2">
      <c r="A242" s="1003"/>
      <c r="B242" s="817"/>
      <c r="C242" s="936"/>
      <c r="D242" s="937"/>
      <c r="E242" s="937"/>
      <c r="F242" s="937"/>
      <c r="G242" s="938"/>
      <c r="H242" s="939"/>
      <c r="I242" s="937"/>
      <c r="J242" s="937"/>
      <c r="K242" s="937"/>
      <c r="L242" s="940"/>
      <c r="M242" s="936"/>
      <c r="N242" s="937"/>
      <c r="O242" s="937"/>
      <c r="P242" s="937"/>
      <c r="Q242" s="940"/>
      <c r="R242" s="603"/>
      <c r="S242" s="603"/>
      <c r="T242" s="603"/>
      <c r="U242" s="603"/>
      <c r="V242" s="603"/>
      <c r="W242" s="603"/>
      <c r="X242" s="603"/>
      <c r="Y242" s="603"/>
      <c r="Z242" s="603"/>
      <c r="AA242" s="603"/>
      <c r="AB242" s="603"/>
      <c r="AC242" s="603"/>
      <c r="AD242" s="603"/>
      <c r="AE242" s="603"/>
      <c r="AF242" s="603"/>
      <c r="AG242" s="603"/>
      <c r="AH242" s="603"/>
      <c r="AI242" s="603"/>
      <c r="AJ242" s="603"/>
      <c r="AK242" s="603"/>
      <c r="AL242" s="603"/>
      <c r="AM242" s="603"/>
      <c r="AN242" s="603"/>
      <c r="AO242" s="603"/>
      <c r="AP242" s="603"/>
      <c r="AQ242" s="603"/>
      <c r="AR242" s="603"/>
      <c r="AS242" s="603"/>
      <c r="AT242" s="603"/>
      <c r="AU242" s="603"/>
      <c r="AV242" s="603"/>
      <c r="AW242" s="603"/>
      <c r="AX242" s="603"/>
      <c r="AY242" s="603"/>
      <c r="BA242" s="460"/>
      <c r="BB242" s="161"/>
      <c r="BC242" s="344"/>
      <c r="BD242" s="309"/>
      <c r="BE242" s="309"/>
      <c r="BF242" s="309"/>
      <c r="BG242" s="345"/>
      <c r="BH242" s="353"/>
      <c r="BI242" s="309"/>
      <c r="BJ242" s="309"/>
      <c r="BK242" s="309"/>
      <c r="BL242" s="345"/>
      <c r="BM242" s="353"/>
      <c r="BN242" s="309"/>
      <c r="BO242" s="309"/>
      <c r="BP242" s="309"/>
      <c r="BQ242" s="345"/>
    </row>
    <row r="243" s="637" customFormat="true" ht="15" customHeight="true" x14ac:dyDescent="0.2">
      <c r="A243" s="1003"/>
      <c r="B243" s="817"/>
      <c r="C243" s="936"/>
      <c r="D243" s="937"/>
      <c r="E243" s="937"/>
      <c r="F243" s="937"/>
      <c r="G243" s="938"/>
      <c r="H243" s="939"/>
      <c r="I243" s="937"/>
      <c r="J243" s="937"/>
      <c r="K243" s="937"/>
      <c r="L243" s="940"/>
      <c r="M243" s="936"/>
      <c r="N243" s="937"/>
      <c r="O243" s="937"/>
      <c r="P243" s="937"/>
      <c r="Q243" s="940"/>
      <c r="R243" s="603"/>
      <c r="S243" s="603"/>
      <c r="T243" s="603"/>
      <c r="U243" s="603"/>
      <c r="V243" s="603"/>
      <c r="W243" s="603"/>
      <c r="X243" s="603"/>
      <c r="Y243" s="603"/>
      <c r="Z243" s="603"/>
      <c r="AA243" s="603"/>
      <c r="AB243" s="603"/>
      <c r="AC243" s="603"/>
      <c r="AD243" s="603"/>
      <c r="AE243" s="603"/>
      <c r="AF243" s="603"/>
      <c r="AG243" s="603"/>
      <c r="AH243" s="603"/>
      <c r="AI243" s="603"/>
      <c r="AJ243" s="603"/>
      <c r="AK243" s="603"/>
      <c r="AL243" s="603"/>
      <c r="AM243" s="603"/>
      <c r="AN243" s="603"/>
      <c r="AO243" s="603"/>
      <c r="AP243" s="603"/>
      <c r="AQ243" s="603"/>
      <c r="AR243" s="603"/>
      <c r="AS243" s="603"/>
      <c r="AT243" s="603"/>
      <c r="AU243" s="603"/>
      <c r="AV243" s="603"/>
      <c r="AW243" s="603"/>
      <c r="AX243" s="603"/>
      <c r="AY243" s="603"/>
      <c r="BA243" s="460"/>
      <c r="BB243" s="161"/>
      <c r="BC243" s="344"/>
      <c r="BD243" s="309"/>
      <c r="BE243" s="309"/>
      <c r="BF243" s="309"/>
      <c r="BG243" s="345"/>
      <c r="BH243" s="353"/>
      <c r="BI243" s="309"/>
      <c r="BJ243" s="309"/>
      <c r="BK243" s="309"/>
      <c r="BL243" s="345"/>
      <c r="BM243" s="353"/>
      <c r="BN243" s="309"/>
      <c r="BO243" s="309"/>
      <c r="BP243" s="309"/>
      <c r="BQ243" s="345"/>
    </row>
    <row r="244" s="637" customFormat="true" ht="15" customHeight="true" x14ac:dyDescent="0.2">
      <c r="A244" s="1003"/>
      <c r="B244" s="817"/>
      <c r="C244" s="936"/>
      <c r="D244" s="937"/>
      <c r="E244" s="937"/>
      <c r="F244" s="937"/>
      <c r="G244" s="938"/>
      <c r="H244" s="939"/>
      <c r="I244" s="937"/>
      <c r="J244" s="937"/>
      <c r="K244" s="937"/>
      <c r="L244" s="940"/>
      <c r="M244" s="936"/>
      <c r="N244" s="937"/>
      <c r="O244" s="937"/>
      <c r="P244" s="937"/>
      <c r="Q244" s="940"/>
      <c r="R244" s="603"/>
      <c r="S244" s="603"/>
      <c r="T244" s="603"/>
      <c r="U244" s="603"/>
      <c r="V244" s="603"/>
      <c r="W244" s="603"/>
      <c r="X244" s="603"/>
      <c r="Y244" s="603"/>
      <c r="Z244" s="603"/>
      <c r="AA244" s="603"/>
      <c r="AB244" s="603"/>
      <c r="AC244" s="603"/>
      <c r="AD244" s="603"/>
      <c r="AE244" s="603"/>
      <c r="AF244" s="603"/>
      <c r="AG244" s="603"/>
      <c r="AH244" s="603"/>
      <c r="AI244" s="603"/>
      <c r="AJ244" s="603"/>
      <c r="AK244" s="603"/>
      <c r="AL244" s="603"/>
      <c r="AM244" s="603"/>
      <c r="AN244" s="603"/>
      <c r="AO244" s="603"/>
      <c r="AP244" s="603"/>
      <c r="AQ244" s="603"/>
      <c r="AR244" s="603"/>
      <c r="AS244" s="603"/>
      <c r="AT244" s="603"/>
      <c r="AU244" s="603"/>
      <c r="AV244" s="603"/>
      <c r="AW244" s="603"/>
      <c r="AX244" s="603"/>
      <c r="AY244" s="603"/>
      <c r="BA244" s="460"/>
      <c r="BB244" s="161"/>
      <c r="BC244" s="344"/>
      <c r="BD244" s="309"/>
      <c r="BE244" s="309"/>
      <c r="BF244" s="309"/>
      <c r="BG244" s="345"/>
      <c r="BH244" s="353"/>
      <c r="BI244" s="309"/>
      <c r="BJ244" s="309"/>
      <c r="BK244" s="309"/>
      <c r="BL244" s="345"/>
      <c r="BM244" s="353"/>
      <c r="BN244" s="309"/>
      <c r="BO244" s="309"/>
      <c r="BP244" s="309"/>
      <c r="BQ244" s="345"/>
    </row>
    <row r="245" s="637" customFormat="true" ht="15" customHeight="true" x14ac:dyDescent="0.2">
      <c r="A245" s="1003"/>
      <c r="B245" s="817"/>
      <c r="C245" s="936"/>
      <c r="D245" s="937"/>
      <c r="E245" s="937"/>
      <c r="F245" s="937"/>
      <c r="G245" s="938"/>
      <c r="H245" s="939"/>
      <c r="I245" s="937"/>
      <c r="J245" s="937"/>
      <c r="K245" s="937"/>
      <c r="L245" s="940"/>
      <c r="M245" s="936"/>
      <c r="N245" s="937"/>
      <c r="O245" s="937"/>
      <c r="P245" s="937"/>
      <c r="Q245" s="940"/>
      <c r="R245" s="603"/>
      <c r="S245" s="603"/>
      <c r="T245" s="603"/>
      <c r="U245" s="603"/>
      <c r="V245" s="603"/>
      <c r="W245" s="603"/>
      <c r="X245" s="603"/>
      <c r="Y245" s="603"/>
      <c r="Z245" s="603"/>
      <c r="AA245" s="603"/>
      <c r="AB245" s="603"/>
      <c r="AC245" s="603"/>
      <c r="AD245" s="603"/>
      <c r="AE245" s="603"/>
      <c r="AF245" s="603"/>
      <c r="AG245" s="603"/>
      <c r="AH245" s="603"/>
      <c r="AI245" s="603"/>
      <c r="AJ245" s="603"/>
      <c r="AK245" s="603"/>
      <c r="AL245" s="603"/>
      <c r="AM245" s="603"/>
      <c r="AN245" s="603"/>
      <c r="AO245" s="603"/>
      <c r="AP245" s="603"/>
      <c r="AQ245" s="603"/>
      <c r="AR245" s="603"/>
      <c r="AS245" s="603"/>
      <c r="AT245" s="603"/>
      <c r="AU245" s="603"/>
      <c r="AV245" s="603"/>
      <c r="AW245" s="603"/>
      <c r="AX245" s="603"/>
      <c r="AY245" s="603"/>
      <c r="BA245" s="460"/>
      <c r="BB245" s="161"/>
      <c r="BC245" s="344"/>
      <c r="BD245" s="309"/>
      <c r="BE245" s="309"/>
      <c r="BF245" s="309"/>
      <c r="BG245" s="345"/>
      <c r="BH245" s="353"/>
      <c r="BI245" s="309"/>
      <c r="BJ245" s="309"/>
      <c r="BK245" s="309"/>
      <c r="BL245" s="345"/>
      <c r="BM245" s="353"/>
      <c r="BN245" s="309"/>
      <c r="BO245" s="309"/>
      <c r="BP245" s="309"/>
      <c r="BQ245" s="345"/>
    </row>
    <row r="246" s="637" customFormat="true" ht="15" customHeight="true" x14ac:dyDescent="0.2">
      <c r="A246" s="1003"/>
      <c r="B246" s="817"/>
      <c r="C246" s="936"/>
      <c r="D246" s="937"/>
      <c r="E246" s="937"/>
      <c r="F246" s="937"/>
      <c r="G246" s="938"/>
      <c r="H246" s="939"/>
      <c r="I246" s="937"/>
      <c r="J246" s="937"/>
      <c r="K246" s="937"/>
      <c r="L246" s="940"/>
      <c r="M246" s="936"/>
      <c r="N246" s="937"/>
      <c r="O246" s="937"/>
      <c r="P246" s="937"/>
      <c r="Q246" s="940"/>
      <c r="R246" s="603"/>
      <c r="S246" s="603"/>
      <c r="T246" s="603"/>
      <c r="U246" s="603"/>
      <c r="V246" s="603"/>
      <c r="W246" s="603"/>
      <c r="X246" s="603"/>
      <c r="Y246" s="603"/>
      <c r="Z246" s="603"/>
      <c r="AA246" s="603"/>
      <c r="AB246" s="603"/>
      <c r="AC246" s="603"/>
      <c r="AD246" s="603"/>
      <c r="AE246" s="603"/>
      <c r="AF246" s="603"/>
      <c r="AG246" s="603"/>
      <c r="AH246" s="603"/>
      <c r="AI246" s="603"/>
      <c r="AJ246" s="603"/>
      <c r="AK246" s="603"/>
      <c r="AL246" s="603"/>
      <c r="AM246" s="603"/>
      <c r="AN246" s="603"/>
      <c r="AO246" s="603"/>
      <c r="AP246" s="603"/>
      <c r="AQ246" s="603"/>
      <c r="AR246" s="603"/>
      <c r="AS246" s="603"/>
      <c r="AT246" s="603"/>
      <c r="AU246" s="603"/>
      <c r="AV246" s="603"/>
      <c r="AW246" s="603"/>
      <c r="AX246" s="603"/>
      <c r="AY246" s="603"/>
      <c r="BA246" s="460"/>
      <c r="BB246" s="161"/>
      <c r="BC246" s="344"/>
      <c r="BD246" s="309"/>
      <c r="BE246" s="309"/>
      <c r="BF246" s="309"/>
      <c r="BG246" s="345"/>
      <c r="BH246" s="353"/>
      <c r="BI246" s="309"/>
      <c r="BJ246" s="309"/>
      <c r="BK246" s="309"/>
      <c r="BL246" s="345"/>
      <c r="BM246" s="353"/>
      <c r="BN246" s="309"/>
      <c r="BO246" s="309"/>
      <c r="BP246" s="309"/>
      <c r="BQ246" s="345"/>
    </row>
    <row r="247" s="637" customFormat="true" ht="15" customHeight="true" x14ac:dyDescent="0.2">
      <c r="A247" s="1003"/>
      <c r="B247" s="817"/>
      <c r="C247" s="936"/>
      <c r="D247" s="937"/>
      <c r="E247" s="937"/>
      <c r="F247" s="937"/>
      <c r="G247" s="938"/>
      <c r="H247" s="939"/>
      <c r="I247" s="937"/>
      <c r="J247" s="937"/>
      <c r="K247" s="937"/>
      <c r="L247" s="940"/>
      <c r="M247" s="936"/>
      <c r="N247" s="937"/>
      <c r="O247" s="937"/>
      <c r="P247" s="937"/>
      <c r="Q247" s="940"/>
      <c r="R247" s="603"/>
      <c r="S247" s="603"/>
      <c r="T247" s="603"/>
      <c r="U247" s="603"/>
      <c r="V247" s="603"/>
      <c r="W247" s="603"/>
      <c r="X247" s="603"/>
      <c r="Y247" s="603"/>
      <c r="Z247" s="603"/>
      <c r="AA247" s="603"/>
      <c r="AB247" s="603"/>
      <c r="AC247" s="603"/>
      <c r="AD247" s="603"/>
      <c r="AE247" s="603"/>
      <c r="AF247" s="603"/>
      <c r="AG247" s="603"/>
      <c r="AH247" s="603"/>
      <c r="AI247" s="603"/>
      <c r="AJ247" s="603"/>
      <c r="AK247" s="603"/>
      <c r="AL247" s="603"/>
      <c r="AM247" s="603"/>
      <c r="AN247" s="603"/>
      <c r="AO247" s="603"/>
      <c r="AP247" s="603"/>
      <c r="AQ247" s="603"/>
      <c r="AR247" s="603"/>
      <c r="AS247" s="603"/>
      <c r="AT247" s="603"/>
      <c r="AU247" s="603"/>
      <c r="AV247" s="603"/>
      <c r="AW247" s="603"/>
      <c r="AX247" s="603"/>
      <c r="AY247" s="603"/>
      <c r="BA247" s="460"/>
      <c r="BB247" s="161"/>
      <c r="BC247" s="344"/>
      <c r="BD247" s="309"/>
      <c r="BE247" s="309"/>
      <c r="BF247" s="309"/>
      <c r="BG247" s="345"/>
      <c r="BH247" s="353"/>
      <c r="BI247" s="309"/>
      <c r="BJ247" s="309"/>
      <c r="BK247" s="309"/>
      <c r="BL247" s="345"/>
      <c r="BM247" s="353"/>
      <c r="BN247" s="309"/>
      <c r="BO247" s="309"/>
      <c r="BP247" s="309"/>
      <c r="BQ247" s="345"/>
    </row>
    <row r="248" s="637" customFormat="true" ht="15" customHeight="true" x14ac:dyDescent="0.2">
      <c r="A248" s="1004"/>
      <c r="B248" s="821"/>
      <c r="C248" s="996"/>
      <c r="D248" s="997"/>
      <c r="E248" s="997"/>
      <c r="F248" s="997"/>
      <c r="G248" s="998"/>
      <c r="H248" s="999"/>
      <c r="I248" s="997"/>
      <c r="J248" s="997"/>
      <c r="K248" s="997"/>
      <c r="L248" s="1000"/>
      <c r="M248" s="996"/>
      <c r="N248" s="997"/>
      <c r="O248" s="997"/>
      <c r="P248" s="997"/>
      <c r="Q248" s="1000"/>
      <c r="R248" s="603"/>
      <c r="S248" s="603"/>
      <c r="T248" s="603"/>
      <c r="U248" s="603"/>
      <c r="V248" s="603"/>
      <c r="W248" s="603"/>
      <c r="X248" s="603"/>
      <c r="Y248" s="603"/>
      <c r="Z248" s="603"/>
      <c r="AA248" s="603"/>
      <c r="AB248" s="603"/>
      <c r="AC248" s="603"/>
      <c r="AD248" s="603"/>
      <c r="AE248" s="603"/>
      <c r="AF248" s="603"/>
      <c r="AG248" s="603"/>
      <c r="AH248" s="603"/>
      <c r="AI248" s="603"/>
      <c r="AJ248" s="603"/>
      <c r="AK248" s="603"/>
      <c r="AL248" s="603"/>
      <c r="AM248" s="603"/>
      <c r="AN248" s="603"/>
      <c r="AO248" s="603"/>
      <c r="AP248" s="603"/>
      <c r="AQ248" s="603"/>
      <c r="AR248" s="603"/>
      <c r="AS248" s="603"/>
      <c r="AT248" s="603"/>
      <c r="AU248" s="603"/>
      <c r="AV248" s="603"/>
      <c r="AW248" s="603"/>
      <c r="AX248" s="603"/>
      <c r="AY248" s="603"/>
      <c r="BA248" s="460"/>
      <c r="BB248" s="161"/>
      <c r="BC248" s="346"/>
      <c r="BD248" s="347"/>
      <c r="BE248" s="347"/>
      <c r="BF248" s="347"/>
      <c r="BG248" s="348"/>
      <c r="BH248" s="354"/>
      <c r="BI248" s="347"/>
      <c r="BJ248" s="347"/>
      <c r="BK248" s="347"/>
      <c r="BL248" s="348"/>
      <c r="BM248" s="354"/>
      <c r="BN248" s="347"/>
      <c r="BO248" s="347"/>
      <c r="BP248" s="347"/>
      <c r="BQ248" s="348"/>
    </row>
    <row r="249" s="637" customFormat="true" ht="250.15" customHeight="true" x14ac:dyDescent="0.2">
      <c r="A249" s="636"/>
      <c r="B249" s="636"/>
      <c r="C249" s="636"/>
      <c r="D249" s="636"/>
      <c r="E249" s="636"/>
      <c r="F249" s="636"/>
      <c r="G249" s="636"/>
      <c r="H249" s="636"/>
      <c r="I249" s="636"/>
      <c r="J249" s="636"/>
      <c r="K249" s="636"/>
      <c r="L249" s="636"/>
      <c r="M249" s="636"/>
      <c r="N249" s="636"/>
      <c r="O249" s="636"/>
      <c r="P249" s="636"/>
      <c r="Q249" s="636"/>
      <c r="R249" s="216"/>
      <c r="S249" s="216"/>
      <c r="T249" s="216"/>
      <c r="U249" s="216"/>
      <c r="V249" s="216"/>
      <c r="W249" s="216"/>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BA249" s="132"/>
      <c r="BB249" s="130"/>
      <c r="BC249" s="130"/>
      <c r="BD249" s="130"/>
      <c r="BE249" s="130"/>
      <c r="BF249" s="130"/>
      <c r="BG249" s="130"/>
      <c r="BH249" s="130"/>
      <c r="BI249" s="130"/>
      <c r="BJ249" s="130"/>
      <c r="BK249" s="130"/>
      <c r="BL249" s="130"/>
      <c r="BM249" s="130"/>
      <c r="BN249" s="130"/>
      <c r="BO249" s="130"/>
      <c r="BP249" s="130"/>
      <c r="BQ249" s="130"/>
    </row>
    <row r="250" s="218" customFormat="true" ht="19.15" customHeight="true" x14ac:dyDescent="0.2">
      <c r="A250" s="399"/>
      <c r="B250" s="399"/>
      <c r="C250" s="399"/>
      <c r="D250" s="399"/>
      <c r="E250" s="399"/>
      <c r="F250" s="399"/>
      <c r="G250" s="399"/>
      <c r="H250" s="399"/>
      <c r="I250" s="399"/>
      <c r="J250" s="399"/>
      <c r="K250" s="399"/>
      <c r="L250" s="399"/>
      <c r="M250" s="399"/>
      <c r="N250" s="399"/>
      <c r="O250" s="399"/>
      <c r="P250" s="399"/>
      <c r="Q250" s="399"/>
      <c r="R250" s="211"/>
      <c r="S250" s="211"/>
      <c r="T250" s="211"/>
      <c r="U250" s="211"/>
      <c r="V250" s="211"/>
      <c r="W250" s="211"/>
      <c r="X250" s="211"/>
      <c r="Y250" s="211"/>
      <c r="Z250" s="211"/>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BA250" s="396"/>
      <c r="BB250" s="238"/>
      <c r="BC250" s="396"/>
      <c r="BD250" s="396"/>
      <c r="BE250" s="396"/>
      <c r="BF250" s="396"/>
      <c r="BG250" s="396"/>
      <c r="BH250" s="396"/>
      <c r="BI250" s="396"/>
      <c r="BJ250" s="396"/>
      <c r="BK250" s="396"/>
      <c r="BL250" s="396"/>
      <c r="BM250" s="396"/>
      <c r="BN250" s="396"/>
      <c r="BO250" s="396"/>
      <c r="BP250" s="396"/>
      <c r="BQ250" s="396"/>
    </row>
    <row r="251" s="218" customFormat="true" ht="15" customHeight="true" x14ac:dyDescent="0.2">
      <c r="A251" s="399"/>
      <c r="B251" s="399"/>
      <c r="C251" s="399"/>
      <c r="D251" s="399"/>
      <c r="E251" s="399"/>
      <c r="F251" s="399"/>
      <c r="G251" s="399"/>
      <c r="H251" s="399"/>
      <c r="I251" s="399"/>
      <c r="J251" s="399"/>
      <c r="K251" s="399"/>
      <c r="L251" s="399"/>
      <c r="M251" s="399"/>
      <c r="N251" s="399"/>
      <c r="O251" s="399"/>
      <c r="P251" s="399"/>
      <c r="Q251" s="399"/>
      <c r="R251" s="211"/>
      <c r="S251" s="211"/>
      <c r="T251" s="211"/>
      <c r="U251" s="211"/>
      <c r="V251" s="211"/>
      <c r="W251" s="211"/>
      <c r="X251" s="211"/>
      <c r="Y251" s="211"/>
      <c r="Z251" s="211"/>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BA251" s="396"/>
      <c r="BB251" s="238"/>
      <c r="BC251" s="396"/>
      <c r="BD251" s="396"/>
      <c r="BE251" s="396"/>
      <c r="BF251" s="396"/>
      <c r="BG251" s="396"/>
      <c r="BH251" s="396"/>
      <c r="BI251" s="396"/>
      <c r="BJ251" s="396"/>
      <c r="BK251" s="396"/>
      <c r="BL251" s="396"/>
      <c r="BM251" s="396"/>
      <c r="BN251" s="396"/>
      <c r="BO251" s="396"/>
      <c r="BP251" s="396"/>
      <c r="BQ251" s="396"/>
    </row>
    <row r="252" s="218" customFormat="true" ht="15" customHeight="true" x14ac:dyDescent="0.2">
      <c r="A252" s="399"/>
      <c r="B252" s="399"/>
      <c r="C252" s="399"/>
      <c r="D252" s="399"/>
      <c r="E252" s="399"/>
      <c r="F252" s="399"/>
      <c r="G252" s="399"/>
      <c r="H252" s="399"/>
      <c r="I252" s="399"/>
      <c r="J252" s="399"/>
      <c r="K252" s="399"/>
      <c r="L252" s="399"/>
      <c r="M252" s="399"/>
      <c r="N252" s="399"/>
      <c r="O252" s="399"/>
      <c r="P252" s="399"/>
      <c r="Q252" s="399"/>
      <c r="R252" s="211"/>
      <c r="S252" s="211"/>
      <c r="T252" s="211"/>
      <c r="U252" s="211"/>
      <c r="V252" s="211"/>
      <c r="W252" s="211"/>
      <c r="X252" s="211"/>
      <c r="Y252" s="211"/>
      <c r="Z252" s="211"/>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BA252" s="396"/>
      <c r="BB252" s="238"/>
      <c r="BC252" s="396"/>
      <c r="BD252" s="396"/>
      <c r="BE252" s="396"/>
      <c r="BF252" s="396"/>
      <c r="BG252" s="396"/>
      <c r="BH252" s="396"/>
      <c r="BI252" s="396"/>
      <c r="BJ252" s="396"/>
      <c r="BK252" s="396"/>
      <c r="BL252" s="396"/>
      <c r="BM252" s="396"/>
      <c r="BN252" s="396"/>
      <c r="BO252" s="396"/>
      <c r="BP252" s="396"/>
      <c r="BQ252" s="396"/>
    </row>
    <row r="253" s="218" customFormat="true" ht="15" customHeight="true" x14ac:dyDescent="0.2">
      <c r="A253" s="399"/>
      <c r="B253" s="399"/>
      <c r="C253" s="399"/>
      <c r="D253" s="399"/>
      <c r="E253" s="399"/>
      <c r="F253" s="399"/>
      <c r="G253" s="399"/>
      <c r="H253" s="399"/>
      <c r="I253" s="399"/>
      <c r="J253" s="399"/>
      <c r="K253" s="399"/>
      <c r="L253" s="399"/>
      <c r="M253" s="399"/>
      <c r="N253" s="399"/>
      <c r="O253" s="399"/>
      <c r="P253" s="399"/>
      <c r="Q253" s="399"/>
      <c r="R253" s="211"/>
      <c r="S253" s="211"/>
      <c r="T253" s="211"/>
      <c r="U253" s="211"/>
      <c r="V253" s="211"/>
      <c r="W253" s="211"/>
      <c r="X253" s="211"/>
      <c r="Y253" s="211"/>
      <c r="Z253" s="211"/>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BA253" s="396"/>
      <c r="BB253" s="238"/>
      <c r="BC253" s="396"/>
      <c r="BD253" s="396"/>
      <c r="BE253" s="396"/>
      <c r="BF253" s="396"/>
      <c r="BG253" s="396"/>
      <c r="BH253" s="396"/>
      <c r="BI253" s="396"/>
      <c r="BJ253" s="396"/>
      <c r="BK253" s="396"/>
      <c r="BL253" s="396"/>
      <c r="BM253" s="396"/>
      <c r="BN253" s="396"/>
      <c r="BO253" s="396"/>
      <c r="BP253" s="396"/>
      <c r="BQ253" s="396"/>
    </row>
    <row r="254" s="218" customFormat="true" ht="15" customHeight="true" x14ac:dyDescent="0.2">
      <c r="A254" s="399"/>
      <c r="B254" s="399"/>
      <c r="C254" s="399"/>
      <c r="D254" s="399"/>
      <c r="E254" s="399"/>
      <c r="F254" s="399"/>
      <c r="G254" s="399"/>
      <c r="H254" s="399"/>
      <c r="I254" s="399"/>
      <c r="J254" s="399"/>
      <c r="K254" s="399"/>
      <c r="L254" s="399"/>
      <c r="M254" s="399"/>
      <c r="N254" s="399"/>
      <c r="O254" s="399"/>
      <c r="P254" s="399"/>
      <c r="Q254" s="399"/>
      <c r="R254" s="211"/>
      <c r="S254" s="211"/>
      <c r="T254" s="211"/>
      <c r="U254" s="211"/>
      <c r="V254" s="211"/>
      <c r="W254" s="211"/>
      <c r="X254" s="211"/>
      <c r="Y254" s="211"/>
      <c r="Z254" s="211"/>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BA254" s="396"/>
      <c r="BB254" s="238"/>
      <c r="BC254" s="396"/>
      <c r="BD254" s="396"/>
      <c r="BE254" s="396"/>
      <c r="BF254" s="396"/>
      <c r="BG254" s="396"/>
      <c r="BH254" s="396"/>
      <c r="BI254" s="396"/>
      <c r="BJ254" s="396"/>
      <c r="BK254" s="396"/>
      <c r="BL254" s="396"/>
      <c r="BM254" s="396"/>
      <c r="BN254" s="396"/>
      <c r="BO254" s="396"/>
      <c r="BP254" s="396"/>
      <c r="BQ254" s="396"/>
    </row>
    <row r="255" s="218" customFormat="true" ht="15" customHeight="true" x14ac:dyDescent="0.2">
      <c r="A255" s="399"/>
      <c r="B255" s="399"/>
      <c r="C255" s="399"/>
      <c r="D255" s="399"/>
      <c r="E255" s="399"/>
      <c r="F255" s="399"/>
      <c r="G255" s="399"/>
      <c r="H255" s="399"/>
      <c r="I255" s="399"/>
      <c r="J255" s="399"/>
      <c r="K255" s="399"/>
      <c r="L255" s="399"/>
      <c r="M255" s="399"/>
      <c r="N255" s="399"/>
      <c r="O255" s="399"/>
      <c r="P255" s="399"/>
      <c r="Q255" s="399"/>
      <c r="R255" s="211"/>
      <c r="S255" s="211"/>
      <c r="T255" s="211"/>
      <c r="U255" s="211"/>
      <c r="V255" s="211"/>
      <c r="W255" s="211"/>
      <c r="X255" s="211"/>
      <c r="Y255" s="211"/>
      <c r="Z255" s="211"/>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BA255" s="396"/>
      <c r="BB255" s="238"/>
      <c r="BC255" s="396"/>
      <c r="BD255" s="396"/>
      <c r="BE255" s="396"/>
      <c r="BF255" s="396"/>
      <c r="BG255" s="396"/>
      <c r="BH255" s="396"/>
      <c r="BI255" s="396"/>
      <c r="BJ255" s="396"/>
      <c r="BK255" s="396"/>
      <c r="BL255" s="396"/>
      <c r="BM255" s="396"/>
      <c r="BN255" s="396"/>
      <c r="BO255" s="396"/>
      <c r="BP255" s="396"/>
      <c r="BQ255" s="396"/>
    </row>
    <row r="256" s="218" customFormat="true" ht="15" customHeight="true" x14ac:dyDescent="0.2">
      <c r="A256" s="399"/>
      <c r="B256" s="399"/>
      <c r="C256" s="399"/>
      <c r="D256" s="399"/>
      <c r="E256" s="399"/>
      <c r="F256" s="399"/>
      <c r="G256" s="399"/>
      <c r="H256" s="399"/>
      <c r="I256" s="399"/>
      <c r="J256" s="399"/>
      <c r="K256" s="399"/>
      <c r="L256" s="399"/>
      <c r="M256" s="399"/>
      <c r="N256" s="399"/>
      <c r="O256" s="399"/>
      <c r="P256" s="399"/>
      <c r="Q256" s="399"/>
      <c r="R256" s="211"/>
      <c r="S256" s="211"/>
      <c r="T256" s="211"/>
      <c r="U256" s="211"/>
      <c r="V256" s="211"/>
      <c r="W256" s="211"/>
      <c r="X256" s="211"/>
      <c r="Y256" s="211"/>
      <c r="Z256" s="211"/>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BA256" s="396"/>
      <c r="BB256" s="238"/>
      <c r="BC256" s="396"/>
      <c r="BD256" s="396"/>
      <c r="BE256" s="396"/>
      <c r="BF256" s="396"/>
      <c r="BG256" s="396"/>
      <c r="BH256" s="396"/>
      <c r="BI256" s="396"/>
      <c r="BJ256" s="396"/>
      <c r="BK256" s="396"/>
      <c r="BL256" s="396"/>
      <c r="BM256" s="396"/>
      <c r="BN256" s="396"/>
      <c r="BO256" s="396"/>
      <c r="BP256" s="396"/>
      <c r="BQ256" s="396"/>
    </row>
    <row r="257" s="218" customFormat="true" ht="18" customHeight="true" x14ac:dyDescent="0.2">
      <c r="A257" s="399"/>
      <c r="B257" s="399"/>
      <c r="C257" s="399"/>
      <c r="D257" s="399"/>
      <c r="E257" s="399"/>
      <c r="F257" s="399"/>
      <c r="G257" s="399"/>
      <c r="H257" s="399"/>
      <c r="I257" s="399"/>
      <c r="J257" s="399"/>
      <c r="K257" s="399"/>
      <c r="L257" s="399"/>
      <c r="M257" s="399"/>
      <c r="N257" s="399"/>
      <c r="O257" s="399"/>
      <c r="P257" s="399"/>
      <c r="Q257" s="399"/>
      <c r="R257" s="211"/>
      <c r="S257" s="211"/>
      <c r="T257" s="211"/>
      <c r="U257" s="211"/>
      <c r="V257" s="211"/>
      <c r="W257" s="211"/>
      <c r="X257" s="211"/>
      <c r="Y257" s="211"/>
      <c r="Z257" s="211"/>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BA257" s="396"/>
      <c r="BB257" s="238"/>
      <c r="BC257" s="396"/>
      <c r="BD257" s="396"/>
      <c r="BE257" s="396"/>
      <c r="BF257" s="396"/>
      <c r="BG257" s="396"/>
      <c r="BH257" s="396"/>
      <c r="BI257" s="396"/>
      <c r="BJ257" s="396"/>
      <c r="BK257" s="396"/>
      <c r="BL257" s="396"/>
      <c r="BM257" s="396"/>
      <c r="BN257" s="396"/>
      <c r="BO257" s="396"/>
      <c r="BP257" s="396"/>
      <c r="BQ257" s="396"/>
    </row>
    <row r="258" s="218" customFormat="true" ht="18" customHeight="true" x14ac:dyDescent="0.2">
      <c r="A258" s="399"/>
      <c r="B258" s="399"/>
      <c r="C258" s="399"/>
      <c r="D258" s="399"/>
      <c r="E258" s="399"/>
      <c r="F258" s="399"/>
      <c r="G258" s="399"/>
      <c r="H258" s="399"/>
      <c r="I258" s="399"/>
      <c r="J258" s="399"/>
      <c r="K258" s="399"/>
      <c r="L258" s="399"/>
      <c r="M258" s="399"/>
      <c r="N258" s="399"/>
      <c r="O258" s="399"/>
      <c r="P258" s="399"/>
      <c r="Q258" s="399"/>
      <c r="R258" s="211"/>
      <c r="S258" s="211"/>
      <c r="T258" s="211"/>
      <c r="U258" s="211"/>
      <c r="V258" s="211"/>
      <c r="W258" s="211"/>
      <c r="X258" s="211"/>
      <c r="Y258" s="211"/>
      <c r="Z258" s="211"/>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BA258" s="396"/>
      <c r="BB258" s="238"/>
      <c r="BC258" s="396"/>
      <c r="BD258" s="396"/>
      <c r="BE258" s="396"/>
      <c r="BF258" s="396"/>
      <c r="BG258" s="396"/>
      <c r="BH258" s="396"/>
      <c r="BI258" s="396"/>
      <c r="BJ258" s="396"/>
      <c r="BK258" s="396"/>
      <c r="BL258" s="396"/>
      <c r="BM258" s="396"/>
      <c r="BN258" s="396"/>
      <c r="BO258" s="396"/>
      <c r="BP258" s="396"/>
      <c r="BQ258" s="396"/>
    </row>
    <row r="259" s="637" customFormat="true" ht="15" customHeight="true" x14ac:dyDescent="0.2">
      <c r="A259" s="636"/>
      <c r="B259" s="636"/>
      <c r="C259" s="636"/>
      <c r="D259" s="636"/>
      <c r="E259" s="636"/>
      <c r="F259" s="636"/>
      <c r="G259" s="636"/>
      <c r="H259" s="636"/>
      <c r="I259" s="636"/>
      <c r="J259" s="636"/>
      <c r="K259" s="636"/>
      <c r="L259" s="636"/>
      <c r="M259" s="636"/>
      <c r="N259" s="636"/>
      <c r="O259" s="636"/>
      <c r="P259" s="636"/>
      <c r="Q259" s="636"/>
      <c r="R259" s="216"/>
      <c r="S259" s="216"/>
      <c r="T259" s="216"/>
      <c r="U259" s="216"/>
      <c r="V259" s="216"/>
      <c r="W259" s="216"/>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BA259" s="217" t="s">
        <v>128</v>
      </c>
      <c r="BB259" s="137" t="s">
        <v>85</v>
      </c>
      <c r="BC259" s="2283" t="s">
        <v>114</v>
      </c>
      <c r="BD259" s="2284"/>
      <c r="BE259" s="2284"/>
      <c r="BF259" s="2284"/>
      <c r="BG259" s="2285"/>
      <c r="BH259" s="2286" t="s">
        <v>38</v>
      </c>
      <c r="BI259" s="2284"/>
      <c r="BJ259" s="2284"/>
      <c r="BK259" s="2284"/>
      <c r="BL259" s="2285"/>
      <c r="BM259" s="2286" t="s">
        <v>37</v>
      </c>
      <c r="BN259" s="2284"/>
      <c r="BO259" s="2284"/>
      <c r="BP259" s="2284"/>
      <c r="BQ259" s="2287"/>
    </row>
    <row r="260" s="637" customFormat="true" ht="12.75" x14ac:dyDescent="0.2">
      <c r="A260" s="636"/>
      <c r="B260" s="636"/>
      <c r="C260" s="636"/>
      <c r="D260" s="636"/>
      <c r="E260" s="636"/>
      <c r="F260" s="636"/>
      <c r="G260" s="636"/>
      <c r="H260" s="636"/>
      <c r="I260" s="636"/>
      <c r="J260" s="636"/>
      <c r="K260" s="636"/>
      <c r="L260" s="636"/>
      <c r="M260" s="636"/>
      <c r="N260" s="636"/>
      <c r="O260" s="636"/>
      <c r="P260" s="636"/>
      <c r="Q260" s="636"/>
      <c r="R260" s="216"/>
      <c r="S260" s="216"/>
      <c r="T260" s="216"/>
      <c r="U260" s="216"/>
      <c r="V260" s="216"/>
      <c r="W260" s="216"/>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row>
    <row r="261" s="637" customFormat="true" ht="15" customHeight="true" x14ac:dyDescent="0.2">
      <c r="A261" s="636"/>
      <c r="B261" s="636"/>
      <c r="C261" s="636"/>
      <c r="D261" s="636"/>
      <c r="E261" s="636"/>
      <c r="F261" s="636"/>
      <c r="G261" s="636"/>
      <c r="H261" s="636"/>
      <c r="I261" s="636"/>
      <c r="J261" s="636"/>
      <c r="K261" s="636"/>
      <c r="L261" s="636"/>
      <c r="M261" s="636"/>
      <c r="N261" s="636"/>
      <c r="O261" s="636"/>
      <c r="P261" s="636"/>
      <c r="Q261" s="636"/>
      <c r="R261" s="216"/>
      <c r="S261" s="216"/>
      <c r="T261" s="216"/>
      <c r="U261" s="216"/>
      <c r="V261" s="216"/>
      <c r="W261" s="216"/>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BA261" s="2288" t="s">
        <v>73</v>
      </c>
      <c r="BB261" s="294" t="s">
        <v>49</v>
      </c>
      <c r="BC261" s="1098" t="s">
        <v>35</v>
      </c>
      <c r="BD261" s="1117" t="s">
        <v>35</v>
      </c>
      <c r="BE261" s="1117" t="s">
        <v>35</v>
      </c>
      <c r="BF261" s="1117" t="s">
        <v>35</v>
      </c>
      <c r="BG261" s="1137" t="s">
        <v>35</v>
      </c>
      <c r="BH261" s="1157" t="s">
        <v>35</v>
      </c>
      <c r="BI261" s="1117" t="s">
        <v>35</v>
      </c>
      <c r="BJ261" s="1117" t="s">
        <v>35</v>
      </c>
      <c r="BK261" s="1117" t="s">
        <v>35</v>
      </c>
      <c r="BL261" s="1137" t="s">
        <v>35</v>
      </c>
      <c r="BM261" s="1157" t="s">
        <v>35</v>
      </c>
      <c r="BN261" s="1117" t="s">
        <v>35</v>
      </c>
      <c r="BO261" s="1117" t="s">
        <v>35</v>
      </c>
      <c r="BP261" s="1117" t="s">
        <v>35</v>
      </c>
      <c r="BQ261" s="1137" t="s">
        <v>35</v>
      </c>
    </row>
    <row r="262" s="637" customFormat="true" ht="15" customHeight="true" x14ac:dyDescent="0.2">
      <c r="A262" s="636"/>
      <c r="B262" s="636"/>
      <c r="C262" s="636"/>
      <c r="D262" s="636"/>
      <c r="E262" s="636"/>
      <c r="F262" s="636"/>
      <c r="G262" s="636"/>
      <c r="H262" s="636"/>
      <c r="I262" s="636"/>
      <c r="J262" s="636"/>
      <c r="K262" s="636"/>
      <c r="L262" s="636"/>
      <c r="M262" s="636"/>
      <c r="N262" s="636"/>
      <c r="O262" s="636"/>
      <c r="P262" s="636"/>
      <c r="Q262" s="636"/>
      <c r="R262" s="216"/>
      <c r="S262" s="216"/>
      <c r="T262" s="216"/>
      <c r="U262" s="216"/>
      <c r="V262" s="216"/>
      <c r="W262" s="216"/>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BA262" s="2273"/>
      <c r="BB262" s="295" t="s">
        <v>48</v>
      </c>
      <c r="BC262" s="1099" t="s">
        <v>35</v>
      </c>
      <c r="BD262" s="1118" t="s">
        <v>35</v>
      </c>
      <c r="BE262" s="1118" t="s">
        <v>35</v>
      </c>
      <c r="BF262" s="1118" t="s">
        <v>35</v>
      </c>
      <c r="BG262" s="1138" t="s">
        <v>35</v>
      </c>
      <c r="BH262" s="1158" t="s">
        <v>35</v>
      </c>
      <c r="BI262" s="1118" t="s">
        <v>35</v>
      </c>
      <c r="BJ262" s="1118" t="s">
        <v>35</v>
      </c>
      <c r="BK262" s="1118" t="s">
        <v>35</v>
      </c>
      <c r="BL262" s="1138" t="s">
        <v>35</v>
      </c>
      <c r="BM262" s="1158" t="s">
        <v>35</v>
      </c>
      <c r="BN262" s="1118" t="s">
        <v>35</v>
      </c>
      <c r="BO262" s="1118" t="s">
        <v>35</v>
      </c>
      <c r="BP262" s="1118" t="s">
        <v>35</v>
      </c>
      <c r="BQ262" s="1138" t="s">
        <v>35</v>
      </c>
    </row>
    <row r="263" s="637" customFormat="true" ht="15" customHeight="true" x14ac:dyDescent="0.2">
      <c r="A263" s="636"/>
      <c r="B263" s="636"/>
      <c r="C263" s="636"/>
      <c r="D263" s="636"/>
      <c r="E263" s="636"/>
      <c r="F263" s="636"/>
      <c r="G263" s="636"/>
      <c r="H263" s="636"/>
      <c r="I263" s="636"/>
      <c r="J263" s="636"/>
      <c r="K263" s="636"/>
      <c r="L263" s="636"/>
      <c r="M263" s="636"/>
      <c r="N263" s="636"/>
      <c r="O263" s="636"/>
      <c r="P263" s="636"/>
      <c r="Q263" s="636"/>
      <c r="R263" s="216"/>
      <c r="S263" s="216"/>
      <c r="T263" s="216"/>
      <c r="U263" s="216"/>
      <c r="V263" s="216"/>
      <c r="W263" s="216"/>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BA263" s="2273"/>
      <c r="BB263" s="295" t="s">
        <v>112</v>
      </c>
      <c r="BC263" s="1099" t="s">
        <v>35</v>
      </c>
      <c r="BD263" s="1118" t="s">
        <v>35</v>
      </c>
      <c r="BE263" s="1118" t="s">
        <v>35</v>
      </c>
      <c r="BF263" s="1118" t="s">
        <v>35</v>
      </c>
      <c r="BG263" s="1138" t="s">
        <v>35</v>
      </c>
      <c r="BH263" s="1158" t="s">
        <v>35</v>
      </c>
      <c r="BI263" s="1118" t="s">
        <v>35</v>
      </c>
      <c r="BJ263" s="1118" t="s">
        <v>35</v>
      </c>
      <c r="BK263" s="1118" t="s">
        <v>35</v>
      </c>
      <c r="BL263" s="1138" t="s">
        <v>35</v>
      </c>
      <c r="BM263" s="1158" t="s">
        <v>35</v>
      </c>
      <c r="BN263" s="1118" t="s">
        <v>35</v>
      </c>
      <c r="BO263" s="1118" t="s">
        <v>35</v>
      </c>
      <c r="BP263" s="1118" t="s">
        <v>35</v>
      </c>
      <c r="BQ263" s="1138" t="s">
        <v>35</v>
      </c>
    </row>
    <row r="264" s="637" customFormat="true" ht="15" customHeight="true" x14ac:dyDescent="0.2">
      <c r="A264" s="636"/>
      <c r="B264" s="636"/>
      <c r="C264" s="636"/>
      <c r="D264" s="636"/>
      <c r="E264" s="636"/>
      <c r="F264" s="636"/>
      <c r="G264" s="636"/>
      <c r="H264" s="636"/>
      <c r="I264" s="636"/>
      <c r="J264" s="636"/>
      <c r="K264" s="636"/>
      <c r="L264" s="636"/>
      <c r="M264" s="636"/>
      <c r="N264" s="636"/>
      <c r="O264" s="636"/>
      <c r="P264" s="636"/>
      <c r="Q264" s="636"/>
      <c r="R264" s="216"/>
      <c r="S264" s="216"/>
      <c r="T264" s="216"/>
      <c r="U264" s="216"/>
      <c r="V264" s="216"/>
      <c r="W264" s="216"/>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BA264" s="2273" t="s">
        <v>74</v>
      </c>
      <c r="BB264" s="295" t="s">
        <v>88</v>
      </c>
      <c r="BC264" s="1099" t="s">
        <v>35</v>
      </c>
      <c r="BD264" s="1118" t="s">
        <v>35</v>
      </c>
      <c r="BE264" s="1118" t="s">
        <v>35</v>
      </c>
      <c r="BF264" s="1118" t="s">
        <v>35</v>
      </c>
      <c r="BG264" s="1138" t="s">
        <v>35</v>
      </c>
      <c r="BH264" s="1158" t="s">
        <v>35</v>
      </c>
      <c r="BI264" s="1118" t="s">
        <v>35</v>
      </c>
      <c r="BJ264" s="1118" t="s">
        <v>35</v>
      </c>
      <c r="BK264" s="1118" t="s">
        <v>35</v>
      </c>
      <c r="BL264" s="1138" t="s">
        <v>35</v>
      </c>
      <c r="BM264" s="1158" t="s">
        <v>35</v>
      </c>
      <c r="BN264" s="1118" t="s">
        <v>35</v>
      </c>
      <c r="BO264" s="1118" t="s">
        <v>35</v>
      </c>
      <c r="BP264" s="1118" t="s">
        <v>35</v>
      </c>
      <c r="BQ264" s="1138" t="s">
        <v>35</v>
      </c>
    </row>
    <row r="265" s="637" customFormat="true" ht="15" customHeight="true" x14ac:dyDescent="0.2">
      <c r="A265" s="636"/>
      <c r="B265" s="636"/>
      <c r="C265" s="636"/>
      <c r="D265" s="636"/>
      <c r="E265" s="636"/>
      <c r="F265" s="636"/>
      <c r="G265" s="636"/>
      <c r="H265" s="636"/>
      <c r="I265" s="636"/>
      <c r="J265" s="636"/>
      <c r="K265" s="636"/>
      <c r="L265" s="636"/>
      <c r="M265" s="636"/>
      <c r="N265" s="636"/>
      <c r="O265" s="636"/>
      <c r="P265" s="636"/>
      <c r="Q265" s="636"/>
      <c r="R265" s="216"/>
      <c r="S265" s="216"/>
      <c r="T265" s="216"/>
      <c r="U265" s="216"/>
      <c r="V265" s="216"/>
      <c r="W265" s="216"/>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BA265" s="2273"/>
      <c r="BB265" s="295" t="s">
        <v>89</v>
      </c>
      <c r="BC265" s="1099" t="s">
        <v>35</v>
      </c>
      <c r="BD265" s="1118" t="s">
        <v>35</v>
      </c>
      <c r="BE265" s="1118" t="s">
        <v>35</v>
      </c>
      <c r="BF265" s="1118" t="s">
        <v>35</v>
      </c>
      <c r="BG265" s="1138" t="s">
        <v>35</v>
      </c>
      <c r="BH265" s="1158" t="s">
        <v>35</v>
      </c>
      <c r="BI265" s="1118" t="s">
        <v>35</v>
      </c>
      <c r="BJ265" s="1118" t="s">
        <v>35</v>
      </c>
      <c r="BK265" s="1118" t="s">
        <v>35</v>
      </c>
      <c r="BL265" s="1138" t="s">
        <v>35</v>
      </c>
      <c r="BM265" s="1158" t="s">
        <v>35</v>
      </c>
      <c r="BN265" s="1118" t="s">
        <v>35</v>
      </c>
      <c r="BO265" s="1118" t="s">
        <v>35</v>
      </c>
      <c r="BP265" s="1118" t="s">
        <v>35</v>
      </c>
      <c r="BQ265" s="1138" t="s">
        <v>35</v>
      </c>
    </row>
    <row r="266" s="637" customFormat="true" ht="15" customHeight="true" x14ac:dyDescent="0.2">
      <c r="A266" s="636"/>
      <c r="B266" s="636"/>
      <c r="C266" s="636"/>
      <c r="D266" s="636"/>
      <c r="E266" s="636"/>
      <c r="F266" s="636"/>
      <c r="G266" s="636"/>
      <c r="H266" s="636"/>
      <c r="I266" s="636"/>
      <c r="J266" s="636"/>
      <c r="K266" s="636"/>
      <c r="L266" s="636"/>
      <c r="M266" s="636"/>
      <c r="N266" s="636"/>
      <c r="O266" s="636"/>
      <c r="P266" s="636"/>
      <c r="Q266" s="636"/>
      <c r="R266" s="216"/>
      <c r="S266" s="216"/>
      <c r="T266" s="216"/>
      <c r="U266" s="216"/>
      <c r="V266" s="216"/>
      <c r="W266" s="216"/>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BA266" s="2273"/>
      <c r="BB266" s="295" t="s">
        <v>90</v>
      </c>
      <c r="BC266" s="1099" t="s">
        <v>35</v>
      </c>
      <c r="BD266" s="1118" t="s">
        <v>35</v>
      </c>
      <c r="BE266" s="1118" t="s">
        <v>35</v>
      </c>
      <c r="BF266" s="1118" t="s">
        <v>35</v>
      </c>
      <c r="BG266" s="1138" t="s">
        <v>35</v>
      </c>
      <c r="BH266" s="1158" t="s">
        <v>35</v>
      </c>
      <c r="BI266" s="1118" t="s">
        <v>35</v>
      </c>
      <c r="BJ266" s="1118" t="s">
        <v>35</v>
      </c>
      <c r="BK266" s="1118" t="s">
        <v>35</v>
      </c>
      <c r="BL266" s="1138" t="s">
        <v>35</v>
      </c>
      <c r="BM266" s="1158" t="s">
        <v>35</v>
      </c>
      <c r="BN266" s="1118" t="s">
        <v>35</v>
      </c>
      <c r="BO266" s="1118" t="s">
        <v>35</v>
      </c>
      <c r="BP266" s="1118" t="s">
        <v>35</v>
      </c>
      <c r="BQ266" s="1138" t="s">
        <v>35</v>
      </c>
    </row>
    <row r="267" s="637" customFormat="true" ht="15" customHeight="true" x14ac:dyDescent="0.2">
      <c r="A267" s="636"/>
      <c r="B267" s="636"/>
      <c r="C267" s="636"/>
      <c r="D267" s="636"/>
      <c r="E267" s="636"/>
      <c r="F267" s="636"/>
      <c r="G267" s="636"/>
      <c r="H267" s="636"/>
      <c r="I267" s="636"/>
      <c r="J267" s="636"/>
      <c r="K267" s="636"/>
      <c r="L267" s="636"/>
      <c r="M267" s="636"/>
      <c r="N267" s="636"/>
      <c r="O267" s="636"/>
      <c r="P267" s="636"/>
      <c r="Q267" s="636"/>
      <c r="R267" s="216"/>
      <c r="S267" s="216"/>
      <c r="T267" s="216"/>
      <c r="U267" s="216"/>
      <c r="V267" s="216"/>
      <c r="W267" s="216"/>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BA267" s="2273"/>
      <c r="BB267" s="295" t="s">
        <v>112</v>
      </c>
      <c r="BC267" s="1099" t="s">
        <v>35</v>
      </c>
      <c r="BD267" s="1118" t="s">
        <v>35</v>
      </c>
      <c r="BE267" s="1118" t="s">
        <v>35</v>
      </c>
      <c r="BF267" s="1118" t="s">
        <v>35</v>
      </c>
      <c r="BG267" s="1138" t="s">
        <v>35</v>
      </c>
      <c r="BH267" s="1158" t="s">
        <v>35</v>
      </c>
      <c r="BI267" s="1118" t="s">
        <v>35</v>
      </c>
      <c r="BJ267" s="1118" t="s">
        <v>35</v>
      </c>
      <c r="BK267" s="1118" t="s">
        <v>35</v>
      </c>
      <c r="BL267" s="1138" t="s">
        <v>35</v>
      </c>
      <c r="BM267" s="1158" t="s">
        <v>35</v>
      </c>
      <c r="BN267" s="1118" t="s">
        <v>35</v>
      </c>
      <c r="BO267" s="1118" t="s">
        <v>35</v>
      </c>
      <c r="BP267" s="1118" t="s">
        <v>35</v>
      </c>
      <c r="BQ267" s="1138" t="s">
        <v>35</v>
      </c>
    </row>
    <row r="268" s="637" customFormat="true" ht="15" customHeight="true" x14ac:dyDescent="0.2">
      <c r="A268" s="636"/>
      <c r="B268" s="636"/>
      <c r="C268" s="636"/>
      <c r="D268" s="636"/>
      <c r="E268" s="636"/>
      <c r="F268" s="636"/>
      <c r="G268" s="636"/>
      <c r="H268" s="636"/>
      <c r="I268" s="636"/>
      <c r="J268" s="636"/>
      <c r="K268" s="636"/>
      <c r="L268" s="636"/>
      <c r="M268" s="636"/>
      <c r="N268" s="636"/>
      <c r="O268" s="636"/>
      <c r="P268" s="636"/>
      <c r="Q268" s="636"/>
      <c r="R268" s="216"/>
      <c r="S268" s="216"/>
      <c r="T268" s="216"/>
      <c r="U268" s="216"/>
      <c r="V268" s="216"/>
      <c r="W268" s="216"/>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BA268" s="2273" t="s">
        <v>115</v>
      </c>
      <c r="BB268" s="295" t="s">
        <v>88</v>
      </c>
      <c r="BC268" s="1099" t="s">
        <v>35</v>
      </c>
      <c r="BD268" s="1118" t="s">
        <v>35</v>
      </c>
      <c r="BE268" s="1118" t="s">
        <v>35</v>
      </c>
      <c r="BF268" s="1118" t="s">
        <v>35</v>
      </c>
      <c r="BG268" s="1138" t="s">
        <v>35</v>
      </c>
      <c r="BH268" s="1158" t="s">
        <v>35</v>
      </c>
      <c r="BI268" s="1118" t="s">
        <v>35</v>
      </c>
      <c r="BJ268" s="1118" t="s">
        <v>35</v>
      </c>
      <c r="BK268" s="1118" t="s">
        <v>35</v>
      </c>
      <c r="BL268" s="1138" t="s">
        <v>35</v>
      </c>
      <c r="BM268" s="1158" t="s">
        <v>35</v>
      </c>
      <c r="BN268" s="1118" t="s">
        <v>35</v>
      </c>
      <c r="BO268" s="1118" t="s">
        <v>35</v>
      </c>
      <c r="BP268" s="1118" t="s">
        <v>35</v>
      </c>
      <c r="BQ268" s="1138" t="s">
        <v>35</v>
      </c>
    </row>
    <row r="269" s="637" customFormat="true" ht="15" customHeight="true" x14ac:dyDescent="0.2">
      <c r="A269" s="636"/>
      <c r="B269" s="636"/>
      <c r="C269" s="636"/>
      <c r="D269" s="636"/>
      <c r="E269" s="636"/>
      <c r="F269" s="636"/>
      <c r="G269" s="636"/>
      <c r="H269" s="636"/>
      <c r="I269" s="636"/>
      <c r="J269" s="636"/>
      <c r="K269" s="636"/>
      <c r="L269" s="636"/>
      <c r="M269" s="636"/>
      <c r="N269" s="636"/>
      <c r="O269" s="636"/>
      <c r="P269" s="636"/>
      <c r="Q269" s="636"/>
      <c r="R269" s="216"/>
      <c r="S269" s="216"/>
      <c r="T269" s="216"/>
      <c r="U269" s="216"/>
      <c r="V269" s="216"/>
      <c r="W269" s="216"/>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BA269" s="2273"/>
      <c r="BB269" s="295" t="s">
        <v>89</v>
      </c>
      <c r="BC269" s="1099" t="s">
        <v>35</v>
      </c>
      <c r="BD269" s="1118" t="s">
        <v>35</v>
      </c>
      <c r="BE269" s="1118" t="s">
        <v>35</v>
      </c>
      <c r="BF269" s="1118" t="s">
        <v>35</v>
      </c>
      <c r="BG269" s="1138" t="s">
        <v>35</v>
      </c>
      <c r="BH269" s="1158" t="s">
        <v>35</v>
      </c>
      <c r="BI269" s="1118" t="s">
        <v>35</v>
      </c>
      <c r="BJ269" s="1118" t="s">
        <v>35</v>
      </c>
      <c r="BK269" s="1118" t="s">
        <v>35</v>
      </c>
      <c r="BL269" s="1138" t="s">
        <v>35</v>
      </c>
      <c r="BM269" s="1158" t="s">
        <v>35</v>
      </c>
      <c r="BN269" s="1118" t="s">
        <v>35</v>
      </c>
      <c r="BO269" s="1118" t="s">
        <v>35</v>
      </c>
      <c r="BP269" s="1118" t="s">
        <v>35</v>
      </c>
      <c r="BQ269" s="1138" t="s">
        <v>35</v>
      </c>
    </row>
    <row r="270" s="637" customFormat="true" ht="15" customHeight="true" x14ac:dyDescent="0.2">
      <c r="A270" s="636"/>
      <c r="B270" s="636"/>
      <c r="C270" s="636"/>
      <c r="D270" s="636"/>
      <c r="E270" s="636"/>
      <c r="F270" s="636"/>
      <c r="G270" s="636"/>
      <c r="H270" s="636"/>
      <c r="I270" s="636"/>
      <c r="J270" s="636"/>
      <c r="K270" s="636"/>
      <c r="L270" s="636"/>
      <c r="M270" s="636"/>
      <c r="N270" s="636"/>
      <c r="O270" s="636"/>
      <c r="P270" s="636"/>
      <c r="Q270" s="636"/>
      <c r="R270" s="216"/>
      <c r="S270" s="216"/>
      <c r="T270" s="216"/>
      <c r="U270" s="216"/>
      <c r="V270" s="216"/>
      <c r="W270" s="216"/>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BA270" s="2273"/>
      <c r="BB270" s="295" t="s">
        <v>90</v>
      </c>
      <c r="BC270" s="1099" t="s">
        <v>35</v>
      </c>
      <c r="BD270" s="1118" t="s">
        <v>35</v>
      </c>
      <c r="BE270" s="1118" t="s">
        <v>35</v>
      </c>
      <c r="BF270" s="1118" t="s">
        <v>35</v>
      </c>
      <c r="BG270" s="1138" t="s">
        <v>35</v>
      </c>
      <c r="BH270" s="1158" t="s">
        <v>35</v>
      </c>
      <c r="BI270" s="1118" t="s">
        <v>35</v>
      </c>
      <c r="BJ270" s="1118" t="s">
        <v>35</v>
      </c>
      <c r="BK270" s="1118" t="s">
        <v>35</v>
      </c>
      <c r="BL270" s="1138" t="s">
        <v>35</v>
      </c>
      <c r="BM270" s="1158" t="s">
        <v>35</v>
      </c>
      <c r="BN270" s="1118" t="s">
        <v>35</v>
      </c>
      <c r="BO270" s="1118" t="s">
        <v>35</v>
      </c>
      <c r="BP270" s="1118" t="s">
        <v>35</v>
      </c>
      <c r="BQ270" s="1138" t="s">
        <v>35</v>
      </c>
    </row>
    <row r="271" s="637" customFormat="true" ht="15" customHeight="true" x14ac:dyDescent="0.2">
      <c r="A271" s="636"/>
      <c r="B271" s="636"/>
      <c r="C271" s="636"/>
      <c r="D271" s="636"/>
      <c r="E271" s="636"/>
      <c r="F271" s="636"/>
      <c r="G271" s="636"/>
      <c r="H271" s="636"/>
      <c r="I271" s="636"/>
      <c r="J271" s="636"/>
      <c r="K271" s="636"/>
      <c r="L271" s="636"/>
      <c r="M271" s="636"/>
      <c r="N271" s="636"/>
      <c r="O271" s="636"/>
      <c r="P271" s="636"/>
      <c r="Q271" s="636"/>
      <c r="R271" s="216"/>
      <c r="S271" s="216"/>
      <c r="T271" s="216"/>
      <c r="U271" s="216"/>
      <c r="V271" s="216"/>
      <c r="W271" s="216"/>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BA271" s="2273" t="s">
        <v>75</v>
      </c>
      <c r="BB271" s="295" t="s">
        <v>49</v>
      </c>
      <c r="BC271" s="1099" t="s">
        <v>35</v>
      </c>
      <c r="BD271" s="1119" t="s">
        <v>35</v>
      </c>
      <c r="BE271" s="1119" t="s">
        <v>35</v>
      </c>
      <c r="BF271" s="1119" t="s">
        <v>35</v>
      </c>
      <c r="BG271" s="1139" t="s">
        <v>35</v>
      </c>
      <c r="BH271" s="1099" t="s">
        <v>35</v>
      </c>
      <c r="BI271" s="1119" t="s">
        <v>35</v>
      </c>
      <c r="BJ271" s="1119" t="s">
        <v>35</v>
      </c>
      <c r="BK271" s="1119" t="s">
        <v>35</v>
      </c>
      <c r="BL271" s="1139" t="s">
        <v>35</v>
      </c>
      <c r="BM271" s="1099" t="s">
        <v>35</v>
      </c>
      <c r="BN271" s="1119" t="s">
        <v>35</v>
      </c>
      <c r="BO271" s="1119" t="s">
        <v>35</v>
      </c>
      <c r="BP271" s="1119" t="s">
        <v>35</v>
      </c>
      <c r="BQ271" s="1139" t="s">
        <v>35</v>
      </c>
    </row>
    <row r="272" s="637" customFormat="true" ht="15" customHeight="true" x14ac:dyDescent="0.2">
      <c r="A272" s="636"/>
      <c r="B272" s="636"/>
      <c r="C272" s="636"/>
      <c r="D272" s="636"/>
      <c r="E272" s="636"/>
      <c r="F272" s="636"/>
      <c r="G272" s="636"/>
      <c r="H272" s="636"/>
      <c r="I272" s="636"/>
      <c r="J272" s="636"/>
      <c r="K272" s="636"/>
      <c r="L272" s="636"/>
      <c r="M272" s="636"/>
      <c r="N272" s="636"/>
      <c r="O272" s="636"/>
      <c r="P272" s="636"/>
      <c r="Q272" s="636"/>
      <c r="R272" s="216"/>
      <c r="S272" s="216"/>
      <c r="T272" s="216"/>
      <c r="U272" s="216"/>
      <c r="V272" s="216"/>
      <c r="W272" s="216"/>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BA272" s="2273"/>
      <c r="BB272" s="295" t="s">
        <v>48</v>
      </c>
      <c r="BC272" s="1099" t="s">
        <v>35</v>
      </c>
      <c r="BD272" s="1119" t="s">
        <v>35</v>
      </c>
      <c r="BE272" s="1119" t="s">
        <v>35</v>
      </c>
      <c r="BF272" s="1119" t="s">
        <v>35</v>
      </c>
      <c r="BG272" s="1139" t="s">
        <v>35</v>
      </c>
      <c r="BH272" s="1099" t="s">
        <v>35</v>
      </c>
      <c r="BI272" s="1119" t="s">
        <v>35</v>
      </c>
      <c r="BJ272" s="1119" t="s">
        <v>35</v>
      </c>
      <c r="BK272" s="1119" t="s">
        <v>35</v>
      </c>
      <c r="BL272" s="1139" t="s">
        <v>35</v>
      </c>
      <c r="BM272" s="1099" t="s">
        <v>35</v>
      </c>
      <c r="BN272" s="1119" t="s">
        <v>35</v>
      </c>
      <c r="BO272" s="1119" t="s">
        <v>35</v>
      </c>
      <c r="BP272" s="1119" t="s">
        <v>35</v>
      </c>
      <c r="BQ272" s="1139" t="s">
        <v>35</v>
      </c>
    </row>
    <row r="273" s="637" customFormat="true" ht="15" customHeight="true" x14ac:dyDescent="0.2">
      <c r="A273" s="636"/>
      <c r="B273" s="636"/>
      <c r="C273" s="636"/>
      <c r="D273" s="636"/>
      <c r="E273" s="636"/>
      <c r="F273" s="636"/>
      <c r="G273" s="636"/>
      <c r="H273" s="636"/>
      <c r="I273" s="636"/>
      <c r="J273" s="636"/>
      <c r="K273" s="636"/>
      <c r="L273" s="636"/>
      <c r="M273" s="636"/>
      <c r="N273" s="636"/>
      <c r="O273" s="636"/>
      <c r="P273" s="636"/>
      <c r="Q273" s="636"/>
      <c r="R273" s="216"/>
      <c r="S273" s="216"/>
      <c r="T273" s="216"/>
      <c r="U273" s="216"/>
      <c r="V273" s="216"/>
      <c r="W273" s="216"/>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BA273" s="2273"/>
      <c r="BB273" s="295" t="s">
        <v>112</v>
      </c>
      <c r="BC273" s="1099" t="s">
        <v>35</v>
      </c>
      <c r="BD273" s="1119" t="s">
        <v>35</v>
      </c>
      <c r="BE273" s="1119" t="s">
        <v>35</v>
      </c>
      <c r="BF273" s="1119" t="s">
        <v>35</v>
      </c>
      <c r="BG273" s="1139" t="s">
        <v>35</v>
      </c>
      <c r="BH273" s="1099" t="s">
        <v>35</v>
      </c>
      <c r="BI273" s="1119" t="s">
        <v>35</v>
      </c>
      <c r="BJ273" s="1119" t="s">
        <v>35</v>
      </c>
      <c r="BK273" s="1119" t="s">
        <v>35</v>
      </c>
      <c r="BL273" s="1139" t="s">
        <v>35</v>
      </c>
      <c r="BM273" s="1099" t="s">
        <v>35</v>
      </c>
      <c r="BN273" s="1119" t="s">
        <v>35</v>
      </c>
      <c r="BO273" s="1119" t="s">
        <v>35</v>
      </c>
      <c r="BP273" s="1119" t="s">
        <v>35</v>
      </c>
      <c r="BQ273" s="1139" t="s">
        <v>35</v>
      </c>
    </row>
    <row r="274" s="637" customFormat="true" ht="15" customHeight="true" x14ac:dyDescent="0.2">
      <c r="A274" s="636"/>
      <c r="B274" s="636"/>
      <c r="C274" s="636"/>
      <c r="D274" s="636"/>
      <c r="E274" s="636"/>
      <c r="F274" s="636"/>
      <c r="G274" s="636"/>
      <c r="H274" s="636"/>
      <c r="I274" s="636"/>
      <c r="J274" s="636"/>
      <c r="K274" s="636"/>
      <c r="L274" s="636"/>
      <c r="M274" s="636"/>
      <c r="N274" s="636"/>
      <c r="O274" s="636"/>
      <c r="P274" s="636"/>
      <c r="Q274" s="636"/>
      <c r="R274" s="216"/>
      <c r="S274" s="216"/>
      <c r="T274" s="216"/>
      <c r="U274" s="216"/>
      <c r="V274" s="216"/>
      <c r="W274" s="216"/>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BA274" s="2273" t="s">
        <v>76</v>
      </c>
      <c r="BB274" s="295" t="s">
        <v>49</v>
      </c>
      <c r="BC274" s="1099" t="s">
        <v>35</v>
      </c>
      <c r="BD274" s="1118" t="s">
        <v>35</v>
      </c>
      <c r="BE274" s="1118" t="s">
        <v>35</v>
      </c>
      <c r="BF274" s="1118" t="s">
        <v>35</v>
      </c>
      <c r="BG274" s="1138" t="s">
        <v>35</v>
      </c>
      <c r="BH274" s="1158" t="s">
        <v>35</v>
      </c>
      <c r="BI274" s="1118" t="s">
        <v>35</v>
      </c>
      <c r="BJ274" s="1118" t="s">
        <v>35</v>
      </c>
      <c r="BK274" s="1118" t="s">
        <v>35</v>
      </c>
      <c r="BL274" s="1138" t="s">
        <v>35</v>
      </c>
      <c r="BM274" s="1158" t="s">
        <v>35</v>
      </c>
      <c r="BN274" s="1118" t="s">
        <v>35</v>
      </c>
      <c r="BO274" s="1118" t="s">
        <v>35</v>
      </c>
      <c r="BP274" s="1118" t="s">
        <v>35</v>
      </c>
      <c r="BQ274" s="1138" t="s">
        <v>35</v>
      </c>
    </row>
    <row r="275" s="637" customFormat="true" ht="15" customHeight="true" x14ac:dyDescent="0.2">
      <c r="A275" s="636"/>
      <c r="B275" s="636"/>
      <c r="C275" s="636"/>
      <c r="D275" s="636"/>
      <c r="E275" s="636"/>
      <c r="F275" s="636"/>
      <c r="G275" s="636"/>
      <c r="H275" s="636"/>
      <c r="I275" s="636"/>
      <c r="J275" s="636"/>
      <c r="K275" s="636"/>
      <c r="L275" s="636"/>
      <c r="M275" s="636"/>
      <c r="N275" s="636"/>
      <c r="O275" s="636"/>
      <c r="P275" s="636"/>
      <c r="Q275" s="636"/>
      <c r="R275" s="216"/>
      <c r="S275" s="216"/>
      <c r="T275" s="216"/>
      <c r="U275" s="216"/>
      <c r="V275" s="216"/>
      <c r="W275" s="216"/>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BA275" s="2273"/>
      <c r="BB275" s="295" t="s">
        <v>48</v>
      </c>
      <c r="BC275" s="1099" t="s">
        <v>35</v>
      </c>
      <c r="BD275" s="1118" t="s">
        <v>35</v>
      </c>
      <c r="BE275" s="1118" t="s">
        <v>35</v>
      </c>
      <c r="BF275" s="1118" t="s">
        <v>35</v>
      </c>
      <c r="BG275" s="1138" t="s">
        <v>35</v>
      </c>
      <c r="BH275" s="1158" t="s">
        <v>35</v>
      </c>
      <c r="BI275" s="1118" t="s">
        <v>35</v>
      </c>
      <c r="BJ275" s="1118" t="s">
        <v>35</v>
      </c>
      <c r="BK275" s="1118" t="s">
        <v>35</v>
      </c>
      <c r="BL275" s="1138" t="s">
        <v>35</v>
      </c>
      <c r="BM275" s="1158" t="s">
        <v>35</v>
      </c>
      <c r="BN275" s="1118" t="s">
        <v>35</v>
      </c>
      <c r="BO275" s="1118" t="s">
        <v>35</v>
      </c>
      <c r="BP275" s="1118" t="s">
        <v>35</v>
      </c>
      <c r="BQ275" s="1138" t="s">
        <v>35</v>
      </c>
    </row>
    <row r="276" s="637" customFormat="true" ht="15" customHeight="true" x14ac:dyDescent="0.2">
      <c r="A276" s="636"/>
      <c r="B276" s="636"/>
      <c r="C276" s="636"/>
      <c r="D276" s="636"/>
      <c r="E276" s="636"/>
      <c r="F276" s="636"/>
      <c r="G276" s="636"/>
      <c r="H276" s="636"/>
      <c r="I276" s="636"/>
      <c r="J276" s="636"/>
      <c r="K276" s="636"/>
      <c r="L276" s="636"/>
      <c r="M276" s="636"/>
      <c r="N276" s="636"/>
      <c r="O276" s="636"/>
      <c r="P276" s="636"/>
      <c r="Q276" s="636"/>
      <c r="R276" s="216"/>
      <c r="S276" s="216"/>
      <c r="T276" s="216"/>
      <c r="U276" s="216"/>
      <c r="V276" s="216"/>
      <c r="W276" s="216"/>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BA276" s="2273"/>
      <c r="BB276" s="295" t="s">
        <v>113</v>
      </c>
      <c r="BC276" s="1099" t="s">
        <v>35</v>
      </c>
      <c r="BD276" s="1118" t="s">
        <v>35</v>
      </c>
      <c r="BE276" s="1118" t="s">
        <v>35</v>
      </c>
      <c r="BF276" s="1118" t="s">
        <v>35</v>
      </c>
      <c r="BG276" s="1138" t="s">
        <v>35</v>
      </c>
      <c r="BH276" s="1158" t="s">
        <v>35</v>
      </c>
      <c r="BI276" s="1118" t="s">
        <v>35</v>
      </c>
      <c r="BJ276" s="1118" t="s">
        <v>35</v>
      </c>
      <c r="BK276" s="1118" t="s">
        <v>35</v>
      </c>
      <c r="BL276" s="1138" t="s">
        <v>35</v>
      </c>
      <c r="BM276" s="1158" t="s">
        <v>35</v>
      </c>
      <c r="BN276" s="1118" t="s">
        <v>35</v>
      </c>
      <c r="BO276" s="1118" t="s">
        <v>35</v>
      </c>
      <c r="BP276" s="1118" t="s">
        <v>35</v>
      </c>
      <c r="BQ276" s="1138" t="s">
        <v>35</v>
      </c>
    </row>
    <row r="277" s="637" customFormat="true" ht="15" customHeight="true" x14ac:dyDescent="0.2">
      <c r="A277" s="636"/>
      <c r="B277" s="636"/>
      <c r="C277" s="636"/>
      <c r="D277" s="636"/>
      <c r="E277" s="636"/>
      <c r="F277" s="636"/>
      <c r="G277" s="636"/>
      <c r="H277" s="636"/>
      <c r="I277" s="636"/>
      <c r="J277" s="636"/>
      <c r="K277" s="636"/>
      <c r="L277" s="636"/>
      <c r="M277" s="636"/>
      <c r="N277" s="636"/>
      <c r="O277" s="636"/>
      <c r="P277" s="636"/>
      <c r="Q277" s="636"/>
      <c r="R277" s="216"/>
      <c r="S277" s="216"/>
      <c r="T277" s="216"/>
      <c r="U277" s="216"/>
      <c r="V277" s="216"/>
      <c r="W277" s="216"/>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BA277" s="2273" t="s">
        <v>77</v>
      </c>
      <c r="BB277" s="295" t="s">
        <v>78</v>
      </c>
      <c r="BC277" s="1099" t="s">
        <v>35</v>
      </c>
      <c r="BD277" s="1118" t="s">
        <v>35</v>
      </c>
      <c r="BE277" s="1118" t="s">
        <v>35</v>
      </c>
      <c r="BF277" s="1118" t="s">
        <v>35</v>
      </c>
      <c r="BG277" s="1138" t="s">
        <v>35</v>
      </c>
      <c r="BH277" s="1158" t="s">
        <v>35</v>
      </c>
      <c r="BI277" s="1118" t="s">
        <v>35</v>
      </c>
      <c r="BJ277" s="1118" t="s">
        <v>35</v>
      </c>
      <c r="BK277" s="1118" t="s">
        <v>35</v>
      </c>
      <c r="BL277" s="1138" t="s">
        <v>35</v>
      </c>
      <c r="BM277" s="1158" t="s">
        <v>35</v>
      </c>
      <c r="BN277" s="1118" t="s">
        <v>35</v>
      </c>
      <c r="BO277" s="1118" t="s">
        <v>35</v>
      </c>
      <c r="BP277" s="1118" t="s">
        <v>35</v>
      </c>
      <c r="BQ277" s="1138" t="s">
        <v>35</v>
      </c>
    </row>
    <row r="278" s="637" customFormat="true" ht="15" customHeight="true" x14ac:dyDescent="0.2">
      <c r="A278" s="636"/>
      <c r="B278" s="636"/>
      <c r="C278" s="636"/>
      <c r="D278" s="636"/>
      <c r="E278" s="636"/>
      <c r="F278" s="636"/>
      <c r="G278" s="636"/>
      <c r="H278" s="636"/>
      <c r="I278" s="636"/>
      <c r="J278" s="636"/>
      <c r="K278" s="636"/>
      <c r="L278" s="636"/>
      <c r="M278" s="636"/>
      <c r="N278" s="636"/>
      <c r="O278" s="636"/>
      <c r="P278" s="636"/>
      <c r="Q278" s="636"/>
      <c r="R278" s="216"/>
      <c r="S278" s="216"/>
      <c r="T278" s="216"/>
      <c r="U278" s="216"/>
      <c r="V278" s="216"/>
      <c r="W278" s="216"/>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BA278" s="2273"/>
      <c r="BB278" s="295" t="s">
        <v>79</v>
      </c>
      <c r="BC278" s="1099" t="s">
        <v>35</v>
      </c>
      <c r="BD278" s="1118" t="s">
        <v>35</v>
      </c>
      <c r="BE278" s="1118" t="s">
        <v>35</v>
      </c>
      <c r="BF278" s="1118" t="s">
        <v>35</v>
      </c>
      <c r="BG278" s="1138" t="s">
        <v>35</v>
      </c>
      <c r="BH278" s="1158" t="s">
        <v>35</v>
      </c>
      <c r="BI278" s="1118" t="s">
        <v>35</v>
      </c>
      <c r="BJ278" s="1118" t="s">
        <v>35</v>
      </c>
      <c r="BK278" s="1118" t="s">
        <v>35</v>
      </c>
      <c r="BL278" s="1138" t="s">
        <v>35</v>
      </c>
      <c r="BM278" s="1158" t="s">
        <v>35</v>
      </c>
      <c r="BN278" s="1118" t="s">
        <v>35</v>
      </c>
      <c r="BO278" s="1118" t="s">
        <v>35</v>
      </c>
      <c r="BP278" s="1118" t="s">
        <v>35</v>
      </c>
      <c r="BQ278" s="1138" t="s">
        <v>35</v>
      </c>
    </row>
    <row r="279" s="637" customFormat="true" ht="15" customHeight="true" x14ac:dyDescent="0.2">
      <c r="A279" s="636"/>
      <c r="B279" s="636"/>
      <c r="C279" s="636"/>
      <c r="D279" s="636"/>
      <c r="E279" s="636"/>
      <c r="F279" s="636"/>
      <c r="G279" s="636"/>
      <c r="H279" s="636"/>
      <c r="I279" s="636"/>
      <c r="J279" s="636"/>
      <c r="K279" s="636"/>
      <c r="L279" s="636"/>
      <c r="M279" s="636"/>
      <c r="N279" s="636"/>
      <c r="O279" s="636"/>
      <c r="P279" s="636"/>
      <c r="Q279" s="636"/>
      <c r="R279" s="216"/>
      <c r="S279" s="216"/>
      <c r="T279" s="216"/>
      <c r="U279" s="216"/>
      <c r="V279" s="216"/>
      <c r="W279" s="216"/>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BA279" s="2273"/>
      <c r="BB279" s="295" t="s">
        <v>80</v>
      </c>
      <c r="BC279" s="1099" t="s">
        <v>35</v>
      </c>
      <c r="BD279" s="1119" t="s">
        <v>35</v>
      </c>
      <c r="BE279" s="1119" t="s">
        <v>35</v>
      </c>
      <c r="BF279" s="1119" t="s">
        <v>35</v>
      </c>
      <c r="BG279" s="1139" t="s">
        <v>35</v>
      </c>
      <c r="BH279" s="1099" t="s">
        <v>35</v>
      </c>
      <c r="BI279" s="1119" t="s">
        <v>35</v>
      </c>
      <c r="BJ279" s="1119" t="s">
        <v>35</v>
      </c>
      <c r="BK279" s="1119" t="s">
        <v>35</v>
      </c>
      <c r="BL279" s="1139" t="s">
        <v>35</v>
      </c>
      <c r="BM279" s="1099" t="s">
        <v>35</v>
      </c>
      <c r="BN279" s="1119" t="s">
        <v>35</v>
      </c>
      <c r="BO279" s="1119" t="s">
        <v>35</v>
      </c>
      <c r="BP279" s="1119" t="s">
        <v>35</v>
      </c>
      <c r="BQ279" s="1139" t="s">
        <v>35</v>
      </c>
    </row>
    <row r="280" s="637" customFormat="true" ht="15" customHeight="true" x14ac:dyDescent="0.2">
      <c r="B280" s="638"/>
      <c r="R280" s="216"/>
      <c r="S280" s="216"/>
      <c r="T280" s="216"/>
      <c r="U280" s="216"/>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BA280" s="2273"/>
      <c r="BB280" s="295" t="s">
        <v>81</v>
      </c>
      <c r="BC280" s="1099" t="s">
        <v>35</v>
      </c>
      <c r="BD280" s="1119" t="s">
        <v>35</v>
      </c>
      <c r="BE280" s="1119" t="s">
        <v>35</v>
      </c>
      <c r="BF280" s="1119" t="s">
        <v>35</v>
      </c>
      <c r="BG280" s="1139" t="s">
        <v>35</v>
      </c>
      <c r="BH280" s="1099" t="s">
        <v>35</v>
      </c>
      <c r="BI280" s="1119" t="s">
        <v>35</v>
      </c>
      <c r="BJ280" s="1119" t="s">
        <v>35</v>
      </c>
      <c r="BK280" s="1119" t="s">
        <v>35</v>
      </c>
      <c r="BL280" s="1139" t="s">
        <v>35</v>
      </c>
      <c r="BM280" s="1099" t="s">
        <v>35</v>
      </c>
      <c r="BN280" s="1119" t="s">
        <v>35</v>
      </c>
      <c r="BO280" s="1119" t="s">
        <v>35</v>
      </c>
      <c r="BP280" s="1119" t="s">
        <v>35</v>
      </c>
      <c r="BQ280" s="1139" t="s">
        <v>35</v>
      </c>
    </row>
    <row r="281" s="637" customFormat="true" ht="15" customHeight="true" x14ac:dyDescent="0.2">
      <c r="B281" s="638"/>
      <c r="R281" s="216"/>
      <c r="S281" s="216"/>
      <c r="T281" s="216"/>
      <c r="U281" s="216"/>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BA281" s="2273"/>
      <c r="BB281" s="295" t="s">
        <v>82</v>
      </c>
      <c r="BC281" s="1099" t="s">
        <v>35</v>
      </c>
      <c r="BD281" s="1119" t="s">
        <v>35</v>
      </c>
      <c r="BE281" s="1119" t="s">
        <v>35</v>
      </c>
      <c r="BF281" s="1119" t="s">
        <v>35</v>
      </c>
      <c r="BG281" s="1139" t="s">
        <v>35</v>
      </c>
      <c r="BH281" s="1099" t="s">
        <v>35</v>
      </c>
      <c r="BI281" s="1119" t="s">
        <v>35</v>
      </c>
      <c r="BJ281" s="1119" t="s">
        <v>35</v>
      </c>
      <c r="BK281" s="1119" t="s">
        <v>35</v>
      </c>
      <c r="BL281" s="1139" t="s">
        <v>35</v>
      </c>
      <c r="BM281" s="1099" t="s">
        <v>35</v>
      </c>
      <c r="BN281" s="1119" t="s">
        <v>35</v>
      </c>
      <c r="BO281" s="1119" t="s">
        <v>35</v>
      </c>
      <c r="BP281" s="1119" t="s">
        <v>35</v>
      </c>
      <c r="BQ281" s="1139" t="s">
        <v>35</v>
      </c>
    </row>
    <row r="282" s="637" customFormat="true" ht="15" customHeight="true" x14ac:dyDescent="0.2">
      <c r="B282" s="638"/>
      <c r="R282" s="216"/>
      <c r="S282" s="216"/>
      <c r="T282" s="216"/>
      <c r="U282" s="216"/>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BA282" s="2273"/>
      <c r="BB282" s="295" t="s">
        <v>83</v>
      </c>
      <c r="BC282" s="1099" t="s">
        <v>35</v>
      </c>
      <c r="BD282" s="1119" t="s">
        <v>35</v>
      </c>
      <c r="BE282" s="1119" t="s">
        <v>35</v>
      </c>
      <c r="BF282" s="1119" t="s">
        <v>35</v>
      </c>
      <c r="BG282" s="1139" t="s">
        <v>35</v>
      </c>
      <c r="BH282" s="1099" t="s">
        <v>35</v>
      </c>
      <c r="BI282" s="1119" t="s">
        <v>35</v>
      </c>
      <c r="BJ282" s="1119" t="s">
        <v>35</v>
      </c>
      <c r="BK282" s="1119" t="s">
        <v>35</v>
      </c>
      <c r="BL282" s="1139" t="s">
        <v>35</v>
      </c>
      <c r="BM282" s="1099" t="s">
        <v>35</v>
      </c>
      <c r="BN282" s="1119" t="s">
        <v>35</v>
      </c>
      <c r="BO282" s="1119" t="s">
        <v>35</v>
      </c>
      <c r="BP282" s="1119" t="s">
        <v>35</v>
      </c>
      <c r="BQ282" s="1139" t="s">
        <v>35</v>
      </c>
    </row>
    <row r="283" s="637" customFormat="true" ht="15" customHeight="true" x14ac:dyDescent="0.2">
      <c r="B283" s="638"/>
      <c r="R283" s="216"/>
      <c r="S283" s="216"/>
      <c r="T283" s="216"/>
      <c r="U283" s="216"/>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BA283" s="2273"/>
      <c r="BB283" s="295" t="s">
        <v>84</v>
      </c>
      <c r="BC283" s="1099" t="s">
        <v>35</v>
      </c>
      <c r="BD283" s="1119" t="s">
        <v>35</v>
      </c>
      <c r="BE283" s="1119" t="s">
        <v>35</v>
      </c>
      <c r="BF283" s="1119" t="s">
        <v>35</v>
      </c>
      <c r="BG283" s="1139" t="s">
        <v>35</v>
      </c>
      <c r="BH283" s="1099" t="s">
        <v>35</v>
      </c>
      <c r="BI283" s="1119" t="s">
        <v>35</v>
      </c>
      <c r="BJ283" s="1119" t="s">
        <v>35</v>
      </c>
      <c r="BK283" s="1119" t="s">
        <v>35</v>
      </c>
      <c r="BL283" s="1139" t="s">
        <v>35</v>
      </c>
      <c r="BM283" s="1099" t="s">
        <v>35</v>
      </c>
      <c r="BN283" s="1119" t="s">
        <v>35</v>
      </c>
      <c r="BO283" s="1119" t="s">
        <v>35</v>
      </c>
      <c r="BP283" s="1119" t="s">
        <v>35</v>
      </c>
      <c r="BQ283" s="1139" t="s">
        <v>35</v>
      </c>
    </row>
    <row r="284" s="637" customFormat="true" ht="15" customHeight="true" x14ac:dyDescent="0.2">
      <c r="B284" s="638"/>
      <c r="R284" s="216"/>
      <c r="S284" s="216"/>
      <c r="T284" s="216"/>
      <c r="U284" s="216"/>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BA284" s="2274"/>
      <c r="BB284" s="296" t="s">
        <v>113</v>
      </c>
      <c r="BC284" s="1100" t="s">
        <v>35</v>
      </c>
      <c r="BD284" s="1120" t="s">
        <v>35</v>
      </c>
      <c r="BE284" s="1120" t="s">
        <v>35</v>
      </c>
      <c r="BF284" s="1120" t="s">
        <v>35</v>
      </c>
      <c r="BG284" s="1140" t="s">
        <v>35</v>
      </c>
      <c r="BH284" s="1159" t="s">
        <v>35</v>
      </c>
      <c r="BI284" s="1120" t="s">
        <v>35</v>
      </c>
      <c r="BJ284" s="1120" t="s">
        <v>35</v>
      </c>
      <c r="BK284" s="1120" t="s">
        <v>35</v>
      </c>
      <c r="BL284" s="1140" t="s">
        <v>35</v>
      </c>
      <c r="BM284" s="1159" t="s">
        <v>35</v>
      </c>
      <c r="BN284" s="1120" t="s">
        <v>35</v>
      </c>
      <c r="BO284" s="1120" t="s">
        <v>35</v>
      </c>
      <c r="BP284" s="1120" t="s">
        <v>35</v>
      </c>
      <c r="BQ284" s="1140" t="s">
        <v>35</v>
      </c>
    </row>
    <row r="285" s="637" customFormat="true" ht="15" customHeight="true" x14ac:dyDescent="0.2">
      <c r="B285" s="638"/>
      <c r="R285" s="216"/>
      <c r="S285" s="216"/>
      <c r="T285" s="216"/>
      <c r="U285" s="216"/>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BA285" s="132"/>
      <c r="BB285" s="130"/>
      <c r="BC285" s="130"/>
      <c r="BD285" s="130"/>
      <c r="BE285" s="130"/>
      <c r="BF285" s="130"/>
      <c r="BG285" s="130"/>
      <c r="BH285" s="130"/>
      <c r="BI285" s="130"/>
      <c r="BJ285" s="130"/>
      <c r="BK285" s="130"/>
      <c r="BL285" s="130"/>
      <c r="BM285" s="130"/>
      <c r="BN285" s="130"/>
      <c r="BO285" s="130"/>
      <c r="BP285" s="130"/>
      <c r="BQ285" s="130"/>
    </row>
    <row r="286" s="637" customFormat="true" ht="15" customHeight="true" x14ac:dyDescent="0.2">
      <c r="B286" s="638"/>
      <c r="R286" s="216"/>
      <c r="S286" s="216"/>
      <c r="T286" s="216"/>
      <c r="U286" s="216"/>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BA286" s="132"/>
      <c r="BB286" s="130"/>
      <c r="BC286" s="130"/>
      <c r="BD286" s="130"/>
      <c r="BE286" s="130"/>
      <c r="BF286" s="130"/>
      <c r="BG286" s="130"/>
      <c r="BH286" s="130"/>
      <c r="BI286" s="130"/>
      <c r="BJ286" s="130"/>
      <c r="BK286" s="130"/>
      <c r="BL286" s="130"/>
      <c r="BM286" s="130"/>
      <c r="BN286" s="130"/>
      <c r="BO286" s="130"/>
      <c r="BP286" s="130"/>
      <c r="BQ286" s="130"/>
    </row>
    <row r="287" s="637" customFormat="true" ht="15" customHeight="true" x14ac:dyDescent="0.2">
      <c r="B287" s="638"/>
      <c r="R287" s="216"/>
      <c r="S287" s="216"/>
      <c r="T287" s="216"/>
      <c r="U287" s="216"/>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BA287" s="132"/>
      <c r="BB287" s="130"/>
      <c r="BC287" s="130"/>
      <c r="BD287" s="130"/>
      <c r="BE287" s="130"/>
      <c r="BF287" s="130"/>
      <c r="BG287" s="130"/>
      <c r="BH287" s="130"/>
      <c r="BI287" s="130"/>
      <c r="BJ287" s="130"/>
      <c r="BK287" s="130"/>
      <c r="BL287" s="130"/>
      <c r="BM287" s="130"/>
      <c r="BN287" s="130"/>
      <c r="BO287" s="130"/>
      <c r="BP287" s="130"/>
      <c r="BQ287" s="130"/>
    </row>
    <row r="288" s="637" customFormat="true" ht="15" customHeight="true" x14ac:dyDescent="0.2">
      <c r="B288" s="638"/>
      <c r="R288" s="216"/>
      <c r="S288" s="216"/>
      <c r="T288" s="216"/>
      <c r="U288" s="216"/>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BA288" s="132"/>
      <c r="BB288" s="130"/>
      <c r="BC288" s="130"/>
      <c r="BD288" s="130"/>
      <c r="BE288" s="130"/>
      <c r="BF288" s="130"/>
      <c r="BG288" s="130"/>
      <c r="BH288" s="130"/>
      <c r="BI288" s="130"/>
      <c r="BJ288" s="130"/>
      <c r="BK288" s="130"/>
      <c r="BL288" s="130"/>
      <c r="BM288" s="130"/>
      <c r="BN288" s="130"/>
      <c r="BO288" s="130"/>
      <c r="BP288" s="130"/>
      <c r="BQ288" s="130"/>
    </row>
    <row r="289" s="637" customFormat="true" ht="15" customHeight="true" x14ac:dyDescent="0.2">
      <c r="A289" s="409"/>
      <c r="B289" s="410"/>
      <c r="C289" s="411"/>
      <c r="R289" s="216"/>
      <c r="S289" s="216"/>
      <c r="T289" s="216"/>
      <c r="U289" s="216"/>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BA289" s="132"/>
      <c r="BB289" s="130"/>
      <c r="BC289" s="130"/>
      <c r="BD289" s="130"/>
      <c r="BE289" s="130"/>
      <c r="BF289" s="130"/>
      <c r="BG289" s="130"/>
      <c r="BH289" s="130"/>
      <c r="BI289" s="130"/>
      <c r="BJ289" s="130"/>
      <c r="BK289" s="130"/>
      <c r="BL289" s="130"/>
      <c r="BM289" s="130"/>
      <c r="BN289" s="130"/>
      <c r="BO289" s="130"/>
      <c r="BP289" s="130"/>
      <c r="BQ289" s="130"/>
    </row>
    <row r="290" s="637" customFormat="true" ht="15" customHeight="true" x14ac:dyDescent="0.2">
      <c r="A290" s="667"/>
      <c r="B290" s="668"/>
      <c r="C290" s="669"/>
      <c r="R290" s="216"/>
      <c r="S290" s="216"/>
      <c r="T290" s="216"/>
      <c r="U290" s="216"/>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BA290" s="132"/>
      <c r="BB290" s="130"/>
      <c r="BC290" s="130"/>
      <c r="BD290" s="130"/>
      <c r="BE290" s="130"/>
      <c r="BF290" s="130"/>
      <c r="BG290" s="130"/>
      <c r="BH290" s="130"/>
      <c r="BI290" s="130"/>
      <c r="BJ290" s="130"/>
      <c r="BK290" s="130"/>
      <c r="BL290" s="130"/>
      <c r="BM290" s="130"/>
      <c r="BN290" s="130"/>
      <c r="BO290" s="130"/>
      <c r="BP290" s="130"/>
      <c r="BQ290" s="130"/>
    </row>
    <row r="291" s="637" customFormat="true" ht="15" customHeight="true" x14ac:dyDescent="0.2">
      <c r="A291" s="670"/>
      <c r="B291" s="671"/>
      <c r="C291" s="672"/>
      <c r="R291" s="216"/>
      <c r="S291" s="216"/>
      <c r="T291" s="216"/>
      <c r="U291" s="216"/>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BA291" s="132"/>
      <c r="BB291" s="130"/>
      <c r="BC291" s="130"/>
      <c r="BD291" s="130"/>
      <c r="BE291" s="130"/>
      <c r="BF291" s="130"/>
      <c r="BG291" s="130"/>
      <c r="BH291" s="130"/>
      <c r="BI291" s="130"/>
      <c r="BJ291" s="130"/>
      <c r="BK291" s="130"/>
      <c r="BL291" s="130"/>
      <c r="BM291" s="130"/>
      <c r="BN291" s="130"/>
      <c r="BO291" s="130"/>
      <c r="BP291" s="130"/>
      <c r="BQ291" s="130"/>
    </row>
    <row r="292" s="637" customFormat="true" ht="15" customHeight="true" x14ac:dyDescent="0.2">
      <c r="A292" s="673"/>
      <c r="B292" s="674"/>
      <c r="C292" s="675"/>
      <c r="R292" s="216"/>
      <c r="S292" s="216"/>
      <c r="T292" s="216"/>
      <c r="U292" s="21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BA292" s="132"/>
      <c r="BB292" s="130"/>
      <c r="BC292" s="130"/>
      <c r="BD292" s="130"/>
      <c r="BE292" s="130"/>
      <c r="BF292" s="130"/>
      <c r="BG292" s="130"/>
      <c r="BH292" s="130"/>
      <c r="BI292" s="130"/>
      <c r="BJ292" s="130"/>
      <c r="BK292" s="130"/>
      <c r="BL292" s="130"/>
      <c r="BM292" s="130"/>
      <c r="BN292" s="130"/>
      <c r="BO292" s="130"/>
      <c r="BP292" s="130"/>
      <c r="BQ292" s="130"/>
    </row>
    <row r="293" s="637" customFormat="true" ht="15" customHeight="true" x14ac:dyDescent="0.2">
      <c r="A293" s="676"/>
      <c r="B293" s="677"/>
      <c r="C293" s="678"/>
      <c r="R293" s="216"/>
      <c r="S293" s="216"/>
      <c r="T293" s="216"/>
      <c r="U293" s="216"/>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BA293" s="132"/>
      <c r="BB293" s="130"/>
      <c r="BC293" s="130"/>
      <c r="BD293" s="130"/>
      <c r="BE293" s="130"/>
      <c r="BF293" s="130"/>
      <c r="BG293" s="130"/>
      <c r="BH293" s="130"/>
      <c r="BI293" s="130"/>
      <c r="BJ293" s="130"/>
      <c r="BK293" s="130"/>
      <c r="BL293" s="130"/>
      <c r="BM293" s="130"/>
      <c r="BN293" s="130"/>
      <c r="BO293" s="130"/>
      <c r="BP293" s="130"/>
      <c r="BQ293" s="130"/>
    </row>
    <row r="294" s="637" customFormat="true" ht="15" customHeight="true" x14ac:dyDescent="0.2">
      <c r="A294" s="679"/>
      <c r="B294" s="680"/>
      <c r="C294" s="681"/>
      <c r="R294" s="216"/>
      <c r="S294" s="216"/>
      <c r="T294" s="216"/>
      <c r="U294" s="216"/>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BA294" s="132"/>
      <c r="BB294" s="130"/>
      <c r="BC294" s="130"/>
      <c r="BD294" s="130"/>
      <c r="BE294" s="130"/>
      <c r="BF294" s="130"/>
      <c r="BG294" s="130"/>
      <c r="BH294" s="130"/>
      <c r="BI294" s="130"/>
      <c r="BJ294" s="130"/>
      <c r="BK294" s="130"/>
      <c r="BL294" s="130"/>
      <c r="BM294" s="130"/>
      <c r="BN294" s="130"/>
      <c r="BO294" s="130"/>
      <c r="BP294" s="130"/>
      <c r="BQ294" s="130"/>
    </row>
    <row r="295" s="637" customFormat="true" ht="15" customHeight="true" x14ac:dyDescent="0.2">
      <c r="A295" s="679"/>
      <c r="B295" s="680"/>
      <c r="C295" s="681"/>
      <c r="R295" s="216"/>
      <c r="S295" s="216"/>
      <c r="T295" s="216"/>
      <c r="U295" s="216"/>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BA295" s="132"/>
      <c r="BB295" s="130"/>
      <c r="BC295" s="130"/>
      <c r="BD295" s="130"/>
      <c r="BE295" s="130"/>
      <c r="BF295" s="130"/>
      <c r="BG295" s="130"/>
      <c r="BH295" s="130"/>
      <c r="BI295" s="130"/>
      <c r="BJ295" s="130"/>
      <c r="BK295" s="130"/>
      <c r="BL295" s="130"/>
      <c r="BM295" s="130"/>
      <c r="BN295" s="130"/>
      <c r="BO295" s="130"/>
      <c r="BP295" s="130"/>
      <c r="BQ295" s="130"/>
    </row>
    <row r="296" s="637" customFormat="true" ht="15" customHeight="true" x14ac:dyDescent="0.2">
      <c r="A296" s="679"/>
      <c r="B296" s="682"/>
      <c r="C296" s="681"/>
      <c r="R296" s="216"/>
      <c r="S296" s="216"/>
      <c r="T296" s="216"/>
      <c r="U296" s="216"/>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BA296" s="132"/>
      <c r="BB296" s="130"/>
      <c r="BC296" s="130"/>
      <c r="BD296" s="130"/>
      <c r="BE296" s="130"/>
      <c r="BF296" s="130"/>
      <c r="BG296" s="130"/>
      <c r="BH296" s="130"/>
      <c r="BI296" s="130"/>
      <c r="BJ296" s="130"/>
      <c r="BK296" s="130"/>
      <c r="BL296" s="130"/>
      <c r="BM296" s="130"/>
      <c r="BN296" s="130"/>
      <c r="BO296" s="130"/>
      <c r="BP296" s="130"/>
      <c r="BQ296" s="130"/>
    </row>
    <row r="297" s="637" customFormat="true" ht="15" customHeight="true" x14ac:dyDescent="0.2">
      <c r="A297" s="683"/>
      <c r="B297" s="684"/>
      <c r="C297" s="685"/>
      <c r="R297" s="216"/>
      <c r="S297" s="216"/>
      <c r="T297" s="216"/>
      <c r="U297" s="21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BA297" s="132"/>
      <c r="BB297" s="130"/>
      <c r="BC297" s="130"/>
      <c r="BD297" s="130"/>
      <c r="BE297" s="130"/>
      <c r="BF297" s="130"/>
      <c r="BG297" s="130"/>
      <c r="BH297" s="130"/>
      <c r="BI297" s="130"/>
      <c r="BJ297" s="130"/>
      <c r="BK297" s="130"/>
      <c r="BL297" s="130"/>
      <c r="BM297" s="130"/>
      <c r="BN297" s="130"/>
      <c r="BO297" s="130"/>
      <c r="BP297" s="130"/>
      <c r="BQ297" s="130"/>
    </row>
    <row r="298" s="637" customFormat="true" ht="15" customHeight="true" x14ac:dyDescent="0.2">
      <c r="B298" s="638"/>
      <c r="R298" s="216"/>
      <c r="S298" s="216"/>
      <c r="T298" s="216"/>
      <c r="U298" s="216"/>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BA298" s="132"/>
      <c r="BB298" s="130"/>
      <c r="BC298" s="130"/>
      <c r="BD298" s="130"/>
      <c r="BE298" s="130"/>
      <c r="BF298" s="130"/>
      <c r="BG298" s="130"/>
      <c r="BH298" s="130"/>
      <c r="BI298" s="130"/>
      <c r="BJ298" s="130"/>
      <c r="BK298" s="130"/>
      <c r="BL298" s="130"/>
      <c r="BM298" s="130"/>
      <c r="BN298" s="130"/>
      <c r="BO298" s="130"/>
      <c r="BP298" s="130"/>
      <c r="BQ298" s="130"/>
    </row>
    <row r="299" s="637" customFormat="true" ht="15" customHeight="true" x14ac:dyDescent="0.2">
      <c r="A299" s="412"/>
      <c r="B299" s="413"/>
      <c r="C299" s="414"/>
      <c r="D299" s="415"/>
      <c r="R299" s="216"/>
      <c r="S299" s="216"/>
      <c r="T299" s="216"/>
      <c r="U299" s="216"/>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BA299" s="132"/>
      <c r="BB299" s="130"/>
      <c r="BC299" s="130"/>
      <c r="BD299" s="130"/>
      <c r="BE299" s="130"/>
      <c r="BF299" s="130"/>
      <c r="BG299" s="130"/>
      <c r="BH299" s="130"/>
      <c r="BI299" s="130"/>
      <c r="BJ299" s="130"/>
      <c r="BK299" s="130"/>
      <c r="BL299" s="130"/>
      <c r="BM299" s="130"/>
      <c r="BN299" s="130"/>
      <c r="BO299" s="130"/>
      <c r="BP299" s="130"/>
      <c r="BQ299" s="130"/>
    </row>
    <row r="300" s="637" customFormat="true" ht="15" customHeight="true" x14ac:dyDescent="0.2">
      <c r="A300" s="686"/>
      <c r="B300" s="687"/>
      <c r="C300" s="688"/>
      <c r="D300" s="689"/>
      <c r="R300" s="216"/>
      <c r="S300" s="216"/>
      <c r="T300" s="216"/>
      <c r="U300" s="216"/>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BA300" s="132"/>
      <c r="BB300" s="130"/>
      <c r="BC300" s="130"/>
      <c r="BD300" s="130"/>
      <c r="BE300" s="130"/>
      <c r="BF300" s="130"/>
      <c r="BG300" s="130"/>
      <c r="BH300" s="130"/>
      <c r="BI300" s="130"/>
      <c r="BJ300" s="130"/>
      <c r="BK300" s="130"/>
      <c r="BL300" s="130"/>
      <c r="BM300" s="130"/>
      <c r="BN300" s="130"/>
      <c r="BO300" s="130"/>
      <c r="BP300" s="130"/>
      <c r="BQ300" s="130"/>
    </row>
    <row r="301" s="637" customFormat="true" ht="15" customHeight="true" x14ac:dyDescent="0.2">
      <c r="A301" s="690"/>
      <c r="B301" s="691"/>
      <c r="C301" s="692"/>
      <c r="D301" s="693"/>
      <c r="R301" s="216"/>
      <c r="S301" s="216"/>
      <c r="T301" s="216"/>
      <c r="U301" s="216"/>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BA301" s="132"/>
      <c r="BB301" s="130"/>
      <c r="BC301" s="130"/>
      <c r="BD301" s="130"/>
      <c r="BE301" s="130"/>
      <c r="BF301" s="130"/>
      <c r="BG301" s="130"/>
      <c r="BH301" s="130"/>
      <c r="BI301" s="130"/>
      <c r="BJ301" s="130"/>
      <c r="BK301" s="130"/>
      <c r="BL301" s="130"/>
      <c r="BM301" s="130"/>
      <c r="BN301" s="130"/>
      <c r="BO301" s="130"/>
      <c r="BP301" s="130"/>
      <c r="BQ301" s="130"/>
    </row>
    <row r="302" s="637" customFormat="true" ht="15" customHeight="true" x14ac:dyDescent="0.2">
      <c r="A302" s="694"/>
      <c r="B302" s="695"/>
      <c r="C302" s="696"/>
      <c r="D302" s="697"/>
      <c r="R302" s="216"/>
      <c r="S302" s="216"/>
      <c r="T302" s="216"/>
      <c r="U302" s="216"/>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BA302" s="132"/>
      <c r="BB302" s="130"/>
      <c r="BC302" s="130"/>
      <c r="BD302" s="130"/>
      <c r="BE302" s="130"/>
      <c r="BF302" s="130"/>
      <c r="BG302" s="130"/>
      <c r="BH302" s="130"/>
      <c r="BI302" s="130"/>
      <c r="BJ302" s="130"/>
      <c r="BK302" s="130"/>
      <c r="BL302" s="130"/>
      <c r="BM302" s="130"/>
      <c r="BN302" s="130"/>
      <c r="BO302" s="130"/>
      <c r="BP302" s="130"/>
      <c r="BQ302" s="130"/>
    </row>
    <row r="303" s="637" customFormat="true" ht="15" customHeight="true" x14ac:dyDescent="0.2">
      <c r="A303" s="698"/>
      <c r="B303" s="699"/>
      <c r="C303" s="700"/>
      <c r="D303" s="701"/>
      <c r="R303" s="216"/>
      <c r="S303" s="216"/>
      <c r="T303" s="216"/>
      <c r="U303" s="216"/>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BA303" s="132"/>
      <c r="BB303" s="130"/>
      <c r="BC303" s="130"/>
      <c r="BD303" s="130"/>
      <c r="BE303" s="130"/>
      <c r="BF303" s="130"/>
      <c r="BG303" s="130"/>
      <c r="BH303" s="130"/>
      <c r="BI303" s="130"/>
      <c r="BJ303" s="130"/>
      <c r="BK303" s="130"/>
      <c r="BL303" s="130"/>
      <c r="BM303" s="130"/>
      <c r="BN303" s="130"/>
      <c r="BO303" s="130"/>
      <c r="BP303" s="130"/>
      <c r="BQ303" s="130"/>
    </row>
    <row r="304" s="637" customFormat="true" ht="15" customHeight="true" x14ac:dyDescent="0.2">
      <c r="A304" s="702"/>
      <c r="B304" s="703"/>
      <c r="C304" s="704"/>
      <c r="D304" s="705"/>
      <c r="R304" s="216"/>
      <c r="S304" s="216"/>
      <c r="T304" s="216"/>
      <c r="U304" s="21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BA304" s="132"/>
      <c r="BB304" s="130"/>
      <c r="BC304" s="130"/>
      <c r="BD304" s="130"/>
      <c r="BE304" s="130"/>
      <c r="BF304" s="130"/>
      <c r="BG304" s="130"/>
      <c r="BH304" s="130"/>
      <c r="BI304" s="130"/>
      <c r="BJ304" s="130"/>
      <c r="BK304" s="130"/>
      <c r="BL304" s="130"/>
      <c r="BM304" s="130"/>
      <c r="BN304" s="130"/>
      <c r="BO304" s="130"/>
      <c r="BP304" s="130"/>
      <c r="BQ304" s="130"/>
    </row>
    <row r="305" s="637" customFormat="true" ht="15" customHeight="true" x14ac:dyDescent="0.2">
      <c r="A305" s="706"/>
      <c r="B305" s="707"/>
      <c r="C305" s="708"/>
      <c r="D305" s="709"/>
      <c r="R305" s="216"/>
      <c r="S305" s="216"/>
      <c r="T305" s="216"/>
      <c r="U305" s="216"/>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BA305" s="132"/>
      <c r="BB305" s="130"/>
      <c r="BC305" s="130"/>
      <c r="BD305" s="130"/>
      <c r="BE305" s="130"/>
      <c r="BF305" s="130"/>
      <c r="BG305" s="130"/>
      <c r="BH305" s="130"/>
      <c r="BI305" s="130"/>
      <c r="BJ305" s="130"/>
      <c r="BK305" s="130"/>
      <c r="BL305" s="130"/>
      <c r="BM305" s="130"/>
      <c r="BN305" s="130"/>
      <c r="BO305" s="130"/>
      <c r="BP305" s="130"/>
      <c r="BQ305" s="130"/>
    </row>
    <row r="306" s="637" customFormat="true" ht="15" customHeight="true" x14ac:dyDescent="0.2">
      <c r="B306" s="638"/>
      <c r="R306" s="216"/>
      <c r="S306" s="216"/>
      <c r="T306" s="216"/>
      <c r="U306" s="216"/>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BA306" s="132"/>
      <c r="BB306" s="130"/>
      <c r="BC306" s="130"/>
      <c r="BD306" s="130"/>
      <c r="BE306" s="130"/>
      <c r="BF306" s="130"/>
      <c r="BG306" s="130"/>
      <c r="BH306" s="130"/>
      <c r="BI306" s="130"/>
      <c r="BJ306" s="130"/>
      <c r="BK306" s="130"/>
      <c r="BL306" s="130"/>
      <c r="BM306" s="130"/>
      <c r="BN306" s="130"/>
      <c r="BO306" s="130"/>
      <c r="BP306" s="130"/>
      <c r="BQ306" s="130"/>
    </row>
    <row r="307" s="637" customFormat="true" ht="15" customHeight="true" x14ac:dyDescent="0.2">
      <c r="B307" s="638"/>
      <c r="R307" s="216"/>
      <c r="S307" s="216"/>
      <c r="T307" s="216"/>
      <c r="U307" s="216"/>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BA307" s="132"/>
      <c r="BB307" s="130"/>
      <c r="BC307" s="130"/>
      <c r="BD307" s="130"/>
      <c r="BE307" s="130"/>
      <c r="BF307" s="130"/>
      <c r="BG307" s="130"/>
      <c r="BH307" s="130"/>
      <c r="BI307" s="130"/>
      <c r="BJ307" s="130"/>
      <c r="BK307" s="130"/>
      <c r="BL307" s="130"/>
      <c r="BM307" s="130"/>
      <c r="BN307" s="130"/>
      <c r="BO307" s="130"/>
      <c r="BP307" s="130"/>
      <c r="BQ307" s="130"/>
    </row>
    <row r="308" s="637" customFormat="true" ht="15" customHeight="true" x14ac:dyDescent="0.2">
      <c r="B308" s="638"/>
      <c r="R308" s="216"/>
      <c r="S308" s="216"/>
      <c r="T308" s="216"/>
      <c r="U308" s="216"/>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BA308" s="132"/>
      <c r="BB308" s="130"/>
      <c r="BC308" s="130"/>
      <c r="BD308" s="130"/>
      <c r="BE308" s="130"/>
      <c r="BF308" s="130"/>
      <c r="BG308" s="130"/>
      <c r="BH308" s="130"/>
      <c r="BI308" s="130"/>
      <c r="BJ308" s="130"/>
      <c r="BK308" s="130"/>
      <c r="BL308" s="130"/>
      <c r="BM308" s="130"/>
      <c r="BN308" s="130"/>
      <c r="BO308" s="130"/>
      <c r="BP308" s="130"/>
      <c r="BQ308" s="130"/>
    </row>
    <row r="309" s="637" customFormat="true" ht="15" customHeight="true" x14ac:dyDescent="0.2">
      <c r="B309" s="638"/>
      <c r="R309" s="216"/>
      <c r="S309" s="216"/>
      <c r="T309" s="216"/>
      <c r="U309" s="216"/>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BA309" s="132"/>
      <c r="BB309" s="130"/>
      <c r="BC309" s="130"/>
      <c r="BD309" s="130"/>
      <c r="BE309" s="130"/>
      <c r="BF309" s="130"/>
      <c r="BG309" s="130"/>
      <c r="BH309" s="130"/>
      <c r="BI309" s="130"/>
      <c r="BJ309" s="130"/>
      <c r="BK309" s="130"/>
      <c r="BL309" s="130"/>
      <c r="BM309" s="130"/>
      <c r="BN309" s="130"/>
      <c r="BO309" s="130"/>
      <c r="BP309" s="130"/>
      <c r="BQ309" s="130"/>
    </row>
    <row r="310" s="637" customFormat="true" ht="15" customHeight="true" x14ac:dyDescent="0.2">
      <c r="B310" s="638"/>
      <c r="R310" s="216"/>
      <c r="S310" s="216"/>
      <c r="T310" s="216"/>
      <c r="U310" s="216"/>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BA310" s="132"/>
      <c r="BB310" s="130"/>
      <c r="BC310" s="130"/>
      <c r="BD310" s="130"/>
      <c r="BE310" s="130"/>
      <c r="BF310" s="130"/>
      <c r="BG310" s="130"/>
      <c r="BH310" s="130"/>
      <c r="BI310" s="130"/>
      <c r="BJ310" s="130"/>
      <c r="BK310" s="130"/>
      <c r="BL310" s="130"/>
      <c r="BM310" s="130"/>
      <c r="BN310" s="130"/>
      <c r="BO310" s="130"/>
      <c r="BP310" s="130"/>
      <c r="BQ310" s="130"/>
    </row>
    <row r="311" s="637" customFormat="true" ht="15" customHeight="true" x14ac:dyDescent="0.2">
      <c r="B311" s="638"/>
      <c r="R311" s="216"/>
      <c r="S311" s="216"/>
      <c r="T311" s="216"/>
      <c r="U311" s="216"/>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BA311" s="132"/>
      <c r="BB311" s="130"/>
      <c r="BC311" s="130"/>
      <c r="BD311" s="130"/>
      <c r="BE311" s="130"/>
      <c r="BF311" s="130"/>
      <c r="BG311" s="130"/>
      <c r="BH311" s="130"/>
      <c r="BI311" s="130"/>
      <c r="BJ311" s="130"/>
      <c r="BK311" s="130"/>
      <c r="BL311" s="130"/>
      <c r="BM311" s="130"/>
      <c r="BN311" s="130"/>
      <c r="BO311" s="130"/>
      <c r="BP311" s="130"/>
      <c r="BQ311" s="130"/>
    </row>
    <row r="312" s="637" customFormat="true" ht="15" customHeight="true" x14ac:dyDescent="0.2">
      <c r="B312" s="638"/>
      <c r="R312" s="216"/>
      <c r="S312" s="216"/>
      <c r="T312" s="216"/>
      <c r="U312" s="216"/>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BA312" s="132"/>
      <c r="BB312" s="130"/>
      <c r="BC312" s="130"/>
      <c r="BD312" s="130"/>
      <c r="BE312" s="130"/>
      <c r="BF312" s="130"/>
      <c r="BG312" s="130"/>
      <c r="BH312" s="130"/>
      <c r="BI312" s="130"/>
      <c r="BJ312" s="130"/>
      <c r="BK312" s="130"/>
      <c r="BL312" s="130"/>
      <c r="BM312" s="130"/>
      <c r="BN312" s="130"/>
      <c r="BO312" s="130"/>
      <c r="BP312" s="130"/>
      <c r="BQ312" s="130"/>
    </row>
    <row r="313" s="637" customFormat="true" ht="15" customHeight="true" x14ac:dyDescent="0.2">
      <c r="B313" s="638"/>
      <c r="R313" s="216"/>
      <c r="S313" s="216"/>
      <c r="T313" s="216"/>
      <c r="U313" s="216"/>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BA313" s="132"/>
      <c r="BB313" s="130"/>
      <c r="BC313" s="130"/>
      <c r="BD313" s="130"/>
      <c r="BE313" s="130"/>
      <c r="BF313" s="130"/>
      <c r="BG313" s="130"/>
      <c r="BH313" s="130"/>
      <c r="BI313" s="130"/>
      <c r="BJ313" s="130"/>
      <c r="BK313" s="130"/>
      <c r="BL313" s="130"/>
      <c r="BM313" s="130"/>
      <c r="BN313" s="130"/>
      <c r="BO313" s="130"/>
      <c r="BP313" s="130"/>
      <c r="BQ313" s="130"/>
    </row>
    <row r="314" s="637" customFormat="true" ht="15" customHeight="true" x14ac:dyDescent="0.2">
      <c r="B314" s="638"/>
      <c r="R314" s="216"/>
      <c r="S314" s="216"/>
      <c r="T314" s="216"/>
      <c r="U314" s="216"/>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BA314" s="132"/>
      <c r="BB314" s="130"/>
      <c r="BC314" s="130"/>
      <c r="BD314" s="130"/>
      <c r="BE314" s="130"/>
      <c r="BF314" s="130"/>
      <c r="BG314" s="130"/>
      <c r="BH314" s="130"/>
      <c r="BI314" s="130"/>
      <c r="BJ314" s="130"/>
      <c r="BK314" s="130"/>
      <c r="BL314" s="130"/>
      <c r="BM314" s="130"/>
      <c r="BN314" s="130"/>
      <c r="BO314" s="130"/>
      <c r="BP314" s="130"/>
      <c r="BQ314" s="130"/>
    </row>
    <row r="315" s="637" customFormat="true" ht="15" customHeight="true" x14ac:dyDescent="0.2">
      <c r="B315" s="638"/>
      <c r="R315" s="216"/>
      <c r="S315" s="216"/>
      <c r="T315" s="216"/>
      <c r="U315" s="216"/>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BA315" s="132"/>
      <c r="BB315" s="130"/>
      <c r="BC315" s="130"/>
      <c r="BD315" s="130"/>
      <c r="BE315" s="130"/>
      <c r="BF315" s="130"/>
      <c r="BG315" s="130"/>
      <c r="BH315" s="130"/>
      <c r="BI315" s="130"/>
      <c r="BJ315" s="130"/>
      <c r="BK315" s="130"/>
      <c r="BL315" s="130"/>
      <c r="BM315" s="130"/>
      <c r="BN315" s="130"/>
      <c r="BO315" s="130"/>
      <c r="BP315" s="130"/>
      <c r="BQ315" s="130"/>
    </row>
    <row r="316" s="637" customFormat="true" ht="15" customHeight="true" x14ac:dyDescent="0.2">
      <c r="B316" s="638"/>
      <c r="R316" s="216"/>
      <c r="S316" s="216"/>
      <c r="T316" s="216"/>
      <c r="U316" s="216"/>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BA316" s="132"/>
      <c r="BB316" s="130"/>
      <c r="BC316" s="130"/>
      <c r="BD316" s="130"/>
      <c r="BE316" s="130"/>
      <c r="BF316" s="130"/>
      <c r="BG316" s="130"/>
      <c r="BH316" s="130"/>
      <c r="BI316" s="130"/>
      <c r="BJ316" s="130"/>
      <c r="BK316" s="130"/>
      <c r="BL316" s="130"/>
      <c r="BM316" s="130"/>
      <c r="BN316" s="130"/>
      <c r="BO316" s="130"/>
      <c r="BP316" s="130"/>
      <c r="BQ316" s="130"/>
    </row>
    <row r="317" s="637" customFormat="true" ht="15" customHeight="true" x14ac:dyDescent="0.2">
      <c r="B317" s="638"/>
      <c r="R317" s="216"/>
      <c r="S317" s="216"/>
      <c r="T317" s="216"/>
      <c r="U317" s="216"/>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BA317" s="132"/>
      <c r="BB317" s="130"/>
      <c r="BC317" s="130"/>
      <c r="BD317" s="130"/>
      <c r="BE317" s="130"/>
      <c r="BF317" s="130"/>
      <c r="BG317" s="130"/>
      <c r="BH317" s="130"/>
      <c r="BI317" s="130"/>
      <c r="BJ317" s="130"/>
      <c r="BK317" s="130"/>
      <c r="BL317" s="130"/>
      <c r="BM317" s="130"/>
      <c r="BN317" s="130"/>
      <c r="BO317" s="130"/>
      <c r="BP317" s="130"/>
      <c r="BQ317" s="130"/>
    </row>
    <row r="318" s="637" customFormat="true" ht="15" customHeight="true" x14ac:dyDescent="0.2">
      <c r="B318" s="638"/>
      <c r="R318" s="216"/>
      <c r="S318" s="216"/>
      <c r="T318" s="216"/>
      <c r="U318" s="216"/>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BA318" s="132"/>
      <c r="BB318" s="130"/>
      <c r="BC318" s="130"/>
      <c r="BD318" s="130"/>
      <c r="BE318" s="130"/>
      <c r="BF318" s="130"/>
      <c r="BG318" s="130"/>
      <c r="BH318" s="130"/>
      <c r="BI318" s="130"/>
      <c r="BJ318" s="130"/>
      <c r="BK318" s="130"/>
      <c r="BL318" s="130"/>
      <c r="BM318" s="130"/>
      <c r="BN318" s="130"/>
      <c r="BO318" s="130"/>
      <c r="BP318" s="130"/>
      <c r="BQ318" s="130"/>
    </row>
    <row r="319" s="637" customFormat="true" ht="15" customHeight="true" x14ac:dyDescent="0.2">
      <c r="B319" s="638"/>
      <c r="R319" s="216"/>
      <c r="S319" s="216"/>
      <c r="T319" s="216"/>
      <c r="U319" s="216"/>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BA319" s="132"/>
      <c r="BB319" s="130"/>
      <c r="BC319" s="130"/>
      <c r="BD319" s="130"/>
      <c r="BE319" s="130"/>
      <c r="BF319" s="130"/>
      <c r="BG319" s="130"/>
      <c r="BH319" s="130"/>
      <c r="BI319" s="130"/>
      <c r="BJ319" s="130"/>
      <c r="BK319" s="130"/>
      <c r="BL319" s="130"/>
      <c r="BM319" s="130"/>
      <c r="BN319" s="130"/>
      <c r="BO319" s="130"/>
      <c r="BP319" s="130"/>
      <c r="BQ319" s="130"/>
    </row>
    <row r="320" s="637" customFormat="true" ht="15" customHeight="true" x14ac:dyDescent="0.2">
      <c r="B320" s="638"/>
      <c r="R320" s="216"/>
      <c r="S320" s="216"/>
      <c r="T320" s="216"/>
      <c r="U320" s="216"/>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BA320" s="132"/>
      <c r="BB320" s="130"/>
      <c r="BC320" s="130"/>
      <c r="BD320" s="130"/>
      <c r="BE320" s="130"/>
      <c r="BF320" s="130"/>
      <c r="BG320" s="130"/>
      <c r="BH320" s="130"/>
      <c r="BI320" s="130"/>
      <c r="BJ320" s="130"/>
      <c r="BK320" s="130"/>
      <c r="BL320" s="130"/>
      <c r="BM320" s="130"/>
      <c r="BN320" s="130"/>
      <c r="BO320" s="130"/>
      <c r="BP320" s="130"/>
      <c r="BQ320" s="130"/>
    </row>
    <row r="321" s="637" customFormat="true" ht="15" customHeight="true" x14ac:dyDescent="0.2">
      <c r="B321" s="638"/>
      <c r="R321" s="216"/>
      <c r="S321" s="216"/>
      <c r="T321" s="216"/>
      <c r="U321" s="216"/>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BA321" s="132"/>
      <c r="BB321" s="130"/>
      <c r="BC321" s="130"/>
      <c r="BD321" s="130"/>
      <c r="BE321" s="130"/>
      <c r="BF321" s="130"/>
      <c r="BG321" s="130"/>
      <c r="BH321" s="130"/>
      <c r="BI321" s="130"/>
      <c r="BJ321" s="130"/>
      <c r="BK321" s="130"/>
      <c r="BL321" s="130"/>
      <c r="BM321" s="130"/>
      <c r="BN321" s="130"/>
      <c r="BO321" s="130"/>
      <c r="BP321" s="130"/>
      <c r="BQ321" s="130"/>
    </row>
    <row r="322" s="637" customFormat="true" ht="15" customHeight="true" x14ac:dyDescent="0.2">
      <c r="B322" s="638"/>
      <c r="R322" s="216"/>
      <c r="S322" s="216"/>
      <c r="T322" s="216"/>
      <c r="U322" s="216"/>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BA322" s="132"/>
      <c r="BB322" s="130"/>
      <c r="BC322" s="130"/>
      <c r="BD322" s="130"/>
      <c r="BE322" s="130"/>
      <c r="BF322" s="130"/>
      <c r="BG322" s="130"/>
      <c r="BH322" s="130"/>
      <c r="BI322" s="130"/>
      <c r="BJ322" s="130"/>
      <c r="BK322" s="130"/>
      <c r="BL322" s="130"/>
      <c r="BM322" s="130"/>
      <c r="BN322" s="130"/>
      <c r="BO322" s="130"/>
      <c r="BP322" s="130"/>
      <c r="BQ322" s="130"/>
    </row>
    <row r="323" s="637" customFormat="true" ht="15" customHeight="true" x14ac:dyDescent="0.2">
      <c r="B323" s="638"/>
      <c r="R323" s="216"/>
      <c r="S323" s="216"/>
      <c r="T323" s="216"/>
      <c r="U323" s="216"/>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BA323" s="132"/>
      <c r="BB323" s="130"/>
      <c r="BC323" s="130"/>
      <c r="BD323" s="130"/>
      <c r="BE323" s="130"/>
      <c r="BF323" s="130"/>
      <c r="BG323" s="130"/>
      <c r="BH323" s="130"/>
      <c r="BI323" s="130"/>
      <c r="BJ323" s="130"/>
      <c r="BK323" s="130"/>
      <c r="BL323" s="130"/>
      <c r="BM323" s="130"/>
      <c r="BN323" s="130"/>
      <c r="BO323" s="130"/>
      <c r="BP323" s="130"/>
      <c r="BQ323" s="130"/>
    </row>
    <row r="324" s="637" customFormat="true" ht="15" customHeight="true" x14ac:dyDescent="0.2">
      <c r="B324" s="638"/>
      <c r="R324" s="216"/>
      <c r="S324" s="216"/>
      <c r="T324" s="216"/>
      <c r="U324" s="216"/>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BA324" s="132"/>
      <c r="BB324" s="130"/>
      <c r="BC324" s="130"/>
      <c r="BD324" s="130"/>
      <c r="BE324" s="130"/>
      <c r="BF324" s="130"/>
      <c r="BG324" s="130"/>
      <c r="BH324" s="130"/>
      <c r="BI324" s="130"/>
      <c r="BJ324" s="130"/>
      <c r="BK324" s="130"/>
      <c r="BL324" s="130"/>
      <c r="BM324" s="130"/>
      <c r="BN324" s="130"/>
      <c r="BO324" s="130"/>
      <c r="BP324" s="130"/>
      <c r="BQ324" s="130"/>
    </row>
    <row r="325" s="637" customFormat="true" ht="15" customHeight="true" x14ac:dyDescent="0.2">
      <c r="B325" s="638"/>
      <c r="R325" s="216"/>
      <c r="S325" s="216"/>
      <c r="T325" s="216"/>
      <c r="U325" s="216"/>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BA325" s="132"/>
      <c r="BB325" s="130"/>
      <c r="BC325" s="130"/>
      <c r="BD325" s="130"/>
      <c r="BE325" s="130"/>
      <c r="BF325" s="130"/>
      <c r="BG325" s="130"/>
      <c r="BH325" s="130"/>
      <c r="BI325" s="130"/>
      <c r="BJ325" s="130"/>
      <c r="BK325" s="130"/>
      <c r="BL325" s="130"/>
      <c r="BM325" s="130"/>
      <c r="BN325" s="130"/>
      <c r="BO325" s="130"/>
      <c r="BP325" s="130"/>
      <c r="BQ325" s="130"/>
    </row>
    <row r="326" s="637" customFormat="true" ht="15" customHeight="true" x14ac:dyDescent="0.2">
      <c r="B326" s="638"/>
      <c r="R326" s="216"/>
      <c r="S326" s="216"/>
      <c r="T326" s="216"/>
      <c r="U326" s="216"/>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BA326" s="132"/>
      <c r="BB326" s="130"/>
      <c r="BC326" s="130"/>
      <c r="BD326" s="130"/>
      <c r="BE326" s="130"/>
      <c r="BF326" s="130"/>
      <c r="BG326" s="130"/>
      <c r="BH326" s="130"/>
      <c r="BI326" s="130"/>
      <c r="BJ326" s="130"/>
      <c r="BK326" s="130"/>
      <c r="BL326" s="130"/>
      <c r="BM326" s="130"/>
      <c r="BN326" s="130"/>
      <c r="BO326" s="130"/>
      <c r="BP326" s="130"/>
      <c r="BQ326" s="130"/>
    </row>
    <row r="327" s="637" customFormat="true" ht="15" customHeight="true" x14ac:dyDescent="0.2">
      <c r="B327" s="638"/>
      <c r="R327" s="216"/>
      <c r="S327" s="216"/>
      <c r="T327" s="216"/>
      <c r="U327" s="216"/>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BA327" s="132"/>
      <c r="BB327" s="130"/>
      <c r="BC327" s="130"/>
      <c r="BD327" s="130"/>
      <c r="BE327" s="130"/>
      <c r="BF327" s="130"/>
      <c r="BG327" s="130"/>
      <c r="BH327" s="130"/>
      <c r="BI327" s="130"/>
      <c r="BJ327" s="130"/>
      <c r="BK327" s="130"/>
      <c r="BL327" s="130"/>
      <c r="BM327" s="130"/>
      <c r="BN327" s="130"/>
      <c r="BO327" s="130"/>
      <c r="BP327" s="130"/>
      <c r="BQ327" s="130"/>
    </row>
    <row r="328" s="637" customFormat="true" ht="15" customHeight="true" x14ac:dyDescent="0.2">
      <c r="B328" s="638"/>
      <c r="R328" s="216"/>
      <c r="S328" s="216"/>
      <c r="T328" s="216"/>
      <c r="U328" s="216"/>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BA328" s="132"/>
      <c r="BB328" s="130"/>
      <c r="BC328" s="130"/>
      <c r="BD328" s="130"/>
      <c r="BE328" s="130"/>
      <c r="BF328" s="130"/>
      <c r="BG328" s="130"/>
      <c r="BH328" s="130"/>
      <c r="BI328" s="130"/>
      <c r="BJ328" s="130"/>
      <c r="BK328" s="130"/>
      <c r="BL328" s="130"/>
      <c r="BM328" s="130"/>
      <c r="BN328" s="130"/>
      <c r="BO328" s="130"/>
      <c r="BP328" s="130"/>
      <c r="BQ328" s="130"/>
    </row>
    <row r="329" s="637" customFormat="true" ht="250.15" customHeight="true" x14ac:dyDescent="0.2">
      <c r="B329" s="638"/>
      <c r="R329" s="216"/>
      <c r="S329" s="216"/>
      <c r="T329" s="216"/>
      <c r="U329" s="216"/>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BA329" s="132"/>
      <c r="BB329" s="130"/>
      <c r="BC329" s="130"/>
      <c r="BD329" s="130"/>
      <c r="BE329" s="130"/>
      <c r="BF329" s="130"/>
      <c r="BG329" s="130"/>
      <c r="BH329" s="130"/>
      <c r="BI329" s="130"/>
      <c r="BJ329" s="130"/>
      <c r="BK329" s="130"/>
      <c r="BL329" s="130"/>
      <c r="BM329" s="130"/>
      <c r="BN329" s="130"/>
      <c r="BO329" s="130"/>
      <c r="BP329" s="130"/>
      <c r="BQ329" s="130"/>
    </row>
    <row r="330" s="218" customFormat="true" ht="19.15" customHeight="true" x14ac:dyDescent="0.2">
      <c r="B330" s="397"/>
      <c r="R330" s="211"/>
      <c r="S330" s="211"/>
      <c r="T330" s="211"/>
      <c r="U330" s="211"/>
      <c r="V330" s="211"/>
      <c r="W330" s="211"/>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BA330" s="135"/>
      <c r="BB330" s="135"/>
      <c r="BC330" s="396"/>
      <c r="BD330" s="396"/>
      <c r="BE330" s="396"/>
      <c r="BF330" s="396"/>
      <c r="BG330" s="396"/>
      <c r="BH330" s="396"/>
      <c r="BI330" s="396"/>
      <c r="BJ330" s="396"/>
      <c r="BK330" s="396"/>
      <c r="BL330" s="396"/>
      <c r="BM330" s="396"/>
      <c r="BN330" s="396"/>
      <c r="BO330" s="396"/>
      <c r="BP330" s="396"/>
      <c r="BQ330" s="396"/>
    </row>
    <row r="331" s="218" customFormat="true" ht="15" customHeight="true" x14ac:dyDescent="0.2">
      <c r="B331" s="397"/>
      <c r="R331" s="211"/>
      <c r="S331" s="211"/>
      <c r="T331" s="211"/>
      <c r="U331" s="211"/>
      <c r="V331" s="211"/>
      <c r="W331" s="211"/>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BA331" s="135"/>
      <c r="BB331" s="135"/>
      <c r="BC331" s="396"/>
      <c r="BD331" s="396"/>
      <c r="BE331" s="396"/>
      <c r="BF331" s="396"/>
      <c r="BG331" s="396"/>
      <c r="BH331" s="396"/>
      <c r="BI331" s="396"/>
      <c r="BJ331" s="396"/>
      <c r="BK331" s="396"/>
      <c r="BL331" s="396"/>
      <c r="BM331" s="396"/>
      <c r="BN331" s="396"/>
      <c r="BO331" s="396"/>
      <c r="BP331" s="396"/>
      <c r="BQ331" s="396"/>
    </row>
    <row r="332" s="218" customFormat="true" ht="15" customHeight="true" x14ac:dyDescent="0.2">
      <c r="B332" s="397"/>
      <c r="R332" s="211"/>
      <c r="S332" s="211"/>
      <c r="T332" s="211"/>
      <c r="U332" s="211"/>
      <c r="V332" s="211"/>
      <c r="W332" s="211"/>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BA332" s="135"/>
      <c r="BB332" s="135"/>
      <c r="BC332" s="396"/>
      <c r="BD332" s="396"/>
      <c r="BE332" s="396"/>
      <c r="BF332" s="396"/>
      <c r="BG332" s="396"/>
      <c r="BH332" s="396"/>
      <c r="BI332" s="396"/>
      <c r="BJ332" s="396"/>
      <c r="BK332" s="396"/>
      <c r="BL332" s="396"/>
      <c r="BM332" s="396"/>
      <c r="BN332" s="396"/>
      <c r="BO332" s="396"/>
      <c r="BP332" s="396"/>
      <c r="BQ332" s="396"/>
    </row>
    <row r="333" s="218" customFormat="true" ht="15" customHeight="true" x14ac:dyDescent="0.2">
      <c r="B333" s="397"/>
      <c r="R333" s="211"/>
      <c r="S333" s="211"/>
      <c r="T333" s="211"/>
      <c r="U333" s="211"/>
      <c r="V333" s="211"/>
      <c r="W333" s="211"/>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BA333" s="135"/>
      <c r="BB333" s="135"/>
      <c r="BC333" s="396"/>
      <c r="BD333" s="396"/>
      <c r="BE333" s="396"/>
      <c r="BF333" s="396"/>
      <c r="BG333" s="396"/>
      <c r="BH333" s="396"/>
      <c r="BI333" s="396"/>
      <c r="BJ333" s="396"/>
      <c r="BK333" s="396"/>
      <c r="BL333" s="396"/>
      <c r="BM333" s="396"/>
      <c r="BN333" s="396"/>
      <c r="BO333" s="396"/>
      <c r="BP333" s="396"/>
      <c r="BQ333" s="396"/>
    </row>
    <row r="334" s="218" customFormat="true" ht="15" customHeight="true" x14ac:dyDescent="0.2">
      <c r="B334" s="397"/>
      <c r="R334" s="211"/>
      <c r="S334" s="211"/>
      <c r="T334" s="211"/>
      <c r="U334" s="211"/>
      <c r="V334" s="211"/>
      <c r="W334" s="211"/>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BA334" s="135"/>
      <c r="BB334" s="135"/>
      <c r="BC334" s="396"/>
      <c r="BD334" s="396"/>
      <c r="BE334" s="396"/>
      <c r="BF334" s="396"/>
      <c r="BG334" s="396"/>
      <c r="BH334" s="396"/>
      <c r="BI334" s="396"/>
      <c r="BJ334" s="396"/>
      <c r="BK334" s="396"/>
      <c r="BL334" s="396"/>
      <c r="BM334" s="396"/>
      <c r="BN334" s="396"/>
      <c r="BO334" s="396"/>
      <c r="BP334" s="396"/>
      <c r="BQ334" s="396"/>
    </row>
    <row r="335" s="218" customFormat="true" ht="15" customHeight="true" x14ac:dyDescent="0.2">
      <c r="B335" s="397"/>
      <c r="R335" s="211"/>
      <c r="S335" s="211"/>
      <c r="T335" s="211"/>
      <c r="U335" s="211"/>
      <c r="V335" s="211"/>
      <c r="W335" s="211"/>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BA335" s="135"/>
      <c r="BB335" s="135"/>
      <c r="BC335" s="396"/>
      <c r="BD335" s="396"/>
      <c r="BE335" s="396"/>
      <c r="BF335" s="396"/>
      <c r="BG335" s="396"/>
      <c r="BH335" s="396"/>
      <c r="BI335" s="396"/>
      <c r="BJ335" s="396"/>
      <c r="BK335" s="396"/>
      <c r="BL335" s="396"/>
      <c r="BM335" s="396"/>
      <c r="BN335" s="396"/>
      <c r="BO335" s="396"/>
      <c r="BP335" s="396"/>
      <c r="BQ335" s="396"/>
    </row>
    <row r="336" s="218" customFormat="true" ht="15" customHeight="true" x14ac:dyDescent="0.2">
      <c r="B336" s="397"/>
      <c r="R336" s="211"/>
      <c r="S336" s="211"/>
      <c r="T336" s="211"/>
      <c r="U336" s="211"/>
      <c r="V336" s="211"/>
      <c r="W336" s="211"/>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BA336" s="135"/>
      <c r="BB336" s="135"/>
      <c r="BC336" s="396"/>
      <c r="BD336" s="396"/>
      <c r="BE336" s="396"/>
      <c r="BF336" s="396"/>
      <c r="BG336" s="396"/>
      <c r="BH336" s="396"/>
      <c r="BI336" s="396"/>
      <c r="BJ336" s="396"/>
      <c r="BK336" s="396"/>
      <c r="BL336" s="396"/>
      <c r="BM336" s="396"/>
      <c r="BN336" s="396"/>
      <c r="BO336" s="396"/>
      <c r="BP336" s="396"/>
      <c r="BQ336" s="396"/>
    </row>
    <row r="337" s="218" customFormat="true" ht="18" customHeight="true" x14ac:dyDescent="0.2">
      <c r="B337" s="397"/>
      <c r="R337" s="211"/>
      <c r="S337" s="211"/>
      <c r="T337" s="211"/>
      <c r="U337" s="211"/>
      <c r="V337" s="211"/>
      <c r="W337" s="211"/>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BA337" s="135"/>
      <c r="BB337" s="135"/>
      <c r="BC337" s="396"/>
      <c r="BD337" s="396"/>
      <c r="BE337" s="396"/>
      <c r="BF337" s="396"/>
      <c r="BG337" s="396"/>
      <c r="BH337" s="396"/>
      <c r="BI337" s="396"/>
      <c r="BJ337" s="396"/>
      <c r="BK337" s="396"/>
      <c r="BL337" s="396"/>
      <c r="BM337" s="396"/>
      <c r="BN337" s="396"/>
      <c r="BO337" s="396"/>
      <c r="BP337" s="396"/>
      <c r="BQ337" s="396"/>
    </row>
    <row r="338" s="218" customFormat="true" ht="18" customHeight="true" x14ac:dyDescent="0.2">
      <c r="B338" s="397"/>
      <c r="R338" s="211"/>
      <c r="S338" s="211"/>
      <c r="T338" s="211"/>
      <c r="U338" s="211"/>
      <c r="V338" s="211"/>
      <c r="W338" s="211"/>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BA338" s="135"/>
      <c r="BB338" s="135"/>
      <c r="BC338" s="396"/>
      <c r="BD338" s="396"/>
      <c r="BE338" s="396"/>
      <c r="BF338" s="396"/>
      <c r="BG338" s="396"/>
      <c r="BH338" s="396"/>
      <c r="BI338" s="396"/>
      <c r="BJ338" s="396"/>
      <c r="BK338" s="396"/>
      <c r="BL338" s="396"/>
      <c r="BM338" s="396"/>
      <c r="BN338" s="396"/>
      <c r="BO338" s="396"/>
      <c r="BP338" s="396"/>
      <c r="BQ338" s="396"/>
    </row>
    <row r="339" s="637" customFormat="true" ht="15" customHeight="true" x14ac:dyDescent="0.2">
      <c r="B339" s="638"/>
      <c r="R339" s="216"/>
      <c r="S339" s="216"/>
      <c r="T339" s="216"/>
      <c r="U339" s="216"/>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BA339" s="217" t="s">
        <v>128</v>
      </c>
      <c r="BB339" s="117" t="s">
        <v>127</v>
      </c>
      <c r="BC339" s="2275" t="s">
        <v>114</v>
      </c>
      <c r="BD339" s="2276"/>
      <c r="BE339" s="2276"/>
      <c r="BF339" s="2276"/>
      <c r="BG339" s="2277"/>
      <c r="BH339" s="2278" t="s">
        <v>38</v>
      </c>
      <c r="BI339" s="2276"/>
      <c r="BJ339" s="2276"/>
      <c r="BK339" s="2276"/>
      <c r="BL339" s="2277"/>
      <c r="BM339" s="2278" t="s">
        <v>37</v>
      </c>
      <c r="BN339" s="2276"/>
      <c r="BO339" s="2276"/>
      <c r="BP339" s="2276"/>
      <c r="BQ339" s="2279"/>
    </row>
    <row r="340" s="637" customFormat="true" ht="12.75" x14ac:dyDescent="0.2">
      <c r="B340" s="638"/>
      <c r="R340" s="216"/>
      <c r="S340" s="216"/>
      <c r="T340" s="216"/>
      <c r="U340" s="216"/>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row>
    <row r="341" s="637" customFormat="true" ht="15" customHeight="true" x14ac:dyDescent="0.2">
      <c r="B341" s="638"/>
      <c r="R341" s="216"/>
      <c r="S341" s="216"/>
      <c r="T341" s="216"/>
      <c r="U341" s="216"/>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BA341" s="2280" t="s">
        <v>144</v>
      </c>
      <c r="BB341" s="162" t="s">
        <v>49</v>
      </c>
      <c r="BC341" s="1101" t="s">
        <v>35</v>
      </c>
      <c r="BD341" s="1121" t="s">
        <v>35</v>
      </c>
      <c r="BE341" s="1121" t="s">
        <v>35</v>
      </c>
      <c r="BF341" s="1121" t="s">
        <v>35</v>
      </c>
      <c r="BG341" s="1141" t="s">
        <v>35</v>
      </c>
      <c r="BH341" s="1160" t="s">
        <v>35</v>
      </c>
      <c r="BI341" s="1121" t="s">
        <v>35</v>
      </c>
      <c r="BJ341" s="1121" t="s">
        <v>35</v>
      </c>
      <c r="BK341" s="1121" t="s">
        <v>35</v>
      </c>
      <c r="BL341" s="1141" t="s">
        <v>35</v>
      </c>
      <c r="BM341" s="1160" t="s">
        <v>35</v>
      </c>
      <c r="BN341" s="1121" t="s">
        <v>35</v>
      </c>
      <c r="BO341" s="1121" t="s">
        <v>35</v>
      </c>
      <c r="BP341" s="1121" t="s">
        <v>35</v>
      </c>
      <c r="BQ341" s="1141" t="s">
        <v>35</v>
      </c>
    </row>
    <row r="342" s="637" customFormat="true" ht="15" customHeight="true" x14ac:dyDescent="0.2">
      <c r="B342" s="638"/>
      <c r="R342" s="216"/>
      <c r="S342" s="216"/>
      <c r="T342" s="216"/>
      <c r="U342" s="216"/>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BA342" s="2271"/>
      <c r="BB342" s="163" t="s">
        <v>48</v>
      </c>
      <c r="BC342" s="1102" t="s">
        <v>35</v>
      </c>
      <c r="BD342" s="1122" t="s">
        <v>35</v>
      </c>
      <c r="BE342" s="1122" t="s">
        <v>35</v>
      </c>
      <c r="BF342" s="1122" t="s">
        <v>35</v>
      </c>
      <c r="BG342" s="1142" t="s">
        <v>35</v>
      </c>
      <c r="BH342" s="1161" t="s">
        <v>35</v>
      </c>
      <c r="BI342" s="1122" t="s">
        <v>35</v>
      </c>
      <c r="BJ342" s="1122" t="s">
        <v>35</v>
      </c>
      <c r="BK342" s="1122" t="s">
        <v>35</v>
      </c>
      <c r="BL342" s="1142" t="s">
        <v>35</v>
      </c>
      <c r="BM342" s="1161" t="s">
        <v>35</v>
      </c>
      <c r="BN342" s="1122" t="s">
        <v>35</v>
      </c>
      <c r="BO342" s="1122" t="s">
        <v>35</v>
      </c>
      <c r="BP342" s="1122" t="s">
        <v>35</v>
      </c>
      <c r="BQ342" s="1142" t="s">
        <v>35</v>
      </c>
    </row>
    <row r="343" s="637" customFormat="true" ht="15" customHeight="true" x14ac:dyDescent="0.2">
      <c r="B343" s="638"/>
      <c r="R343" s="216"/>
      <c r="S343" s="216"/>
      <c r="T343" s="216"/>
      <c r="U343" s="216"/>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BA343" s="2270" t="s">
        <v>139</v>
      </c>
      <c r="BB343" s="163" t="s">
        <v>49</v>
      </c>
      <c r="BC343" s="1102" t="s">
        <v>35</v>
      </c>
      <c r="BD343" s="1122" t="s">
        <v>35</v>
      </c>
      <c r="BE343" s="1122" t="s">
        <v>35</v>
      </c>
      <c r="BF343" s="1122" t="s">
        <v>35</v>
      </c>
      <c r="BG343" s="1142" t="s">
        <v>35</v>
      </c>
      <c r="BH343" s="1161" t="s">
        <v>35</v>
      </c>
      <c r="BI343" s="1122" t="s">
        <v>35</v>
      </c>
      <c r="BJ343" s="1122" t="s">
        <v>35</v>
      </c>
      <c r="BK343" s="1122" t="s">
        <v>35</v>
      </c>
      <c r="BL343" s="1142" t="s">
        <v>35</v>
      </c>
      <c r="BM343" s="1161" t="s">
        <v>35</v>
      </c>
      <c r="BN343" s="1122" t="s">
        <v>35</v>
      </c>
      <c r="BO343" s="1122" t="s">
        <v>35</v>
      </c>
      <c r="BP343" s="1122" t="s">
        <v>35</v>
      </c>
      <c r="BQ343" s="1142" t="s">
        <v>35</v>
      </c>
    </row>
    <row r="344" s="637" customFormat="true" ht="15" customHeight="true" x14ac:dyDescent="0.2">
      <c r="B344" s="638"/>
      <c r="R344" s="216"/>
      <c r="S344" s="216"/>
      <c r="T344" s="216"/>
      <c r="U344" s="216"/>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BA344" s="2271"/>
      <c r="BB344" s="163" t="s">
        <v>48</v>
      </c>
      <c r="BC344" s="1102" t="s">
        <v>35</v>
      </c>
      <c r="BD344" s="1122" t="s">
        <v>35</v>
      </c>
      <c r="BE344" s="1122" t="s">
        <v>35</v>
      </c>
      <c r="BF344" s="1122" t="s">
        <v>35</v>
      </c>
      <c r="BG344" s="1142" t="s">
        <v>35</v>
      </c>
      <c r="BH344" s="1161" t="s">
        <v>35</v>
      </c>
      <c r="BI344" s="1122" t="s">
        <v>35</v>
      </c>
      <c r="BJ344" s="1122" t="s">
        <v>35</v>
      </c>
      <c r="BK344" s="1122" t="s">
        <v>35</v>
      </c>
      <c r="BL344" s="1142" t="s">
        <v>35</v>
      </c>
      <c r="BM344" s="1161" t="s">
        <v>35</v>
      </c>
      <c r="BN344" s="1122" t="s">
        <v>35</v>
      </c>
      <c r="BO344" s="1122" t="s">
        <v>35</v>
      </c>
      <c r="BP344" s="1122" t="s">
        <v>35</v>
      </c>
      <c r="BQ344" s="1142" t="s">
        <v>35</v>
      </c>
    </row>
    <row r="345" s="637" customFormat="true" ht="15" customHeight="true" x14ac:dyDescent="0.2">
      <c r="B345" s="638"/>
      <c r="R345" s="216"/>
      <c r="S345" s="216"/>
      <c r="T345" s="216"/>
      <c r="U345" s="216"/>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BA345" s="2270" t="s">
        <v>140</v>
      </c>
      <c r="BB345" s="163" t="s">
        <v>49</v>
      </c>
      <c r="BC345" s="1102" t="s">
        <v>35</v>
      </c>
      <c r="BD345" s="1122" t="s">
        <v>35</v>
      </c>
      <c r="BE345" s="1122" t="s">
        <v>35</v>
      </c>
      <c r="BF345" s="1122" t="s">
        <v>35</v>
      </c>
      <c r="BG345" s="1142" t="s">
        <v>35</v>
      </c>
      <c r="BH345" s="1161" t="s">
        <v>35</v>
      </c>
      <c r="BI345" s="1122" t="s">
        <v>35</v>
      </c>
      <c r="BJ345" s="1122" t="s">
        <v>35</v>
      </c>
      <c r="BK345" s="1122" t="s">
        <v>35</v>
      </c>
      <c r="BL345" s="1142" t="s">
        <v>35</v>
      </c>
      <c r="BM345" s="1161" t="s">
        <v>35</v>
      </c>
      <c r="BN345" s="1122" t="s">
        <v>35</v>
      </c>
      <c r="BO345" s="1122" t="s">
        <v>35</v>
      </c>
      <c r="BP345" s="1122" t="s">
        <v>35</v>
      </c>
      <c r="BQ345" s="1142" t="s">
        <v>35</v>
      </c>
    </row>
    <row r="346" s="637" customFormat="true" ht="15" customHeight="true" x14ac:dyDescent="0.2">
      <c r="B346" s="638"/>
      <c r="R346" s="216"/>
      <c r="S346" s="216"/>
      <c r="T346" s="216"/>
      <c r="U346" s="216"/>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BA346" s="2271"/>
      <c r="BB346" s="163" t="s">
        <v>48</v>
      </c>
      <c r="BC346" s="1102" t="s">
        <v>35</v>
      </c>
      <c r="BD346" s="1122" t="s">
        <v>35</v>
      </c>
      <c r="BE346" s="1122" t="s">
        <v>35</v>
      </c>
      <c r="BF346" s="1122" t="s">
        <v>35</v>
      </c>
      <c r="BG346" s="1142" t="s">
        <v>35</v>
      </c>
      <c r="BH346" s="1161" t="s">
        <v>35</v>
      </c>
      <c r="BI346" s="1122" t="s">
        <v>35</v>
      </c>
      <c r="BJ346" s="1122" t="s">
        <v>35</v>
      </c>
      <c r="BK346" s="1122" t="s">
        <v>35</v>
      </c>
      <c r="BL346" s="1142" t="s">
        <v>35</v>
      </c>
      <c r="BM346" s="1161" t="s">
        <v>35</v>
      </c>
      <c r="BN346" s="1122" t="s">
        <v>35</v>
      </c>
      <c r="BO346" s="1122" t="s">
        <v>35</v>
      </c>
      <c r="BP346" s="1122" t="s">
        <v>35</v>
      </c>
      <c r="BQ346" s="1142" t="s">
        <v>35</v>
      </c>
    </row>
    <row r="347" s="637" customFormat="true" ht="15" customHeight="true" x14ac:dyDescent="0.2">
      <c r="B347" s="638"/>
      <c r="R347" s="216"/>
      <c r="S347" s="216"/>
      <c r="T347" s="216"/>
      <c r="U347" s="216"/>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BA347" s="2270" t="s">
        <v>141</v>
      </c>
      <c r="BB347" s="163" t="s">
        <v>49</v>
      </c>
      <c r="BC347" s="1102" t="s">
        <v>35</v>
      </c>
      <c r="BD347" s="1122" t="s">
        <v>35</v>
      </c>
      <c r="BE347" s="1122" t="s">
        <v>35</v>
      </c>
      <c r="BF347" s="1122" t="s">
        <v>35</v>
      </c>
      <c r="BG347" s="1142" t="s">
        <v>35</v>
      </c>
      <c r="BH347" s="1161" t="s">
        <v>35</v>
      </c>
      <c r="BI347" s="1122" t="s">
        <v>35</v>
      </c>
      <c r="BJ347" s="1122" t="s">
        <v>35</v>
      </c>
      <c r="BK347" s="1122" t="s">
        <v>35</v>
      </c>
      <c r="BL347" s="1142" t="s">
        <v>35</v>
      </c>
      <c r="BM347" s="1161" t="s">
        <v>35</v>
      </c>
      <c r="BN347" s="1122" t="s">
        <v>35</v>
      </c>
      <c r="BO347" s="1122" t="s">
        <v>35</v>
      </c>
      <c r="BP347" s="1122" t="s">
        <v>35</v>
      </c>
      <c r="BQ347" s="1142" t="s">
        <v>35</v>
      </c>
    </row>
    <row r="348" s="637" customFormat="true" ht="15" customHeight="true" x14ac:dyDescent="0.2">
      <c r="B348" s="638"/>
      <c r="R348" s="216"/>
      <c r="S348" s="216"/>
      <c r="T348" s="216"/>
      <c r="U348" s="216"/>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BA348" s="2271"/>
      <c r="BB348" s="163" t="s">
        <v>48</v>
      </c>
      <c r="BC348" s="1102" t="s">
        <v>35</v>
      </c>
      <c r="BD348" s="1122" t="s">
        <v>35</v>
      </c>
      <c r="BE348" s="1122" t="s">
        <v>35</v>
      </c>
      <c r="BF348" s="1122" t="s">
        <v>35</v>
      </c>
      <c r="BG348" s="1142" t="s">
        <v>35</v>
      </c>
      <c r="BH348" s="1161" t="s">
        <v>35</v>
      </c>
      <c r="BI348" s="1122" t="s">
        <v>35</v>
      </c>
      <c r="BJ348" s="1122" t="s">
        <v>35</v>
      </c>
      <c r="BK348" s="1122" t="s">
        <v>35</v>
      </c>
      <c r="BL348" s="1142" t="s">
        <v>35</v>
      </c>
      <c r="BM348" s="1161" t="s">
        <v>35</v>
      </c>
      <c r="BN348" s="1122" t="s">
        <v>35</v>
      </c>
      <c r="BO348" s="1122" t="s">
        <v>35</v>
      </c>
      <c r="BP348" s="1122" t="s">
        <v>35</v>
      </c>
      <c r="BQ348" s="1142" t="s">
        <v>35</v>
      </c>
    </row>
    <row r="349" s="637" customFormat="true" ht="15" customHeight="true" x14ac:dyDescent="0.2">
      <c r="B349" s="638"/>
      <c r="R349" s="216"/>
      <c r="S349" s="216"/>
      <c r="T349" s="216"/>
      <c r="U349" s="216"/>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BA349" s="2270" t="s">
        <v>142</v>
      </c>
      <c r="BB349" s="163" t="s">
        <v>49</v>
      </c>
      <c r="BC349" s="1102" t="s">
        <v>35</v>
      </c>
      <c r="BD349" s="1122" t="s">
        <v>35</v>
      </c>
      <c r="BE349" s="1122" t="s">
        <v>35</v>
      </c>
      <c r="BF349" s="1122" t="s">
        <v>35</v>
      </c>
      <c r="BG349" s="1142" t="s">
        <v>35</v>
      </c>
      <c r="BH349" s="1161" t="s">
        <v>35</v>
      </c>
      <c r="BI349" s="1122" t="s">
        <v>35</v>
      </c>
      <c r="BJ349" s="1122" t="s">
        <v>35</v>
      </c>
      <c r="BK349" s="1122" t="s">
        <v>35</v>
      </c>
      <c r="BL349" s="1142" t="s">
        <v>35</v>
      </c>
      <c r="BM349" s="1161" t="s">
        <v>35</v>
      </c>
      <c r="BN349" s="1122" t="s">
        <v>35</v>
      </c>
      <c r="BO349" s="1122" t="s">
        <v>35</v>
      </c>
      <c r="BP349" s="1122" t="s">
        <v>35</v>
      </c>
      <c r="BQ349" s="1142" t="s">
        <v>35</v>
      </c>
    </row>
    <row r="350" s="637" customFormat="true" ht="15" customHeight="true" x14ac:dyDescent="0.2">
      <c r="B350" s="638"/>
      <c r="R350" s="216"/>
      <c r="S350" s="216"/>
      <c r="T350" s="216"/>
      <c r="U350" s="216"/>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BA350" s="2271"/>
      <c r="BB350" s="163" t="s">
        <v>48</v>
      </c>
      <c r="BC350" s="1102" t="s">
        <v>35</v>
      </c>
      <c r="BD350" s="1122" t="s">
        <v>35</v>
      </c>
      <c r="BE350" s="1122" t="s">
        <v>35</v>
      </c>
      <c r="BF350" s="1122" t="s">
        <v>35</v>
      </c>
      <c r="BG350" s="1142" t="s">
        <v>35</v>
      </c>
      <c r="BH350" s="1161" t="s">
        <v>35</v>
      </c>
      <c r="BI350" s="1122" t="s">
        <v>35</v>
      </c>
      <c r="BJ350" s="1122" t="s">
        <v>35</v>
      </c>
      <c r="BK350" s="1122" t="s">
        <v>35</v>
      </c>
      <c r="BL350" s="1142" t="s">
        <v>35</v>
      </c>
      <c r="BM350" s="1161" t="s">
        <v>35</v>
      </c>
      <c r="BN350" s="1122" t="s">
        <v>35</v>
      </c>
      <c r="BO350" s="1122" t="s">
        <v>35</v>
      </c>
      <c r="BP350" s="1122" t="s">
        <v>35</v>
      </c>
      <c r="BQ350" s="1142" t="s">
        <v>35</v>
      </c>
    </row>
    <row r="351" s="637" customFormat="true" ht="15" customHeight="true" x14ac:dyDescent="0.2">
      <c r="B351" s="638"/>
      <c r="R351" s="216"/>
      <c r="S351" s="216"/>
      <c r="T351" s="216"/>
      <c r="U351" s="216"/>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BA351" s="2270" t="s">
        <v>143</v>
      </c>
      <c r="BB351" s="163" t="s">
        <v>49</v>
      </c>
      <c r="BC351" s="1102" t="s">
        <v>35</v>
      </c>
      <c r="BD351" s="1122" t="s">
        <v>35</v>
      </c>
      <c r="BE351" s="1122" t="s">
        <v>35</v>
      </c>
      <c r="BF351" s="1122" t="s">
        <v>35</v>
      </c>
      <c r="BG351" s="1142" t="s">
        <v>35</v>
      </c>
      <c r="BH351" s="1161" t="s">
        <v>35</v>
      </c>
      <c r="BI351" s="1122" t="s">
        <v>35</v>
      </c>
      <c r="BJ351" s="1122" t="s">
        <v>35</v>
      </c>
      <c r="BK351" s="1122" t="s">
        <v>35</v>
      </c>
      <c r="BL351" s="1142" t="s">
        <v>35</v>
      </c>
      <c r="BM351" s="1161" t="s">
        <v>35</v>
      </c>
      <c r="BN351" s="1122" t="s">
        <v>35</v>
      </c>
      <c r="BO351" s="1122" t="s">
        <v>35</v>
      </c>
      <c r="BP351" s="1122" t="s">
        <v>35</v>
      </c>
      <c r="BQ351" s="1142" t="s">
        <v>35</v>
      </c>
    </row>
    <row r="352" s="637" customFormat="true" ht="15" customHeight="true" x14ac:dyDescent="0.2">
      <c r="B352" s="638"/>
      <c r="R352" s="216"/>
      <c r="S352" s="216"/>
      <c r="T352" s="216"/>
      <c r="U352" s="216"/>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BA352" s="2271"/>
      <c r="BB352" s="163" t="s">
        <v>48</v>
      </c>
      <c r="BC352" s="1102" t="s">
        <v>35</v>
      </c>
      <c r="BD352" s="1122" t="s">
        <v>35</v>
      </c>
      <c r="BE352" s="1122" t="s">
        <v>35</v>
      </c>
      <c r="BF352" s="1122" t="s">
        <v>35</v>
      </c>
      <c r="BG352" s="1142" t="s">
        <v>35</v>
      </c>
      <c r="BH352" s="1161" t="s">
        <v>35</v>
      </c>
      <c r="BI352" s="1122" t="s">
        <v>35</v>
      </c>
      <c r="BJ352" s="1122" t="s">
        <v>35</v>
      </c>
      <c r="BK352" s="1122" t="s">
        <v>35</v>
      </c>
      <c r="BL352" s="1142" t="s">
        <v>35</v>
      </c>
      <c r="BM352" s="1161" t="s">
        <v>35</v>
      </c>
      <c r="BN352" s="1122" t="s">
        <v>35</v>
      </c>
      <c r="BO352" s="1122" t="s">
        <v>35</v>
      </c>
      <c r="BP352" s="1122" t="s">
        <v>35</v>
      </c>
      <c r="BQ352" s="1142" t="s">
        <v>35</v>
      </c>
    </row>
    <row r="353" s="637" customFormat="true" ht="15" customHeight="true" x14ac:dyDescent="0.2">
      <c r="B353" s="638"/>
      <c r="R353" s="216"/>
      <c r="S353" s="216"/>
      <c r="T353" s="216"/>
      <c r="U353" s="216"/>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BA353" s="2270" t="s">
        <v>138</v>
      </c>
      <c r="BB353" s="163" t="s">
        <v>49</v>
      </c>
      <c r="BC353" s="1102" t="s">
        <v>35</v>
      </c>
      <c r="BD353" s="1122" t="s">
        <v>35</v>
      </c>
      <c r="BE353" s="1122" t="s">
        <v>35</v>
      </c>
      <c r="BF353" s="1122" t="s">
        <v>35</v>
      </c>
      <c r="BG353" s="1142" t="s">
        <v>35</v>
      </c>
      <c r="BH353" s="1161" t="s">
        <v>35</v>
      </c>
      <c r="BI353" s="1122" t="s">
        <v>35</v>
      </c>
      <c r="BJ353" s="1122" t="s">
        <v>35</v>
      </c>
      <c r="BK353" s="1122" t="s">
        <v>35</v>
      </c>
      <c r="BL353" s="1142" t="s">
        <v>35</v>
      </c>
      <c r="BM353" s="1161" t="s">
        <v>35</v>
      </c>
      <c r="BN353" s="1122" t="s">
        <v>35</v>
      </c>
      <c r="BO353" s="1122" t="s">
        <v>35</v>
      </c>
      <c r="BP353" s="1122" t="s">
        <v>35</v>
      </c>
      <c r="BQ353" s="1142" t="s">
        <v>35</v>
      </c>
    </row>
    <row r="354" s="637" customFormat="true" ht="15" customHeight="true" x14ac:dyDescent="0.2">
      <c r="B354" s="638"/>
      <c r="R354" s="216"/>
      <c r="S354" s="216"/>
      <c r="T354" s="216"/>
      <c r="U354" s="216"/>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BA354" s="2272"/>
      <c r="BB354" s="164" t="s">
        <v>48</v>
      </c>
      <c r="BC354" s="1103" t="s">
        <v>35</v>
      </c>
      <c r="BD354" s="1123" t="s">
        <v>35</v>
      </c>
      <c r="BE354" s="1123" t="s">
        <v>35</v>
      </c>
      <c r="BF354" s="1123" t="s">
        <v>35</v>
      </c>
      <c r="BG354" s="1143" t="s">
        <v>35</v>
      </c>
      <c r="BH354" s="1162" t="s">
        <v>35</v>
      </c>
      <c r="BI354" s="1123" t="s">
        <v>35</v>
      </c>
      <c r="BJ354" s="1123" t="s">
        <v>35</v>
      </c>
      <c r="BK354" s="1123" t="s">
        <v>35</v>
      </c>
      <c r="BL354" s="1143" t="s">
        <v>35</v>
      </c>
      <c r="BM354" s="1162" t="s">
        <v>35</v>
      </c>
      <c r="BN354" s="1123" t="s">
        <v>35</v>
      </c>
      <c r="BO354" s="1123" t="s">
        <v>35</v>
      </c>
      <c r="BP354" s="1123" t="s">
        <v>35</v>
      </c>
      <c r="BQ354" s="1143" t="s">
        <v>35</v>
      </c>
    </row>
    <row r="355" s="637" customFormat="true" ht="15" customHeight="true" x14ac:dyDescent="0.2">
      <c r="B355" s="638"/>
      <c r="R355" s="216"/>
      <c r="S355" s="216"/>
      <c r="T355" s="216"/>
      <c r="U355" s="216"/>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BA355" s="239"/>
      <c r="BB355" s="135"/>
      <c r="BC355" s="311"/>
      <c r="BD355" s="311"/>
      <c r="BE355" s="311"/>
      <c r="BF355" s="311"/>
      <c r="BG355" s="311"/>
      <c r="BH355" s="311"/>
      <c r="BI355" s="311"/>
      <c r="BJ355" s="311"/>
      <c r="BK355" s="311"/>
      <c r="BL355" s="311"/>
      <c r="BM355" s="311"/>
      <c r="BN355" s="311"/>
      <c r="BO355" s="311"/>
      <c r="BP355" s="311"/>
      <c r="BQ355" s="311"/>
    </row>
    <row r="356" s="637" customFormat="true" ht="15" customHeight="true" x14ac:dyDescent="0.2">
      <c r="B356" s="638"/>
      <c r="R356" s="216"/>
      <c r="S356" s="216"/>
      <c r="T356" s="216"/>
      <c r="U356" s="216"/>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BA356" s="239"/>
      <c r="BB356" s="135"/>
      <c r="BC356" s="239"/>
      <c r="BD356" s="239"/>
      <c r="BE356" s="239"/>
      <c r="BF356" s="239"/>
      <c r="BG356" s="239"/>
      <c r="BH356" s="239"/>
      <c r="BI356" s="239"/>
      <c r="BJ356" s="239"/>
      <c r="BK356" s="239"/>
      <c r="BL356" s="239"/>
      <c r="BM356" s="239"/>
      <c r="BN356" s="239"/>
      <c r="BO356" s="239"/>
      <c r="BP356" s="239"/>
      <c r="BQ356" s="239"/>
    </row>
    <row r="357" s="131" customFormat="true" ht="15" customHeight="true" x14ac:dyDescent="0.2">
      <c r="B357" s="133"/>
      <c r="R357" s="216"/>
      <c r="S357" s="216"/>
      <c r="T357" s="216"/>
      <c r="U357" s="216"/>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BA357" s="239"/>
      <c r="BB357" s="135"/>
      <c r="BC357" s="239"/>
      <c r="BD357" s="239"/>
      <c r="BE357" s="239"/>
      <c r="BF357" s="239"/>
      <c r="BG357" s="239"/>
      <c r="BH357" s="239"/>
      <c r="BI357" s="239"/>
      <c r="BJ357" s="239"/>
      <c r="BK357" s="239"/>
      <c r="BL357" s="239"/>
      <c r="BM357" s="239"/>
      <c r="BN357" s="239"/>
      <c r="BO357" s="239"/>
      <c r="BP357" s="239"/>
      <c r="BQ357" s="239"/>
    </row>
    <row r="358" s="131" customFormat="true" ht="15" customHeight="true" x14ac:dyDescent="0.2">
      <c r="B358" s="133"/>
      <c r="R358" s="216"/>
      <c r="S358" s="216"/>
      <c r="T358" s="216"/>
      <c r="U358" s="216"/>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BA358" s="239"/>
      <c r="BB358" s="135"/>
      <c r="BC358" s="239"/>
      <c r="BD358" s="239"/>
      <c r="BE358" s="239"/>
      <c r="BF358" s="239"/>
      <c r="BG358" s="239"/>
      <c r="BH358" s="239"/>
      <c r="BI358" s="239"/>
      <c r="BJ358" s="239"/>
      <c r="BK358" s="239"/>
      <c r="BL358" s="239"/>
      <c r="BM358" s="239"/>
      <c r="BN358" s="239"/>
      <c r="BO358" s="239"/>
      <c r="BP358" s="239"/>
      <c r="BQ358" s="239"/>
    </row>
    <row r="359" s="131" customFormat="true" ht="15" customHeight="true" x14ac:dyDescent="0.2">
      <c r="B359" s="133"/>
      <c r="R359" s="216"/>
      <c r="S359" s="216"/>
      <c r="T359" s="216"/>
      <c r="U359" s="216"/>
      <c r="V359" s="216"/>
      <c r="W359" s="216"/>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BA359" s="239"/>
      <c r="BB359" s="135"/>
      <c r="BC359" s="239"/>
      <c r="BD359" s="239"/>
      <c r="BE359" s="239"/>
      <c r="BF359" s="239"/>
      <c r="BG359" s="239"/>
      <c r="BH359" s="239"/>
      <c r="BI359" s="239"/>
      <c r="BJ359" s="239"/>
      <c r="BK359" s="239"/>
      <c r="BL359" s="239"/>
      <c r="BM359" s="239"/>
      <c r="BN359" s="239"/>
      <c r="BO359" s="239"/>
      <c r="BP359" s="239"/>
      <c r="BQ359" s="239"/>
    </row>
    <row r="360" s="131" customFormat="true" ht="15" customHeight="true" x14ac:dyDescent="0.2">
      <c r="B360" s="133"/>
      <c r="R360" s="216"/>
      <c r="S360" s="216"/>
      <c r="T360" s="216"/>
      <c r="U360" s="216"/>
      <c r="V360" s="216"/>
      <c r="W360" s="216"/>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BA360" s="239"/>
      <c r="BB360" s="135"/>
      <c r="BC360" s="239"/>
      <c r="BD360" s="239"/>
      <c r="BE360" s="239"/>
      <c r="BF360" s="239"/>
      <c r="BG360" s="239"/>
      <c r="BH360" s="239"/>
      <c r="BI360" s="239"/>
      <c r="BJ360" s="239"/>
      <c r="BK360" s="239"/>
      <c r="BL360" s="239"/>
      <c r="BM360" s="239"/>
      <c r="BN360" s="239"/>
      <c r="BO360" s="239"/>
      <c r="BP360" s="239"/>
      <c r="BQ360" s="239"/>
    </row>
    <row r="361" s="131" customFormat="true" ht="15" customHeight="true" x14ac:dyDescent="0.2">
      <c r="B361" s="133"/>
      <c r="R361" s="216"/>
      <c r="S361" s="216"/>
      <c r="T361" s="216"/>
      <c r="U361" s="216"/>
      <c r="V361" s="216"/>
      <c r="W361" s="216"/>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BA361" s="239"/>
      <c r="BB361" s="135"/>
      <c r="BC361" s="239"/>
      <c r="BD361" s="239"/>
      <c r="BE361" s="239"/>
      <c r="BF361" s="239"/>
      <c r="BG361" s="239"/>
      <c r="BH361" s="239"/>
      <c r="BI361" s="239"/>
      <c r="BJ361" s="239"/>
      <c r="BK361" s="239"/>
      <c r="BL361" s="239"/>
      <c r="BM361" s="239"/>
      <c r="BN361" s="239"/>
      <c r="BO361" s="239"/>
      <c r="BP361" s="239"/>
      <c r="BQ361" s="239"/>
    </row>
    <row r="362" s="131" customFormat="true" ht="15" customHeight="true" x14ac:dyDescent="0.2">
      <c r="B362" s="133"/>
      <c r="R362" s="216"/>
      <c r="S362" s="216"/>
      <c r="T362" s="216"/>
      <c r="U362" s="216"/>
      <c r="V362" s="216"/>
      <c r="W362" s="216"/>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BA362" s="239"/>
      <c r="BB362" s="135"/>
      <c r="BC362" s="239"/>
      <c r="BD362" s="239"/>
      <c r="BE362" s="239"/>
      <c r="BF362" s="239"/>
      <c r="BG362" s="239"/>
      <c r="BH362" s="239"/>
      <c r="BI362" s="239"/>
      <c r="BJ362" s="239"/>
      <c r="BK362" s="239"/>
      <c r="BL362" s="239"/>
      <c r="BM362" s="239"/>
      <c r="BN362" s="239"/>
      <c r="BO362" s="239"/>
      <c r="BP362" s="239"/>
      <c r="BQ362" s="239"/>
    </row>
    <row r="363" s="131" customFormat="true" ht="15" customHeight="true" x14ac:dyDescent="0.2">
      <c r="B363" s="133"/>
      <c r="R363" s="216"/>
      <c r="S363" s="216"/>
      <c r="T363" s="216"/>
      <c r="U363" s="216"/>
      <c r="V363" s="216"/>
      <c r="W363" s="216"/>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BA363" s="239"/>
      <c r="BB363" s="135"/>
      <c r="BC363" s="239"/>
      <c r="BD363" s="239"/>
      <c r="BE363" s="239"/>
      <c r="BF363" s="239"/>
      <c r="BG363" s="239"/>
      <c r="BH363" s="239"/>
      <c r="BI363" s="239"/>
      <c r="BJ363" s="239"/>
      <c r="BK363" s="239"/>
      <c r="BL363" s="239"/>
      <c r="BM363" s="239"/>
      <c r="BN363" s="239"/>
      <c r="BO363" s="239"/>
      <c r="BP363" s="239"/>
      <c r="BQ363" s="239"/>
    </row>
    <row r="364" s="131" customFormat="true" ht="15" customHeight="true" x14ac:dyDescent="0.2">
      <c r="B364" s="133"/>
      <c r="R364" s="216"/>
      <c r="S364" s="216"/>
      <c r="T364" s="216"/>
      <c r="U364" s="216"/>
      <c r="V364" s="216"/>
      <c r="W364" s="216"/>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BA364" s="239"/>
      <c r="BB364" s="135"/>
      <c r="BC364" s="239"/>
      <c r="BD364" s="239"/>
      <c r="BE364" s="239"/>
      <c r="BF364" s="239"/>
      <c r="BG364" s="239"/>
      <c r="BH364" s="239"/>
      <c r="BI364" s="239"/>
      <c r="BJ364" s="239"/>
      <c r="BK364" s="239"/>
      <c r="BL364" s="239"/>
      <c r="BM364" s="239"/>
      <c r="BN364" s="239"/>
      <c r="BO364" s="239"/>
      <c r="BP364" s="239"/>
      <c r="BQ364" s="239"/>
    </row>
    <row r="365" s="131" customFormat="true" ht="15" customHeight="true" x14ac:dyDescent="0.2">
      <c r="B365" s="133"/>
      <c r="R365" s="216"/>
      <c r="S365" s="216"/>
      <c r="T365" s="216"/>
      <c r="U365" s="216"/>
      <c r="V365" s="216"/>
      <c r="W365" s="216"/>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BA365" s="239"/>
      <c r="BB365" s="135"/>
      <c r="BC365" s="239"/>
      <c r="BD365" s="239"/>
      <c r="BE365" s="239"/>
      <c r="BF365" s="239"/>
      <c r="BG365" s="239"/>
      <c r="BH365" s="239"/>
      <c r="BI365" s="239"/>
      <c r="BJ365" s="239"/>
      <c r="BK365" s="239"/>
      <c r="BL365" s="239"/>
      <c r="BM365" s="239"/>
      <c r="BN365" s="239"/>
      <c r="BO365" s="239"/>
      <c r="BP365" s="239"/>
      <c r="BQ365" s="239"/>
    </row>
    <row r="366" s="131" customFormat="true" ht="15" customHeight="true" x14ac:dyDescent="0.2">
      <c r="B366" s="133"/>
      <c r="R366" s="216"/>
      <c r="S366" s="216"/>
      <c r="T366" s="216"/>
      <c r="U366" s="216"/>
      <c r="V366" s="216"/>
      <c r="W366" s="216"/>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BA366" s="239"/>
      <c r="BB366" s="135"/>
      <c r="BC366" s="239"/>
      <c r="BD366" s="239"/>
      <c r="BE366" s="239"/>
      <c r="BF366" s="239"/>
      <c r="BG366" s="239"/>
      <c r="BH366" s="239"/>
      <c r="BI366" s="239"/>
      <c r="BJ366" s="239"/>
      <c r="BK366" s="239"/>
      <c r="BL366" s="239"/>
      <c r="BM366" s="239"/>
      <c r="BN366" s="239"/>
      <c r="BO366" s="239"/>
      <c r="BP366" s="239"/>
      <c r="BQ366" s="239"/>
    </row>
    <row r="367" s="131" customFormat="true" ht="15" customHeight="true" x14ac:dyDescent="0.2">
      <c r="B367" s="133"/>
      <c r="R367" s="216"/>
      <c r="S367" s="216"/>
      <c r="T367" s="216"/>
      <c r="U367" s="216"/>
      <c r="V367" s="216"/>
      <c r="W367" s="216"/>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BA367" s="239"/>
      <c r="BB367" s="135"/>
      <c r="BC367" s="239"/>
      <c r="BD367" s="239"/>
      <c r="BE367" s="239"/>
      <c r="BF367" s="239"/>
      <c r="BG367" s="239"/>
      <c r="BH367" s="239"/>
      <c r="BI367" s="239"/>
      <c r="BJ367" s="239"/>
      <c r="BK367" s="239"/>
      <c r="BL367" s="239"/>
      <c r="BM367" s="239"/>
      <c r="BN367" s="239"/>
      <c r="BO367" s="239"/>
      <c r="BP367" s="239"/>
      <c r="BQ367" s="239"/>
    </row>
    <row r="368" s="131" customFormat="true" ht="15" customHeight="true" x14ac:dyDescent="0.2">
      <c r="B368" s="133"/>
      <c r="R368" s="216"/>
      <c r="S368" s="216"/>
      <c r="T368" s="216"/>
      <c r="U368" s="216"/>
      <c r="V368" s="216"/>
      <c r="W368" s="216"/>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BA368" s="239"/>
      <c r="BB368" s="135"/>
      <c r="BC368" s="239"/>
      <c r="BD368" s="239"/>
      <c r="BE368" s="239"/>
      <c r="BF368" s="239"/>
      <c r="BG368" s="239"/>
      <c r="BH368" s="239"/>
      <c r="BI368" s="239"/>
      <c r="BJ368" s="239"/>
      <c r="BK368" s="239"/>
      <c r="BL368" s="239"/>
      <c r="BM368" s="239"/>
      <c r="BN368" s="239"/>
      <c r="BO368" s="239"/>
      <c r="BP368" s="239"/>
      <c r="BQ368" s="239"/>
    </row>
    <row r="369" s="131" customFormat="true" ht="15" customHeight="true" x14ac:dyDescent="0.2">
      <c r="B369" s="133"/>
      <c r="R369" s="216"/>
      <c r="S369" s="216"/>
      <c r="T369" s="216"/>
      <c r="U369" s="216"/>
      <c r="V369" s="216"/>
      <c r="W369" s="216"/>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BA369" s="239"/>
      <c r="BB369" s="135"/>
      <c r="BC369" s="239"/>
      <c r="BD369" s="239"/>
      <c r="BE369" s="239"/>
      <c r="BF369" s="239"/>
      <c r="BG369" s="239"/>
      <c r="BH369" s="239"/>
      <c r="BI369" s="239"/>
      <c r="BJ369" s="239"/>
      <c r="BK369" s="239"/>
      <c r="BL369" s="239"/>
      <c r="BM369" s="239"/>
      <c r="BN369" s="239"/>
      <c r="BO369" s="239"/>
      <c r="BP369" s="239"/>
      <c r="BQ369" s="239"/>
    </row>
    <row r="370" s="131" customFormat="true" ht="15" customHeight="true" x14ac:dyDescent="0.2">
      <c r="B370" s="133"/>
      <c r="R370" s="216"/>
      <c r="S370" s="216"/>
      <c r="T370" s="216"/>
      <c r="U370" s="216"/>
      <c r="V370" s="216"/>
      <c r="W370" s="216"/>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BA370" s="239"/>
      <c r="BB370" s="135"/>
      <c r="BC370" s="239"/>
      <c r="BD370" s="239"/>
      <c r="BE370" s="239"/>
      <c r="BF370" s="239"/>
      <c r="BG370" s="239"/>
      <c r="BH370" s="239"/>
      <c r="BI370" s="239"/>
      <c r="BJ370" s="239"/>
      <c r="BK370" s="239"/>
      <c r="BL370" s="239"/>
      <c r="BM370" s="239"/>
      <c r="BN370" s="239"/>
      <c r="BO370" s="239"/>
      <c r="BP370" s="239"/>
      <c r="BQ370" s="239"/>
    </row>
    <row r="371" s="131" customFormat="true" ht="15" customHeight="true" x14ac:dyDescent="0.2">
      <c r="B371" s="133"/>
      <c r="R371" s="216"/>
      <c r="S371" s="216"/>
      <c r="T371" s="216"/>
      <c r="U371" s="216"/>
      <c r="V371" s="216"/>
      <c r="W371" s="216"/>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BA371" s="239"/>
      <c r="BB371" s="135"/>
      <c r="BC371" s="239"/>
      <c r="BD371" s="239"/>
      <c r="BE371" s="239"/>
      <c r="BF371" s="239"/>
      <c r="BG371" s="239"/>
      <c r="BH371" s="239"/>
      <c r="BI371" s="239"/>
      <c r="BJ371" s="239"/>
      <c r="BK371" s="239"/>
      <c r="BL371" s="239"/>
      <c r="BM371" s="239"/>
      <c r="BN371" s="239"/>
      <c r="BO371" s="239"/>
      <c r="BP371" s="239"/>
      <c r="BQ371" s="239"/>
    </row>
    <row r="372" s="131" customFormat="true" ht="15" customHeight="true" x14ac:dyDescent="0.2">
      <c r="B372" s="133"/>
      <c r="R372" s="216"/>
      <c r="S372" s="216"/>
      <c r="T372" s="216"/>
      <c r="U372" s="216"/>
      <c r="V372" s="216"/>
      <c r="W372" s="216"/>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BA372" s="239"/>
      <c r="BB372" s="135"/>
      <c r="BC372" s="239"/>
      <c r="BD372" s="239"/>
      <c r="BE372" s="239"/>
      <c r="BF372" s="239"/>
      <c r="BG372" s="239"/>
      <c r="BH372" s="239"/>
      <c r="BI372" s="239"/>
      <c r="BJ372" s="239"/>
      <c r="BK372" s="239"/>
      <c r="BL372" s="239"/>
      <c r="BM372" s="239"/>
      <c r="BN372" s="239"/>
      <c r="BO372" s="239"/>
      <c r="BP372" s="239"/>
      <c r="BQ372" s="239"/>
    </row>
    <row r="373" s="131" customFormat="true" ht="15" customHeight="true" x14ac:dyDescent="0.2">
      <c r="B373" s="133"/>
      <c r="R373" s="216"/>
      <c r="S373" s="216"/>
      <c r="T373" s="216"/>
      <c r="U373" s="216"/>
      <c r="V373" s="216"/>
      <c r="W373" s="216"/>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BA373" s="239"/>
      <c r="BB373" s="135"/>
      <c r="BC373" s="239"/>
      <c r="BD373" s="239"/>
      <c r="BE373" s="239"/>
      <c r="BF373" s="239"/>
      <c r="BG373" s="239"/>
      <c r="BH373" s="239"/>
      <c r="BI373" s="239"/>
      <c r="BJ373" s="239"/>
      <c r="BK373" s="239"/>
      <c r="BL373" s="239"/>
      <c r="BM373" s="239"/>
      <c r="BN373" s="239"/>
      <c r="BO373" s="239"/>
      <c r="BP373" s="239"/>
      <c r="BQ373" s="239"/>
    </row>
    <row r="374" s="131" customFormat="true" ht="15" customHeight="true" x14ac:dyDescent="0.2">
      <c r="B374" s="133"/>
      <c r="R374" s="216"/>
      <c r="S374" s="216"/>
      <c r="T374" s="216"/>
      <c r="U374" s="216"/>
      <c r="V374" s="216"/>
      <c r="W374" s="216"/>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BA374" s="239"/>
      <c r="BB374" s="135"/>
      <c r="BC374" s="239"/>
      <c r="BD374" s="239"/>
      <c r="BE374" s="239"/>
      <c r="BF374" s="239"/>
      <c r="BG374" s="239"/>
      <c r="BH374" s="239"/>
      <c r="BI374" s="239"/>
      <c r="BJ374" s="239"/>
      <c r="BK374" s="239"/>
      <c r="BL374" s="239"/>
      <c r="BM374" s="239"/>
      <c r="BN374" s="239"/>
      <c r="BO374" s="239"/>
      <c r="BP374" s="239"/>
      <c r="BQ374" s="239"/>
    </row>
    <row r="375" s="131" customFormat="true" ht="15" customHeight="true" x14ac:dyDescent="0.2">
      <c r="B375" s="133"/>
      <c r="R375" s="216"/>
      <c r="S375" s="216"/>
      <c r="T375" s="216"/>
      <c r="U375" s="216"/>
      <c r="V375" s="216"/>
      <c r="W375" s="216"/>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BA375" s="132"/>
      <c r="BB375" s="130"/>
      <c r="BC375" s="130"/>
      <c r="BD375" s="130"/>
      <c r="BE375" s="130"/>
      <c r="BF375" s="130"/>
      <c r="BG375" s="130"/>
      <c r="BH375" s="130"/>
      <c r="BI375" s="130"/>
      <c r="BJ375" s="130"/>
      <c r="BK375" s="130"/>
      <c r="BL375" s="130"/>
      <c r="BM375" s="130"/>
      <c r="BN375" s="130"/>
      <c r="BO375" s="130"/>
      <c r="BP375" s="130"/>
      <c r="BQ375" s="130"/>
    </row>
    <row r="376" s="131" customFormat="true" ht="15" customHeight="true" x14ac:dyDescent="0.2">
      <c r="B376" s="133"/>
      <c r="R376" s="216"/>
      <c r="S376" s="216"/>
      <c r="T376" s="216"/>
      <c r="U376" s="216"/>
      <c r="V376" s="216"/>
      <c r="W376" s="216"/>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BA376" s="132"/>
      <c r="BB376" s="130"/>
      <c r="BC376" s="130"/>
      <c r="BD376" s="130"/>
      <c r="BE376" s="130"/>
      <c r="BF376" s="130"/>
      <c r="BG376" s="130"/>
      <c r="BH376" s="130"/>
      <c r="BI376" s="130"/>
      <c r="BJ376" s="130"/>
      <c r="BK376" s="130"/>
      <c r="BL376" s="130"/>
      <c r="BM376" s="130"/>
      <c r="BN376" s="130"/>
      <c r="BO376" s="130"/>
      <c r="BP376" s="130"/>
      <c r="BQ376" s="130"/>
    </row>
    <row r="377" s="131" customFormat="true" ht="15" customHeight="true" x14ac:dyDescent="0.2">
      <c r="B377" s="133"/>
      <c r="R377" s="216"/>
      <c r="S377" s="216"/>
      <c r="T377" s="216"/>
      <c r="U377" s="216"/>
      <c r="V377" s="216"/>
      <c r="W377" s="216"/>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BA377" s="132"/>
      <c r="BB377" s="130"/>
      <c r="BC377" s="130"/>
      <c r="BD377" s="130"/>
      <c r="BE377" s="130"/>
      <c r="BF377" s="130"/>
      <c r="BG377" s="130"/>
      <c r="BH377" s="130"/>
      <c r="BI377" s="130"/>
      <c r="BJ377" s="130"/>
      <c r="BK377" s="130"/>
      <c r="BL377" s="130"/>
      <c r="BM377" s="130"/>
      <c r="BN377" s="130"/>
      <c r="BO377" s="130"/>
      <c r="BP377" s="130"/>
      <c r="BQ377" s="130"/>
    </row>
    <row r="378" s="131" customFormat="true" ht="15" customHeight="true" x14ac:dyDescent="0.2">
      <c r="B378" s="133"/>
      <c r="R378" s="216"/>
      <c r="S378" s="216"/>
      <c r="T378" s="216"/>
      <c r="U378" s="216"/>
      <c r="V378" s="216"/>
      <c r="W378" s="216"/>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BA378" s="132"/>
      <c r="BB378" s="130"/>
      <c r="BC378" s="130"/>
      <c r="BD378" s="130"/>
      <c r="BE378" s="130"/>
      <c r="BF378" s="130"/>
      <c r="BG378" s="130"/>
      <c r="BH378" s="130"/>
      <c r="BI378" s="130"/>
      <c r="BJ378" s="130"/>
      <c r="BK378" s="130"/>
      <c r="BL378" s="130"/>
      <c r="BM378" s="130"/>
      <c r="BN378" s="130"/>
      <c r="BO378" s="130"/>
      <c r="BP378" s="130"/>
      <c r="BQ378" s="130"/>
    </row>
    <row r="379" s="131" customFormat="true" ht="15" customHeight="true" x14ac:dyDescent="0.2">
      <c r="B379" s="133"/>
      <c r="R379" s="216"/>
      <c r="S379" s="216"/>
      <c r="T379" s="216"/>
      <c r="U379" s="216"/>
      <c r="V379" s="216"/>
      <c r="W379" s="216"/>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BA379" s="132"/>
      <c r="BB379" s="130"/>
      <c r="BC379" s="130"/>
      <c r="BD379" s="130"/>
      <c r="BE379" s="130"/>
      <c r="BF379" s="130"/>
      <c r="BG379" s="130"/>
      <c r="BH379" s="130"/>
      <c r="BI379" s="130"/>
      <c r="BJ379" s="130"/>
      <c r="BK379" s="130"/>
      <c r="BL379" s="130"/>
      <c r="BM379" s="130"/>
      <c r="BN379" s="130"/>
      <c r="BO379" s="130"/>
      <c r="BP379" s="130"/>
      <c r="BQ379" s="130"/>
    </row>
    <row r="380" s="131" customFormat="true" ht="15" customHeight="true" x14ac:dyDescent="0.2">
      <c r="B380" s="133"/>
      <c r="R380" s="216"/>
      <c r="S380" s="216"/>
      <c r="T380" s="216"/>
      <c r="U380" s="216"/>
      <c r="V380" s="216"/>
      <c r="W380" s="216"/>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BA380" s="132"/>
      <c r="BB380" s="130"/>
      <c r="BC380" s="130"/>
      <c r="BD380" s="130"/>
      <c r="BE380" s="130"/>
      <c r="BF380" s="130"/>
      <c r="BG380" s="130"/>
      <c r="BH380" s="130"/>
      <c r="BI380" s="130"/>
      <c r="BJ380" s="130"/>
      <c r="BK380" s="130"/>
      <c r="BL380" s="130"/>
      <c r="BM380" s="130"/>
      <c r="BN380" s="130"/>
      <c r="BO380" s="130"/>
      <c r="BP380" s="130"/>
      <c r="BQ380" s="130"/>
    </row>
    <row r="381" s="131" customFormat="true" ht="15" customHeight="true" x14ac:dyDescent="0.2">
      <c r="B381" s="133"/>
      <c r="R381" s="216"/>
      <c r="S381" s="216"/>
      <c r="T381" s="216"/>
      <c r="U381" s="216"/>
      <c r="V381" s="216"/>
      <c r="W381" s="216"/>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BA381" s="132"/>
      <c r="BB381" s="130"/>
      <c r="BC381" s="130"/>
      <c r="BD381" s="130"/>
      <c r="BE381" s="130"/>
      <c r="BF381" s="130"/>
      <c r="BG381" s="130"/>
      <c r="BH381" s="130"/>
      <c r="BI381" s="130"/>
      <c r="BJ381" s="130"/>
      <c r="BK381" s="130"/>
      <c r="BL381" s="130"/>
      <c r="BM381" s="130"/>
      <c r="BN381" s="130"/>
      <c r="BO381" s="130"/>
      <c r="BP381" s="130"/>
      <c r="BQ381" s="130"/>
    </row>
    <row r="382" s="131" customFormat="true" ht="15" customHeight="true" x14ac:dyDescent="0.2">
      <c r="B382" s="133"/>
      <c r="R382" s="216"/>
      <c r="S382" s="216"/>
      <c r="T382" s="216"/>
      <c r="U382" s="216"/>
      <c r="V382" s="216"/>
      <c r="W382" s="216"/>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BA382" s="132"/>
      <c r="BB382" s="130"/>
      <c r="BC382" s="130"/>
      <c r="BD382" s="130"/>
      <c r="BE382" s="130"/>
      <c r="BF382" s="130"/>
      <c r="BG382" s="130"/>
      <c r="BH382" s="130"/>
      <c r="BI382" s="130"/>
      <c r="BJ382" s="130"/>
      <c r="BK382" s="130"/>
      <c r="BL382" s="130"/>
      <c r="BM382" s="130"/>
      <c r="BN382" s="130"/>
      <c r="BO382" s="130"/>
      <c r="BP382" s="130"/>
      <c r="BQ382" s="130"/>
    </row>
    <row r="383" s="131" customFormat="true" ht="15" customHeight="true" x14ac:dyDescent="0.2">
      <c r="B383" s="133"/>
      <c r="R383" s="216"/>
      <c r="S383" s="216"/>
      <c r="T383" s="216"/>
      <c r="U383" s="216"/>
      <c r="V383" s="216"/>
      <c r="W383" s="216"/>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BA383" s="132"/>
      <c r="BB383" s="130"/>
      <c r="BC383" s="130"/>
      <c r="BD383" s="130"/>
      <c r="BE383" s="130"/>
      <c r="BF383" s="130"/>
      <c r="BG383" s="130"/>
      <c r="BH383" s="130"/>
      <c r="BI383" s="130"/>
      <c r="BJ383" s="130"/>
      <c r="BK383" s="130"/>
      <c r="BL383" s="130"/>
      <c r="BM383" s="130"/>
      <c r="BN383" s="130"/>
      <c r="BO383" s="130"/>
      <c r="BP383" s="130"/>
      <c r="BQ383" s="130"/>
    </row>
    <row r="384" s="131" customFormat="true" ht="15" customHeight="true" x14ac:dyDescent="0.2">
      <c r="B384" s="133"/>
      <c r="R384" s="216"/>
      <c r="S384" s="216"/>
      <c r="T384" s="216"/>
      <c r="U384" s="216"/>
      <c r="V384" s="216"/>
      <c r="W384" s="216"/>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BA384" s="132"/>
      <c r="BB384" s="130"/>
      <c r="BC384" s="130"/>
      <c r="BD384" s="130"/>
      <c r="BE384" s="130"/>
      <c r="BF384" s="130"/>
      <c r="BG384" s="130"/>
      <c r="BH384" s="130"/>
      <c r="BI384" s="130"/>
      <c r="BJ384" s="130"/>
      <c r="BK384" s="130"/>
      <c r="BL384" s="130"/>
      <c r="BM384" s="130"/>
      <c r="BN384" s="130"/>
      <c r="BO384" s="130"/>
      <c r="BP384" s="130"/>
      <c r="BQ384" s="130"/>
    </row>
    <row r="385" s="131" customFormat="true" ht="15" customHeight="true" x14ac:dyDescent="0.2">
      <c r="B385" s="133"/>
      <c r="R385" s="216"/>
      <c r="S385" s="216"/>
      <c r="T385" s="216"/>
      <c r="U385" s="216"/>
      <c r="V385" s="216"/>
      <c r="W385" s="216"/>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BA385" s="132"/>
      <c r="BB385" s="130"/>
      <c r="BC385" s="130"/>
      <c r="BD385" s="130"/>
      <c r="BE385" s="130"/>
      <c r="BF385" s="130"/>
      <c r="BG385" s="130"/>
      <c r="BH385" s="130"/>
      <c r="BI385" s="130"/>
      <c r="BJ385" s="130"/>
      <c r="BK385" s="130"/>
      <c r="BL385" s="130"/>
      <c r="BM385" s="130"/>
      <c r="BN385" s="130"/>
      <c r="BO385" s="130"/>
      <c r="BP385" s="130"/>
      <c r="BQ385" s="130"/>
    </row>
    <row r="386" s="131" customFormat="true" ht="15" customHeight="true" x14ac:dyDescent="0.2">
      <c r="B386" s="133"/>
      <c r="R386" s="216"/>
      <c r="S386" s="216"/>
      <c r="T386" s="216"/>
      <c r="U386" s="216"/>
      <c r="V386" s="216"/>
      <c r="W386" s="216"/>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BA386" s="132"/>
      <c r="BB386" s="130"/>
      <c r="BC386" s="130"/>
      <c r="BD386" s="130"/>
      <c r="BE386" s="130"/>
      <c r="BF386" s="130"/>
      <c r="BG386" s="130"/>
      <c r="BH386" s="130"/>
      <c r="BI386" s="130"/>
      <c r="BJ386" s="130"/>
      <c r="BK386" s="130"/>
      <c r="BL386" s="130"/>
      <c r="BM386" s="130"/>
      <c r="BN386" s="130"/>
      <c r="BO386" s="130"/>
      <c r="BP386" s="130"/>
      <c r="BQ386" s="130"/>
    </row>
    <row r="387" s="131" customFormat="true" ht="15" customHeight="true" x14ac:dyDescent="0.2">
      <c r="B387" s="133"/>
      <c r="R387" s="216"/>
      <c r="S387" s="216"/>
      <c r="T387" s="216"/>
      <c r="U387" s="216"/>
      <c r="V387" s="216"/>
      <c r="W387" s="216"/>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BA387" s="132"/>
      <c r="BB387" s="130"/>
      <c r="BC387" s="130"/>
      <c r="BD387" s="130"/>
      <c r="BE387" s="130"/>
      <c r="BF387" s="130"/>
      <c r="BG387" s="130"/>
      <c r="BH387" s="130"/>
      <c r="BI387" s="130"/>
      <c r="BJ387" s="130"/>
      <c r="BK387" s="130"/>
      <c r="BL387" s="130"/>
      <c r="BM387" s="130"/>
      <c r="BN387" s="130"/>
      <c r="BO387" s="130"/>
      <c r="BP387" s="130"/>
      <c r="BQ387" s="130"/>
    </row>
    <row r="388" s="131" customFormat="true" ht="15" customHeight="true" x14ac:dyDescent="0.2">
      <c r="B388" s="133"/>
      <c r="R388" s="216"/>
      <c r="S388" s="216"/>
      <c r="T388" s="216"/>
      <c r="U388" s="216"/>
      <c r="V388" s="216"/>
      <c r="W388" s="216"/>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BA388" s="132"/>
      <c r="BB388" s="130"/>
      <c r="BC388" s="130"/>
      <c r="BD388" s="130"/>
      <c r="BE388" s="130"/>
      <c r="BF388" s="130"/>
      <c r="BG388" s="130"/>
      <c r="BH388" s="130"/>
      <c r="BI388" s="130"/>
      <c r="BJ388" s="130"/>
      <c r="BK388" s="130"/>
      <c r="BL388" s="130"/>
      <c r="BM388" s="130"/>
      <c r="BN388" s="130"/>
      <c r="BO388" s="130"/>
      <c r="BP388" s="130"/>
      <c r="BQ388" s="130"/>
    </row>
    <row r="389" s="131" customFormat="true" ht="15" customHeight="true" x14ac:dyDescent="0.2">
      <c r="B389" s="133"/>
      <c r="R389" s="216"/>
      <c r="S389" s="216"/>
      <c r="T389" s="216"/>
      <c r="U389" s="216"/>
      <c r="V389" s="216"/>
      <c r="W389" s="216"/>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BA389" s="132"/>
      <c r="BB389" s="130"/>
      <c r="BC389" s="130"/>
      <c r="BD389" s="130"/>
      <c r="BE389" s="130"/>
      <c r="BF389" s="130"/>
      <c r="BG389" s="130"/>
      <c r="BH389" s="130"/>
      <c r="BI389" s="130"/>
      <c r="BJ389" s="130"/>
      <c r="BK389" s="130"/>
      <c r="BL389" s="130"/>
      <c r="BM389" s="130"/>
      <c r="BN389" s="130"/>
      <c r="BO389" s="130"/>
      <c r="BP389" s="130"/>
      <c r="BQ389" s="130"/>
    </row>
    <row r="390" s="637" customFormat="true" ht="15" customHeight="true" x14ac:dyDescent="0.2">
      <c r="B390" s="638"/>
      <c r="R390" s="216"/>
      <c r="S390" s="216"/>
      <c r="T390" s="216"/>
      <c r="U390" s="216"/>
      <c r="V390" s="216"/>
      <c r="W390" s="216"/>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BA390" s="132"/>
      <c r="BB390" s="130"/>
      <c r="BC390" s="130"/>
      <c r="BD390" s="130"/>
      <c r="BE390" s="130"/>
      <c r="BF390" s="130"/>
      <c r="BG390" s="130"/>
      <c r="BH390" s="130"/>
      <c r="BI390" s="130"/>
      <c r="BJ390" s="130"/>
      <c r="BK390" s="130"/>
      <c r="BL390" s="130"/>
      <c r="BM390" s="130"/>
      <c r="BN390" s="130"/>
      <c r="BO390" s="130"/>
      <c r="BP390" s="130"/>
      <c r="BQ390" s="130"/>
    </row>
    <row r="391" s="637" customFormat="true" ht="15" customHeight="true" x14ac:dyDescent="0.2">
      <c r="B391" s="638"/>
      <c r="R391" s="216"/>
      <c r="S391" s="216"/>
      <c r="T391" s="216"/>
      <c r="U391" s="216"/>
      <c r="V391" s="216"/>
      <c r="W391" s="216"/>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BA391" s="132"/>
      <c r="BB391" s="130"/>
      <c r="BC391" s="130"/>
      <c r="BD391" s="130"/>
      <c r="BE391" s="130"/>
      <c r="BF391" s="130"/>
      <c r="BG391" s="130"/>
      <c r="BH391" s="130"/>
      <c r="BI391" s="130"/>
      <c r="BJ391" s="130"/>
      <c r="BK391" s="130"/>
      <c r="BL391" s="130"/>
      <c r="BM391" s="130"/>
      <c r="BN391" s="130"/>
      <c r="BO391" s="130"/>
      <c r="BP391" s="130"/>
      <c r="BQ391" s="130"/>
    </row>
    <row r="392" s="637" customFormat="true" ht="15" customHeight="true" x14ac:dyDescent="0.2">
      <c r="R392" s="216"/>
      <c r="S392" s="216"/>
      <c r="T392" s="216"/>
      <c r="U392" s="216"/>
      <c r="V392" s="216"/>
      <c r="W392" s="216"/>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BA392" s="132"/>
      <c r="BB392" s="130"/>
      <c r="BC392" s="130"/>
      <c r="BD392" s="130"/>
      <c r="BE392" s="130"/>
      <c r="BF392" s="130"/>
      <c r="BG392" s="130"/>
      <c r="BH392" s="130"/>
      <c r="BI392" s="130"/>
      <c r="BJ392" s="130"/>
      <c r="BK392" s="130"/>
      <c r="BL392" s="130"/>
      <c r="BM392" s="130"/>
      <c r="BN392" s="130"/>
      <c r="BO392" s="130"/>
      <c r="BP392" s="130"/>
      <c r="BQ392" s="130"/>
    </row>
    <row r="393" s="637" customFormat="true" ht="15" customHeight="true" x14ac:dyDescent="0.2">
      <c r="R393" s="216"/>
      <c r="S393" s="216"/>
      <c r="T393" s="216"/>
      <c r="U393" s="216"/>
      <c r="V393" s="216"/>
      <c r="W393" s="216"/>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BA393" s="132"/>
      <c r="BB393" s="130"/>
      <c r="BC393" s="130"/>
      <c r="BD393" s="130"/>
      <c r="BE393" s="130"/>
      <c r="BF393" s="130"/>
      <c r="BG393" s="130"/>
      <c r="BH393" s="130"/>
      <c r="BI393" s="130"/>
      <c r="BJ393" s="130"/>
      <c r="BK393" s="130"/>
      <c r="BL393" s="130"/>
      <c r="BM393" s="130"/>
      <c r="BN393" s="130"/>
      <c r="BO393" s="130"/>
      <c r="BP393" s="130"/>
      <c r="BQ393" s="130"/>
    </row>
    <row r="394" s="637" customFormat="true" ht="15" customHeight="true" x14ac:dyDescent="0.2">
      <c r="R394" s="216"/>
      <c r="S394" s="216"/>
      <c r="T394" s="216"/>
      <c r="U394" s="216"/>
      <c r="V394" s="216"/>
      <c r="W394" s="216"/>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BA394" s="132"/>
      <c r="BB394" s="130"/>
      <c r="BC394" s="130"/>
      <c r="BD394" s="130"/>
      <c r="BE394" s="130"/>
      <c r="BF394" s="130"/>
      <c r="BG394" s="130"/>
      <c r="BH394" s="130"/>
      <c r="BI394" s="130"/>
      <c r="BJ394" s="130"/>
      <c r="BK394" s="130"/>
      <c r="BL394" s="130"/>
      <c r="BM394" s="130"/>
      <c r="BN394" s="130"/>
      <c r="BO394" s="130"/>
      <c r="BP394" s="130"/>
      <c r="BQ394" s="130"/>
    </row>
    <row r="395" s="637" customFormat="true" ht="15" customHeight="true" x14ac:dyDescent="0.2">
      <c r="R395" s="216"/>
      <c r="S395" s="216"/>
      <c r="T395" s="216"/>
      <c r="U395" s="216"/>
      <c r="V395" s="216"/>
      <c r="W395" s="216"/>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BA395" s="132"/>
      <c r="BB395" s="130"/>
      <c r="BC395" s="130"/>
      <c r="BD395" s="130"/>
      <c r="BE395" s="130"/>
      <c r="BF395" s="130"/>
      <c r="BG395" s="130"/>
      <c r="BH395" s="130"/>
      <c r="BI395" s="130"/>
      <c r="BJ395" s="130"/>
      <c r="BK395" s="130"/>
      <c r="BL395" s="130"/>
      <c r="BM395" s="130"/>
      <c r="BN395" s="130"/>
      <c r="BO395" s="130"/>
      <c r="BP395" s="130"/>
      <c r="BQ395" s="130"/>
    </row>
    <row r="396" s="637" customFormat="true" ht="15" customHeight="true" x14ac:dyDescent="0.2">
      <c r="R396" s="216"/>
      <c r="S396" s="216"/>
      <c r="T396" s="216"/>
      <c r="U396" s="216"/>
      <c r="V396" s="216"/>
      <c r="W396" s="216"/>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BA396" s="132"/>
      <c r="BB396" s="130"/>
      <c r="BC396" s="130"/>
      <c r="BD396" s="130"/>
      <c r="BE396" s="130"/>
      <c r="BF396" s="130"/>
      <c r="BG396" s="130"/>
      <c r="BH396" s="130"/>
      <c r="BI396" s="130"/>
      <c r="BJ396" s="130"/>
      <c r="BK396" s="130"/>
      <c r="BL396" s="130"/>
      <c r="BM396" s="130"/>
      <c r="BN396" s="130"/>
      <c r="BO396" s="130"/>
      <c r="BP396" s="130"/>
      <c r="BQ396" s="130"/>
    </row>
    <row r="397" s="637" customFormat="true" ht="15" customHeight="true" x14ac:dyDescent="0.2">
      <c r="R397" s="216"/>
      <c r="S397" s="216"/>
      <c r="T397" s="216"/>
      <c r="U397" s="216"/>
      <c r="V397" s="216"/>
      <c r="W397" s="216"/>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BA397" s="132"/>
      <c r="BB397" s="130"/>
      <c r="BC397" s="130"/>
      <c r="BD397" s="130"/>
      <c r="BE397" s="130"/>
      <c r="BF397" s="130"/>
      <c r="BG397" s="130"/>
      <c r="BH397" s="130"/>
      <c r="BI397" s="130"/>
      <c r="BJ397" s="130"/>
      <c r="BK397" s="130"/>
      <c r="BL397" s="130"/>
      <c r="BM397" s="130"/>
      <c r="BN397" s="130"/>
      <c r="BO397" s="130"/>
      <c r="BP397" s="130"/>
      <c r="BQ397" s="130"/>
    </row>
    <row r="398" s="637" customFormat="true" ht="15" customHeight="true" x14ac:dyDescent="0.2">
      <c r="R398" s="216"/>
      <c r="S398" s="216"/>
      <c r="T398" s="216"/>
      <c r="U398" s="216"/>
      <c r="V398" s="216"/>
      <c r="W398" s="216"/>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BA398" s="132"/>
      <c r="BB398" s="130"/>
      <c r="BC398" s="130"/>
      <c r="BD398" s="130"/>
      <c r="BE398" s="130"/>
      <c r="BF398" s="130"/>
      <c r="BG398" s="130"/>
      <c r="BH398" s="130"/>
      <c r="BI398" s="130"/>
      <c r="BJ398" s="130"/>
      <c r="BK398" s="130"/>
      <c r="BL398" s="130"/>
      <c r="BM398" s="130"/>
      <c r="BN398" s="130"/>
      <c r="BO398" s="130"/>
      <c r="BP398" s="130"/>
      <c r="BQ398" s="130"/>
    </row>
    <row r="399" s="416" customFormat="true" ht="15" customHeight="true" x14ac:dyDescent="0.25">
      <c r="A399" s="136"/>
      <c r="B399" s="136"/>
      <c r="C399" s="2141" t="s">
        <v>129</v>
      </c>
      <c r="D399" s="2142"/>
      <c r="E399" s="2142"/>
      <c r="F399" s="2142"/>
      <c r="G399" s="136"/>
      <c r="H399" s="2155" t="s">
        <v>130</v>
      </c>
      <c r="I399" s="2156"/>
      <c r="J399" s="2156"/>
      <c r="K399" s="2156"/>
      <c r="M399" s="2155" t="s">
        <v>131</v>
      </c>
      <c r="N399" s="2156"/>
      <c r="O399" s="2156"/>
      <c r="P399" s="2156"/>
      <c r="R399" s="211"/>
      <c r="S399" s="211"/>
      <c r="T399" s="211"/>
      <c r="U399" s="211"/>
      <c r="V399" s="211"/>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row>
    <row r="400" s="218" customFormat="true" ht="15" customHeight="true" x14ac:dyDescent="0.2">
      <c r="C400" s="2157" t="s">
        <v>183</v>
      </c>
      <c r="D400" s="2158"/>
      <c r="E400" s="2158"/>
      <c r="F400" s="399"/>
      <c r="G400" s="399"/>
      <c r="H400" s="2159" t="s">
        <v>183</v>
      </c>
      <c r="I400" s="2159"/>
      <c r="J400" s="2159"/>
      <c r="K400" s="399"/>
      <c r="L400" s="399"/>
      <c r="M400" s="2159" t="s">
        <v>183</v>
      </c>
      <c r="N400" s="2159"/>
      <c r="O400" s="2159"/>
      <c r="P400" s="399"/>
      <c r="Q400" s="399"/>
      <c r="R400" s="211"/>
      <c r="S400" s="211"/>
      <c r="T400" s="211"/>
      <c r="U400" s="211"/>
      <c r="V400" s="211"/>
      <c r="W400" s="211"/>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BA400" s="416"/>
      <c r="BB400" s="136"/>
      <c r="BC400" s="416"/>
      <c r="BD400" s="416"/>
      <c r="BE400" s="416"/>
      <c r="BF400" s="416"/>
      <c r="BG400" s="416"/>
      <c r="BH400" s="416"/>
      <c r="BI400" s="416"/>
      <c r="BJ400" s="416"/>
      <c r="BK400" s="416"/>
      <c r="BL400" s="416"/>
      <c r="BM400" s="416"/>
      <c r="BN400" s="416"/>
      <c r="BO400" s="416"/>
      <c r="BP400" s="416"/>
      <c r="BQ400" s="416"/>
    </row>
    <row r="401" s="218" customFormat="true" ht="25.15" customHeight="true" x14ac:dyDescent="0.2">
      <c r="C401" s="2157"/>
      <c r="D401" s="2158"/>
      <c r="E401" s="417" t="s">
        <v>184</v>
      </c>
      <c r="F401" s="399"/>
      <c r="G401" s="399"/>
      <c r="H401" s="2159"/>
      <c r="I401" s="2159"/>
      <c r="J401" s="418" t="s">
        <v>184</v>
      </c>
      <c r="K401" s="399"/>
      <c r="L401" s="399"/>
      <c r="M401" s="2159"/>
      <c r="N401" s="2159"/>
      <c r="O401" s="419" t="s">
        <v>184</v>
      </c>
      <c r="P401" s="399"/>
      <c r="Q401" s="399"/>
      <c r="R401" s="211"/>
      <c r="S401" s="211"/>
      <c r="T401" s="211"/>
      <c r="U401" s="211"/>
      <c r="V401" s="211"/>
      <c r="W401" s="211"/>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BA401" s="416"/>
      <c r="BB401" s="136"/>
      <c r="BC401" s="416"/>
      <c r="BD401" s="416"/>
      <c r="BE401" s="416"/>
      <c r="BF401" s="416"/>
      <c r="BG401" s="416"/>
      <c r="BH401" s="416"/>
      <c r="BI401" s="416"/>
      <c r="BJ401" s="416"/>
      <c r="BK401" s="416"/>
      <c r="BL401" s="416"/>
      <c r="BM401" s="416"/>
      <c r="BN401" s="416"/>
      <c r="BO401" s="416"/>
      <c r="BP401" s="416"/>
      <c r="BQ401" s="416"/>
    </row>
    <row r="402" s="218" customFormat="true" ht="25.15" customHeight="true" x14ac:dyDescent="0.2">
      <c r="B402" s="2160" t="s">
        <v>135</v>
      </c>
      <c r="C402" s="2158"/>
      <c r="D402" s="2158"/>
      <c r="E402" s="420" t="s">
        <v>185</v>
      </c>
      <c r="F402" s="399"/>
      <c r="G402" s="399"/>
      <c r="H402" s="2159"/>
      <c r="I402" s="2159"/>
      <c r="J402" s="421" t="s">
        <v>185</v>
      </c>
      <c r="K402" s="399"/>
      <c r="L402" s="399"/>
      <c r="M402" s="2159"/>
      <c r="N402" s="2159"/>
      <c r="O402" s="422" t="s">
        <v>185</v>
      </c>
      <c r="P402" s="399"/>
      <c r="Q402" s="399"/>
      <c r="R402" s="211"/>
      <c r="S402" s="211"/>
      <c r="T402" s="211"/>
      <c r="U402" s="211"/>
      <c r="V402" s="211"/>
      <c r="W402" s="211"/>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BA402" s="416"/>
      <c r="BB402" s="136"/>
      <c r="BC402" s="416"/>
      <c r="BD402" s="416"/>
      <c r="BE402" s="416"/>
      <c r="BF402" s="416"/>
      <c r="BG402" s="416"/>
      <c r="BH402" s="416"/>
      <c r="BI402" s="416"/>
      <c r="BJ402" s="416"/>
      <c r="BK402" s="416"/>
      <c r="BL402" s="416"/>
      <c r="BM402" s="416"/>
      <c r="BN402" s="416"/>
      <c r="BO402" s="416"/>
      <c r="BP402" s="416"/>
      <c r="BQ402" s="416"/>
    </row>
    <row r="403" s="218" customFormat="true" ht="25.15" customHeight="true" x14ac:dyDescent="0.2">
      <c r="B403" s="2161"/>
      <c r="C403" s="2120" t="s">
        <v>186</v>
      </c>
      <c r="D403" s="2121"/>
      <c r="E403" s="480">
        <v>0.83328934928148779</v>
      </c>
      <c r="F403" s="481"/>
      <c r="G403" s="481"/>
      <c r="H403" s="2121" t="s">
        <v>186</v>
      </c>
      <c r="I403" s="2121"/>
      <c r="J403" s="482">
        <v>0.83786311902944755</v>
      </c>
      <c r="K403" s="481"/>
      <c r="L403" s="481"/>
      <c r="M403" s="2121" t="s">
        <v>187</v>
      </c>
      <c r="N403" s="2121"/>
      <c r="O403" s="483">
        <v>0.77036861086738417</v>
      </c>
      <c r="P403" s="481"/>
      <c r="Q403" s="481"/>
      <c r="R403" s="211"/>
      <c r="S403" s="211"/>
      <c r="T403" s="211"/>
      <c r="U403" s="211"/>
      <c r="V403" s="211"/>
      <c r="W403" s="21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BA403" s="213"/>
      <c r="BB403" s="288"/>
      <c r="BC403" s="213"/>
      <c r="BD403" s="213"/>
      <c r="BE403" s="213"/>
      <c r="BF403" s="213"/>
      <c r="BG403" s="213"/>
      <c r="BH403" s="213"/>
      <c r="BI403" s="213"/>
      <c r="BJ403" s="213"/>
      <c r="BK403" s="213"/>
      <c r="BL403" s="213"/>
      <c r="BM403" s="213"/>
      <c r="BN403" s="213"/>
      <c r="BO403" s="213"/>
      <c r="BP403" s="213"/>
      <c r="BQ403" s="213"/>
    </row>
    <row r="404" s="218" customFormat="true" ht="25.15" customHeight="true" x14ac:dyDescent="0.2">
      <c r="B404" s="2161"/>
      <c r="C404" s="2120" t="s">
        <v>188</v>
      </c>
      <c r="D404" s="2121"/>
      <c r="E404" s="484">
        <v>0.80943659865292139</v>
      </c>
      <c r="F404" s="481"/>
      <c r="G404" s="481"/>
      <c r="H404" s="2121" t="s">
        <v>189</v>
      </c>
      <c r="I404" s="2121"/>
      <c r="J404" s="485">
        <v>-0.80897923387008697</v>
      </c>
      <c r="K404" s="481"/>
      <c r="L404" s="481"/>
      <c r="M404" s="2121" t="s">
        <v>190</v>
      </c>
      <c r="N404" s="2121"/>
      <c r="O404" s="486">
        <v>0.76183192000318745</v>
      </c>
      <c r="P404" s="481"/>
      <c r="Q404" s="481"/>
      <c r="R404" s="211"/>
      <c r="S404" s="211"/>
      <c r="T404" s="211"/>
      <c r="U404" s="211"/>
      <c r="V404" s="211"/>
      <c r="W404" s="21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BA404" s="213"/>
      <c r="BB404" s="288"/>
      <c r="BC404" s="213"/>
      <c r="BD404" s="213"/>
      <c r="BE404" s="213"/>
      <c r="BF404" s="213"/>
      <c r="BG404" s="213"/>
      <c r="BH404" s="213"/>
      <c r="BI404" s="213"/>
      <c r="BJ404" s="213"/>
      <c r="BK404" s="213"/>
      <c r="BL404" s="213"/>
      <c r="BM404" s="213"/>
      <c r="BN404" s="213"/>
      <c r="BO404" s="213"/>
      <c r="BP404" s="213"/>
      <c r="BQ404" s="213"/>
    </row>
    <row r="405" s="218" customFormat="true" ht="25.15" customHeight="true" x14ac:dyDescent="0.2">
      <c r="B405" s="2161"/>
      <c r="C405" s="2120" t="s">
        <v>189</v>
      </c>
      <c r="D405" s="2121"/>
      <c r="E405" s="484">
        <v>-0.80096962037072927</v>
      </c>
      <c r="F405" s="481"/>
      <c r="G405" s="481"/>
      <c r="H405" s="2121" t="s">
        <v>188</v>
      </c>
      <c r="I405" s="2121"/>
      <c r="J405" s="485">
        <v>0.750601072469127</v>
      </c>
      <c r="K405" s="481"/>
      <c r="L405" s="481"/>
      <c r="M405" s="2121" t="s">
        <v>188</v>
      </c>
      <c r="N405" s="2121"/>
      <c r="O405" s="486">
        <v>0.75665902052145018</v>
      </c>
      <c r="P405" s="481"/>
      <c r="Q405" s="481"/>
      <c r="R405" s="211"/>
      <c r="S405" s="211"/>
      <c r="T405" s="211"/>
      <c r="U405" s="211"/>
      <c r="V405" s="211"/>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BA405" s="213"/>
      <c r="BB405" s="288"/>
      <c r="BC405" s="213"/>
      <c r="BD405" s="213"/>
      <c r="BE405" s="213"/>
      <c r="BF405" s="213"/>
      <c r="BG405" s="213"/>
      <c r="BH405" s="213"/>
      <c r="BI405" s="213"/>
      <c r="BJ405" s="213"/>
      <c r="BK405" s="213"/>
      <c r="BL405" s="213"/>
      <c r="BM405" s="213"/>
      <c r="BN405" s="213"/>
      <c r="BO405" s="213"/>
      <c r="BP405" s="213"/>
      <c r="BQ405" s="213"/>
    </row>
    <row r="406" s="218" customFormat="true" ht="25.15" customHeight="true" x14ac:dyDescent="0.2">
      <c r="B406" s="2161"/>
      <c r="C406" s="2120" t="s">
        <v>190</v>
      </c>
      <c r="D406" s="2121"/>
      <c r="E406" s="484">
        <v>0.7912405366211902</v>
      </c>
      <c r="F406" s="481"/>
      <c r="G406" s="481"/>
      <c r="H406" s="2121" t="s">
        <v>187</v>
      </c>
      <c r="I406" s="2121"/>
      <c r="J406" s="485">
        <v>0.74337336409838584</v>
      </c>
      <c r="K406" s="481"/>
      <c r="L406" s="481"/>
      <c r="M406" s="2121" t="s">
        <v>189</v>
      </c>
      <c r="N406" s="2121"/>
      <c r="O406" s="486">
        <v>-0.71233300697544555</v>
      </c>
      <c r="P406" s="481"/>
      <c r="Q406" s="481"/>
      <c r="R406" s="211"/>
      <c r="S406" s="211"/>
      <c r="T406" s="211"/>
      <c r="U406" s="211"/>
      <c r="V406" s="211"/>
      <c r="W406" s="21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BA406" s="213"/>
      <c r="BB406" s="288"/>
      <c r="BC406" s="213"/>
      <c r="BD406" s="213"/>
      <c r="BE406" s="213"/>
      <c r="BF406" s="213"/>
      <c r="BG406" s="213"/>
      <c r="BH406" s="213"/>
      <c r="BI406" s="213"/>
      <c r="BJ406" s="213"/>
      <c r="BK406" s="213"/>
      <c r="BL406" s="213"/>
      <c r="BM406" s="213"/>
      <c r="BN406" s="213"/>
      <c r="BO406" s="213"/>
      <c r="BP406" s="213"/>
      <c r="BQ406" s="213"/>
    </row>
    <row r="407" s="218" customFormat="true" ht="25.15" customHeight="true" x14ac:dyDescent="0.2">
      <c r="B407" s="2161"/>
      <c r="C407" s="2120" t="s">
        <v>187</v>
      </c>
      <c r="D407" s="2121"/>
      <c r="E407" s="484">
        <v>0.79062119967611921</v>
      </c>
      <c r="F407" s="481"/>
      <c r="G407" s="481"/>
      <c r="H407" s="2121" t="s">
        <v>190</v>
      </c>
      <c r="I407" s="2121"/>
      <c r="J407" s="485">
        <v>0.71253714394592627</v>
      </c>
      <c r="K407" s="481"/>
      <c r="L407" s="481"/>
      <c r="M407" s="2121" t="s">
        <v>191</v>
      </c>
      <c r="N407" s="2121"/>
      <c r="O407" s="486">
        <v>-0.70083753722108255</v>
      </c>
      <c r="P407" s="481"/>
      <c r="Q407" s="481"/>
      <c r="R407" s="211"/>
      <c r="S407" s="211"/>
      <c r="T407" s="211"/>
      <c r="U407" s="211"/>
      <c r="V407" s="211"/>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BA407" s="213"/>
      <c r="BB407" s="288"/>
      <c r="BC407" s="213"/>
      <c r="BD407" s="213"/>
      <c r="BE407" s="213"/>
      <c r="BF407" s="213"/>
      <c r="BG407" s="213"/>
      <c r="BH407" s="213"/>
      <c r="BI407" s="213"/>
      <c r="BJ407" s="213"/>
      <c r="BK407" s="213"/>
      <c r="BL407" s="213"/>
      <c r="BM407" s="213"/>
      <c r="BN407" s="213"/>
      <c r="BO407" s="213"/>
      <c r="BP407" s="213"/>
      <c r="BQ407" s="213"/>
    </row>
    <row r="408" s="218" customFormat="true" ht="25.15" customHeight="true" x14ac:dyDescent="0.2">
      <c r="B408" s="2161"/>
      <c r="C408" s="2120" t="s">
        <v>192</v>
      </c>
      <c r="D408" s="2121"/>
      <c r="E408" s="484">
        <v>0.73879216196323638</v>
      </c>
      <c r="F408" s="481"/>
      <c r="G408" s="481"/>
      <c r="H408" s="2121" t="s">
        <v>192</v>
      </c>
      <c r="I408" s="2121"/>
      <c r="J408" s="485">
        <v>0.6687975372022199</v>
      </c>
      <c r="K408" s="481"/>
      <c r="L408" s="481"/>
      <c r="M408" s="2121" t="s">
        <v>193</v>
      </c>
      <c r="N408" s="2121"/>
      <c r="O408" s="486">
        <v>0.69936645121002361</v>
      </c>
      <c r="P408" s="481"/>
      <c r="Q408" s="481"/>
      <c r="R408" s="211"/>
      <c r="S408" s="211"/>
      <c r="T408" s="211"/>
      <c r="U408" s="211"/>
      <c r="V408" s="211"/>
      <c r="W408" s="21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BA408" s="213"/>
      <c r="BB408" s="288"/>
      <c r="BC408" s="213"/>
      <c r="BD408" s="213"/>
      <c r="BE408" s="213"/>
      <c r="BF408" s="213"/>
      <c r="BG408" s="213"/>
      <c r="BH408" s="213"/>
      <c r="BI408" s="213"/>
      <c r="BJ408" s="213"/>
      <c r="BK408" s="213"/>
      <c r="BL408" s="213"/>
      <c r="BM408" s="213"/>
      <c r="BN408" s="213"/>
      <c r="BO408" s="213"/>
      <c r="BP408" s="213"/>
      <c r="BQ408" s="213"/>
    </row>
    <row r="409" s="218" customFormat="true" ht="25.15" customHeight="true" x14ac:dyDescent="0.2">
      <c r="B409" s="2161"/>
      <c r="C409" s="2120" t="s">
        <v>193</v>
      </c>
      <c r="D409" s="2121"/>
      <c r="E409" s="484">
        <v>0.72684918643178675</v>
      </c>
      <c r="F409" s="481"/>
      <c r="G409" s="481"/>
      <c r="H409" s="2121" t="s">
        <v>194</v>
      </c>
      <c r="I409" s="2121"/>
      <c r="J409" s="485">
        <v>0.66781177812785919</v>
      </c>
      <c r="K409" s="481"/>
      <c r="L409" s="481"/>
      <c r="M409" s="2121" t="s">
        <v>186</v>
      </c>
      <c r="N409" s="2121"/>
      <c r="O409" s="486">
        <v>0.68892906022567579</v>
      </c>
      <c r="P409" s="481"/>
      <c r="Q409" s="481"/>
      <c r="R409" s="211"/>
      <c r="S409" s="211"/>
      <c r="T409" s="211"/>
      <c r="U409" s="211"/>
      <c r="V409" s="211"/>
      <c r="W409" s="21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BA409" s="213"/>
      <c r="BB409" s="288"/>
      <c r="BC409" s="213"/>
      <c r="BD409" s="213"/>
      <c r="BE409" s="213"/>
      <c r="BF409" s="213"/>
      <c r="BG409" s="213"/>
      <c r="BH409" s="213"/>
      <c r="BI409" s="213"/>
      <c r="BJ409" s="213"/>
      <c r="BK409" s="213"/>
      <c r="BL409" s="213"/>
      <c r="BM409" s="213"/>
      <c r="BN409" s="213"/>
      <c r="BO409" s="213"/>
      <c r="BP409" s="213"/>
      <c r="BQ409" s="213"/>
    </row>
    <row r="410" s="218" customFormat="true" ht="25.15" customHeight="true" x14ac:dyDescent="0.2">
      <c r="B410" s="2161"/>
      <c r="C410" s="2120" t="s">
        <v>195</v>
      </c>
      <c r="D410" s="2121"/>
      <c r="E410" s="484">
        <v>0.71379804086514986</v>
      </c>
      <c r="F410" s="481"/>
      <c r="G410" s="481"/>
      <c r="H410" s="2121" t="s">
        <v>193</v>
      </c>
      <c r="I410" s="2121"/>
      <c r="J410" s="485">
        <v>0.63611831618743619</v>
      </c>
      <c r="K410" s="481"/>
      <c r="L410" s="481"/>
      <c r="M410" s="2121" t="s">
        <v>195</v>
      </c>
      <c r="N410" s="2121"/>
      <c r="O410" s="486">
        <v>0.68192859276019446</v>
      </c>
      <c r="P410" s="481"/>
      <c r="Q410" s="481"/>
      <c r="R410" s="211"/>
      <c r="S410" s="211"/>
      <c r="T410" s="211"/>
      <c r="U410" s="211"/>
      <c r="V410" s="211"/>
      <c r="W410" s="21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BA410" s="213"/>
      <c r="BB410" s="288"/>
      <c r="BC410" s="213"/>
      <c r="BD410" s="213"/>
      <c r="BE410" s="213"/>
      <c r="BF410" s="213"/>
      <c r="BG410" s="213"/>
      <c r="BH410" s="213"/>
      <c r="BI410" s="213"/>
      <c r="BJ410" s="213"/>
      <c r="BK410" s="213"/>
      <c r="BL410" s="213"/>
      <c r="BM410" s="213"/>
      <c r="BN410" s="213"/>
      <c r="BO410" s="213"/>
      <c r="BP410" s="213"/>
      <c r="BQ410" s="213"/>
    </row>
    <row r="411" s="218" customFormat="true" ht="25.15" customHeight="true" x14ac:dyDescent="0.2">
      <c r="B411" s="2161"/>
      <c r="C411" s="2120" t="s">
        <v>191</v>
      </c>
      <c r="D411" s="2121"/>
      <c r="E411" s="484">
        <v>-0.6808740364715179</v>
      </c>
      <c r="F411" s="481"/>
      <c r="G411" s="481"/>
      <c r="H411" s="2121" t="s">
        <v>196</v>
      </c>
      <c r="I411" s="2121"/>
      <c r="J411" s="485">
        <v>0.63044179676785095</v>
      </c>
      <c r="K411" s="481"/>
      <c r="L411" s="481"/>
      <c r="M411" s="2121" t="s">
        <v>192</v>
      </c>
      <c r="N411" s="2121"/>
      <c r="O411" s="486">
        <v>0.66698750061184731</v>
      </c>
      <c r="P411" s="481"/>
      <c r="Q411" s="481"/>
      <c r="R411" s="211"/>
      <c r="S411" s="211"/>
      <c r="T411" s="211"/>
      <c r="U411" s="211"/>
      <c r="V411" s="211"/>
      <c r="W411" s="21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BA411" s="213"/>
      <c r="BB411" s="288"/>
      <c r="BC411" s="213"/>
      <c r="BD411" s="213"/>
      <c r="BE411" s="213"/>
      <c r="BF411" s="213"/>
      <c r="BG411" s="213"/>
      <c r="BH411" s="213"/>
      <c r="BI411" s="213"/>
      <c r="BJ411" s="213"/>
      <c r="BK411" s="213"/>
      <c r="BL411" s="213"/>
      <c r="BM411" s="213"/>
      <c r="BN411" s="213"/>
      <c r="BO411" s="213"/>
      <c r="BP411" s="213"/>
      <c r="BQ411" s="213"/>
    </row>
    <row r="412" s="218" customFormat="true" ht="25.15" customHeight="true" x14ac:dyDescent="0.2">
      <c r="B412" s="2161"/>
      <c r="C412" s="2120" t="s">
        <v>194</v>
      </c>
      <c r="D412" s="2121"/>
      <c r="E412" s="484">
        <v>0.6651529599782865</v>
      </c>
      <c r="F412" s="481"/>
      <c r="G412" s="481"/>
      <c r="H412" s="2121" t="s">
        <v>191</v>
      </c>
      <c r="I412" s="2121"/>
      <c r="J412" s="485">
        <v>-0.62464097350908754</v>
      </c>
      <c r="K412" s="481"/>
      <c r="L412" s="481"/>
      <c r="M412" s="2121" t="s">
        <v>197</v>
      </c>
      <c r="N412" s="2121"/>
      <c r="O412" s="486">
        <v>0.53325262573134413</v>
      </c>
      <c r="P412" s="481"/>
      <c r="Q412" s="481"/>
      <c r="R412" s="211"/>
      <c r="S412" s="211"/>
      <c r="T412" s="211"/>
      <c r="U412" s="211"/>
      <c r="V412" s="211"/>
      <c r="W412" s="21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BA412" s="213"/>
      <c r="BB412" s="288"/>
      <c r="BC412" s="213"/>
      <c r="BD412" s="213"/>
      <c r="BE412" s="213"/>
      <c r="BF412" s="213"/>
      <c r="BG412" s="213"/>
      <c r="BH412" s="213"/>
      <c r="BI412" s="213"/>
      <c r="BJ412" s="213"/>
      <c r="BK412" s="213"/>
      <c r="BL412" s="213"/>
      <c r="BM412" s="213"/>
      <c r="BN412" s="213"/>
      <c r="BO412" s="213"/>
      <c r="BP412" s="213"/>
      <c r="BQ412" s="213"/>
    </row>
    <row r="413" s="218" customFormat="true" ht="25.15" customHeight="true" x14ac:dyDescent="0.2">
      <c r="B413" s="2161"/>
      <c r="C413" s="2120" t="s">
        <v>198</v>
      </c>
      <c r="D413" s="2121"/>
      <c r="E413" s="484">
        <v>0.6464463743944262</v>
      </c>
      <c r="F413" s="481"/>
      <c r="G413" s="481"/>
      <c r="H413" s="2121" t="s">
        <v>198</v>
      </c>
      <c r="I413" s="2121"/>
      <c r="J413" s="485">
        <v>0.60075350962736718</v>
      </c>
      <c r="K413" s="481"/>
      <c r="L413" s="481"/>
      <c r="M413" s="2121" t="s">
        <v>194</v>
      </c>
      <c r="N413" s="2121"/>
      <c r="O413" s="486">
        <v>0.51724511445617138</v>
      </c>
      <c r="P413" s="481"/>
      <c r="Q413" s="481"/>
      <c r="R413" s="211"/>
      <c r="S413" s="211"/>
      <c r="T413" s="211"/>
      <c r="U413" s="211"/>
      <c r="V413" s="211"/>
      <c r="W413" s="21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BA413" s="213"/>
      <c r="BB413" s="288"/>
      <c r="BC413" s="213"/>
      <c r="BD413" s="213"/>
      <c r="BE413" s="213"/>
      <c r="BF413" s="213"/>
      <c r="BG413" s="213"/>
      <c r="BH413" s="213"/>
      <c r="BI413" s="213"/>
      <c r="BJ413" s="213"/>
      <c r="BK413" s="213"/>
      <c r="BL413" s="213"/>
      <c r="BM413" s="213"/>
      <c r="BN413" s="213"/>
      <c r="BO413" s="213"/>
      <c r="BP413" s="213"/>
      <c r="BQ413" s="213"/>
    </row>
    <row r="414" s="218" customFormat="true" ht="25.15" customHeight="true" x14ac:dyDescent="0.2">
      <c r="B414" s="2161"/>
      <c r="C414" s="2120" t="s">
        <v>199</v>
      </c>
      <c r="D414" s="2121"/>
      <c r="E414" s="484">
        <v>0.63903744040709642</v>
      </c>
      <c r="F414" s="481"/>
      <c r="G414" s="481"/>
      <c r="H414" s="2121" t="s">
        <v>199</v>
      </c>
      <c r="I414" s="2121"/>
      <c r="J414" s="485">
        <v>0.58227756231334349</v>
      </c>
      <c r="K414" s="481"/>
      <c r="L414" s="481"/>
      <c r="M414" s="2121" t="s">
        <v>200</v>
      </c>
      <c r="N414" s="2121"/>
      <c r="O414" s="486">
        <v>0.50795105662842521</v>
      </c>
      <c r="P414" s="481"/>
      <c r="Q414" s="481"/>
      <c r="R414" s="211"/>
      <c r="S414" s="211"/>
      <c r="T414" s="211"/>
      <c r="U414" s="211"/>
      <c r="V414" s="211"/>
      <c r="W414" s="21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BA414" s="213"/>
      <c r="BB414" s="288"/>
      <c r="BC414" s="213"/>
      <c r="BD414" s="213"/>
      <c r="BE414" s="213"/>
      <c r="BF414" s="213"/>
      <c r="BG414" s="213"/>
      <c r="BH414" s="213"/>
      <c r="BI414" s="213"/>
      <c r="BJ414" s="213"/>
      <c r="BK414" s="213"/>
      <c r="BL414" s="213"/>
      <c r="BM414" s="213"/>
      <c r="BN414" s="213"/>
      <c r="BO414" s="213"/>
      <c r="BP414" s="213"/>
      <c r="BQ414" s="213"/>
    </row>
    <row r="415" s="218" customFormat="true" ht="25.15" customHeight="true" x14ac:dyDescent="0.2">
      <c r="B415" s="2161"/>
      <c r="C415" s="2120" t="s">
        <v>201</v>
      </c>
      <c r="D415" s="2121"/>
      <c r="E415" s="484">
        <v>0.55905742148359616</v>
      </c>
      <c r="F415" s="481"/>
      <c r="G415" s="481"/>
      <c r="H415" s="2121" t="s">
        <v>195</v>
      </c>
      <c r="I415" s="2121"/>
      <c r="J415" s="485">
        <v>0.57542076555331501</v>
      </c>
      <c r="K415" s="481"/>
      <c r="L415" s="481"/>
      <c r="M415" s="2121" t="s">
        <v>199</v>
      </c>
      <c r="N415" s="2121"/>
      <c r="O415" s="486">
        <v>0.48820066673553403</v>
      </c>
      <c r="P415" s="481"/>
      <c r="Q415" s="481"/>
      <c r="R415" s="211"/>
      <c r="S415" s="211"/>
      <c r="T415" s="211"/>
      <c r="U415" s="211"/>
      <c r="V415" s="211"/>
      <c r="W415" s="21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BA415" s="213"/>
      <c r="BB415" s="288"/>
      <c r="BC415" s="213"/>
      <c r="BD415" s="213"/>
      <c r="BE415" s="213"/>
      <c r="BF415" s="213"/>
      <c r="BG415" s="213"/>
      <c r="BH415" s="213"/>
      <c r="BI415" s="213"/>
      <c r="BJ415" s="213"/>
      <c r="BK415" s="213"/>
      <c r="BL415" s="213"/>
      <c r="BM415" s="213"/>
      <c r="BN415" s="213"/>
      <c r="BO415" s="213"/>
      <c r="BP415" s="213"/>
      <c r="BQ415" s="213"/>
    </row>
    <row r="416" s="218" customFormat="true" ht="25.15" customHeight="true" x14ac:dyDescent="0.2">
      <c r="B416" s="2161"/>
      <c r="C416" s="2120" t="s">
        <v>200</v>
      </c>
      <c r="D416" s="2121"/>
      <c r="E416" s="484">
        <v>0.51384960075280239</v>
      </c>
      <c r="F416" s="481"/>
      <c r="G416" s="481"/>
      <c r="H416" s="2121" t="s">
        <v>202</v>
      </c>
      <c r="I416" s="2121"/>
      <c r="J416" s="485">
        <v>0.52671292193554886</v>
      </c>
      <c r="K416" s="481"/>
      <c r="L416" s="481"/>
      <c r="M416" s="2121" t="s">
        <v>203</v>
      </c>
      <c r="N416" s="2121"/>
      <c r="O416" s="486">
        <v>-0.469783498290886</v>
      </c>
      <c r="P416" s="481"/>
      <c r="Q416" s="481"/>
      <c r="R416" s="211"/>
      <c r="S416" s="211"/>
      <c r="T416" s="211"/>
      <c r="U416" s="211"/>
      <c r="V416" s="211"/>
      <c r="W416" s="21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BA416" s="213"/>
      <c r="BB416" s="288"/>
      <c r="BC416" s="213"/>
      <c r="BD416" s="213"/>
      <c r="BE416" s="213"/>
      <c r="BF416" s="213"/>
      <c r="BG416" s="213"/>
      <c r="BH416" s="213"/>
      <c r="BI416" s="213"/>
      <c r="BJ416" s="213"/>
      <c r="BK416" s="213"/>
      <c r="BL416" s="213"/>
      <c r="BM416" s="213"/>
      <c r="BN416" s="213"/>
      <c r="BO416" s="213"/>
      <c r="BP416" s="213"/>
      <c r="BQ416" s="213"/>
    </row>
    <row r="417" s="218" customFormat="true" ht="25.15" customHeight="true" x14ac:dyDescent="0.2">
      <c r="B417" s="2161"/>
      <c r="C417" s="2120" t="s">
        <v>204</v>
      </c>
      <c r="D417" s="2121"/>
      <c r="E417" s="484">
        <v>0.48319906016201819</v>
      </c>
      <c r="F417" s="481"/>
      <c r="G417" s="481"/>
      <c r="H417" s="2121" t="s">
        <v>201</v>
      </c>
      <c r="I417" s="2121"/>
      <c r="J417" s="485">
        <v>0.52378921365078346</v>
      </c>
      <c r="K417" s="481"/>
      <c r="L417" s="481"/>
      <c r="M417" s="2121" t="s">
        <v>205</v>
      </c>
      <c r="N417" s="2121"/>
      <c r="O417" s="486">
        <v>0.38201232420358838</v>
      </c>
      <c r="P417" s="481"/>
      <c r="Q417" s="481"/>
      <c r="R417" s="211"/>
      <c r="S417" s="211"/>
      <c r="T417" s="211"/>
      <c r="U417" s="211"/>
      <c r="V417" s="211"/>
      <c r="W417" s="21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BA417" s="213"/>
      <c r="BB417" s="288"/>
      <c r="BC417" s="213"/>
      <c r="BD417" s="213"/>
      <c r="BE417" s="213"/>
      <c r="BF417" s="213"/>
      <c r="BG417" s="213"/>
      <c r="BH417" s="213"/>
      <c r="BI417" s="213"/>
      <c r="BJ417" s="213"/>
      <c r="BK417" s="213"/>
      <c r="BL417" s="213"/>
      <c r="BM417" s="213"/>
      <c r="BN417" s="213"/>
      <c r="BO417" s="213"/>
      <c r="BP417" s="213"/>
      <c r="BQ417" s="213"/>
    </row>
    <row r="418" s="218" customFormat="true" ht="25.15" customHeight="true" x14ac:dyDescent="0.2">
      <c r="B418" s="2161"/>
      <c r="C418" s="2120" t="s">
        <v>206</v>
      </c>
      <c r="D418" s="2121"/>
      <c r="E418" s="484">
        <v>0.47238397928760484</v>
      </c>
      <c r="F418" s="481"/>
      <c r="G418" s="481"/>
      <c r="H418" s="2121" t="s">
        <v>207</v>
      </c>
      <c r="I418" s="2121"/>
      <c r="J418" s="485">
        <v>0.50577619070616153</v>
      </c>
      <c r="K418" s="481"/>
      <c r="L418" s="481"/>
      <c r="M418" s="2121" t="s">
        <v>198</v>
      </c>
      <c r="N418" s="2121"/>
      <c r="O418" s="486">
        <v>0.36609914345896644</v>
      </c>
      <c r="P418" s="481"/>
      <c r="Q418" s="481"/>
      <c r="R418" s="211"/>
      <c r="S418" s="211"/>
      <c r="T418" s="211"/>
      <c r="U418" s="211"/>
      <c r="V418" s="211"/>
      <c r="W418" s="21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BA418" s="213"/>
      <c r="BB418" s="288"/>
      <c r="BC418" s="213"/>
      <c r="BD418" s="213"/>
      <c r="BE418" s="213"/>
      <c r="BF418" s="213"/>
      <c r="BG418" s="213"/>
      <c r="BH418" s="213"/>
      <c r="BI418" s="213"/>
      <c r="BJ418" s="213"/>
      <c r="BK418" s="213"/>
      <c r="BL418" s="213"/>
      <c r="BM418" s="213"/>
      <c r="BN418" s="213"/>
      <c r="BO418" s="213"/>
      <c r="BP418" s="213"/>
      <c r="BQ418" s="213"/>
    </row>
    <row r="419" s="218" customFormat="true" ht="25.15" customHeight="true" x14ac:dyDescent="0.2">
      <c r="B419" s="2161"/>
      <c r="C419" s="2120" t="s">
        <v>202</v>
      </c>
      <c r="D419" s="2121"/>
      <c r="E419" s="484">
        <v>0.47074769672699396</v>
      </c>
      <c r="F419" s="481"/>
      <c r="G419" s="481"/>
      <c r="H419" s="2121" t="s">
        <v>204</v>
      </c>
      <c r="I419" s="2121"/>
      <c r="J419" s="485">
        <v>0.45949076379301995</v>
      </c>
      <c r="K419" s="481"/>
      <c r="L419" s="481"/>
      <c r="M419" s="2121" t="s">
        <v>208</v>
      </c>
      <c r="N419" s="2121"/>
      <c r="O419" s="486">
        <v>0.36260956165571739</v>
      </c>
      <c r="P419" s="481"/>
      <c r="Q419" s="481"/>
      <c r="R419" s="211"/>
      <c r="S419" s="211"/>
      <c r="T419" s="211"/>
      <c r="U419" s="211"/>
      <c r="V419" s="211"/>
      <c r="W419" s="21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BA419" s="213"/>
      <c r="BB419" s="288"/>
      <c r="BC419" s="213"/>
      <c r="BD419" s="213"/>
      <c r="BE419" s="213"/>
      <c r="BF419" s="213"/>
      <c r="BG419" s="213"/>
      <c r="BH419" s="213"/>
      <c r="BI419" s="213"/>
      <c r="BJ419" s="213"/>
      <c r="BK419" s="213"/>
      <c r="BL419" s="213"/>
      <c r="BM419" s="213"/>
      <c r="BN419" s="213"/>
      <c r="BO419" s="213"/>
      <c r="BP419" s="213"/>
      <c r="BQ419" s="213"/>
    </row>
    <row r="420" s="218" customFormat="true" ht="25.15" customHeight="true" x14ac:dyDescent="0.2">
      <c r="B420" s="2161"/>
      <c r="C420" s="2120" t="s">
        <v>207</v>
      </c>
      <c r="D420" s="2121"/>
      <c r="E420" s="484">
        <v>0.46737534083059729</v>
      </c>
      <c r="F420" s="481"/>
      <c r="G420" s="481"/>
      <c r="H420" s="2121" t="s">
        <v>206</v>
      </c>
      <c r="I420" s="2121"/>
      <c r="J420" s="485">
        <v>0.4369044012466527</v>
      </c>
      <c r="K420" s="481"/>
      <c r="L420" s="481"/>
      <c r="M420" s="2121" t="s">
        <v>202</v>
      </c>
      <c r="N420" s="2121"/>
      <c r="O420" s="486">
        <v>0.35777781998654973</v>
      </c>
      <c r="P420" s="481"/>
      <c r="Q420" s="481"/>
      <c r="R420" s="211"/>
      <c r="S420" s="211"/>
      <c r="T420" s="211"/>
      <c r="U420" s="211"/>
      <c r="V420" s="211"/>
      <c r="W420" s="21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BA420" s="213"/>
      <c r="BB420" s="288"/>
      <c r="BC420" s="213"/>
      <c r="BD420" s="213"/>
      <c r="BE420" s="213"/>
      <c r="BF420" s="213"/>
      <c r="BG420" s="213"/>
      <c r="BH420" s="213"/>
      <c r="BI420" s="213"/>
      <c r="BJ420" s="213"/>
      <c r="BK420" s="213"/>
      <c r="BL420" s="213"/>
      <c r="BM420" s="213"/>
      <c r="BN420" s="213"/>
      <c r="BO420" s="213"/>
      <c r="BP420" s="213"/>
      <c r="BQ420" s="213"/>
    </row>
    <row r="421" s="218" customFormat="true" ht="25.15" customHeight="true" x14ac:dyDescent="0.2">
      <c r="B421" s="2161"/>
      <c r="C421" s="2120" t="s">
        <v>203</v>
      </c>
      <c r="D421" s="2121"/>
      <c r="E421" s="484">
        <v>-0.45217465533604639</v>
      </c>
      <c r="F421" s="481"/>
      <c r="G421" s="481"/>
      <c r="H421" s="2121" t="s">
        <v>203</v>
      </c>
      <c r="I421" s="2121"/>
      <c r="J421" s="485">
        <v>-0.4005124571180444</v>
      </c>
      <c r="K421" s="481"/>
      <c r="L421" s="481"/>
      <c r="M421" s="2121" t="s">
        <v>201</v>
      </c>
      <c r="N421" s="2121"/>
      <c r="O421" s="486">
        <v>0.35505174305428094</v>
      </c>
      <c r="P421" s="481"/>
      <c r="Q421" s="481"/>
      <c r="R421" s="211"/>
      <c r="S421" s="211"/>
      <c r="T421" s="211"/>
      <c r="U421" s="211"/>
      <c r="V421" s="211"/>
      <c r="W421" s="21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BA421" s="213"/>
      <c r="BB421" s="288"/>
      <c r="BC421" s="213"/>
      <c r="BD421" s="213"/>
      <c r="BE421" s="213"/>
      <c r="BF421" s="213"/>
      <c r="BG421" s="213"/>
      <c r="BH421" s="213"/>
      <c r="BI421" s="213"/>
      <c r="BJ421" s="213"/>
      <c r="BK421" s="213"/>
      <c r="BL421" s="213"/>
      <c r="BM421" s="213"/>
      <c r="BN421" s="213"/>
      <c r="BO421" s="213"/>
      <c r="BP421" s="213"/>
      <c r="BQ421" s="213"/>
    </row>
    <row r="422" s="218" customFormat="true" ht="25.15" customHeight="true" x14ac:dyDescent="0.2">
      <c r="B422" s="2161"/>
      <c r="C422" s="2120" t="s">
        <v>197</v>
      </c>
      <c r="D422" s="2121"/>
      <c r="E422" s="484">
        <v>0.41322670029510972</v>
      </c>
      <c r="F422" s="481"/>
      <c r="G422" s="481"/>
      <c r="H422" s="2121" t="s">
        <v>209</v>
      </c>
      <c r="I422" s="2121"/>
      <c r="J422" s="485">
        <v>0.36034689235745049</v>
      </c>
      <c r="K422" s="481"/>
      <c r="L422" s="481"/>
      <c r="M422" s="2121" t="s">
        <v>207</v>
      </c>
      <c r="N422" s="2121"/>
      <c r="O422" s="486">
        <v>0.33816371913888998</v>
      </c>
      <c r="P422" s="481"/>
      <c r="Q422" s="481"/>
      <c r="R422" s="211"/>
      <c r="S422" s="211"/>
      <c r="T422" s="211"/>
      <c r="U422" s="211"/>
      <c r="V422" s="211"/>
      <c r="W422" s="21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BA422" s="213"/>
      <c r="BB422" s="288"/>
      <c r="BC422" s="213"/>
      <c r="BD422" s="213"/>
      <c r="BE422" s="213"/>
      <c r="BF422" s="213"/>
      <c r="BG422" s="213"/>
      <c r="BH422" s="213"/>
      <c r="BI422" s="213"/>
      <c r="BJ422" s="213"/>
      <c r="BK422" s="213"/>
      <c r="BL422" s="213"/>
      <c r="BM422" s="213"/>
      <c r="BN422" s="213"/>
      <c r="BO422" s="213"/>
      <c r="BP422" s="213"/>
      <c r="BQ422" s="213"/>
    </row>
    <row r="423" s="218" customFormat="true" ht="25.15" customHeight="true" x14ac:dyDescent="0.2">
      <c r="B423" s="2161"/>
      <c r="C423" s="2120" t="s">
        <v>196</v>
      </c>
      <c r="D423" s="2121"/>
      <c r="E423" s="484">
        <v>0.40412317046638507</v>
      </c>
      <c r="F423" s="481"/>
      <c r="G423" s="481"/>
      <c r="H423" s="2121" t="s">
        <v>205</v>
      </c>
      <c r="I423" s="2121"/>
      <c r="J423" s="485">
        <v>0.33609510698750866</v>
      </c>
      <c r="K423" s="481"/>
      <c r="L423" s="481"/>
      <c r="M423" s="2121" t="s">
        <v>210</v>
      </c>
      <c r="N423" s="2121"/>
      <c r="O423" s="486">
        <v>0.28335769405109512</v>
      </c>
      <c r="P423" s="481"/>
      <c r="Q423" s="481"/>
      <c r="R423" s="211"/>
      <c r="S423" s="211"/>
      <c r="T423" s="211"/>
      <c r="U423" s="211"/>
      <c r="V423" s="211"/>
      <c r="W423" s="21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BA423" s="213"/>
      <c r="BB423" s="288"/>
      <c r="BC423" s="213"/>
      <c r="BD423" s="213"/>
      <c r="BE423" s="213"/>
      <c r="BF423" s="213"/>
      <c r="BG423" s="213"/>
      <c r="BH423" s="213"/>
      <c r="BI423" s="213"/>
      <c r="BJ423" s="213"/>
      <c r="BK423" s="213"/>
      <c r="BL423" s="213"/>
      <c r="BM423" s="213"/>
      <c r="BN423" s="213"/>
      <c r="BO423" s="213"/>
      <c r="BP423" s="213"/>
      <c r="BQ423" s="213"/>
    </row>
    <row r="424" s="218" customFormat="true" ht="25.15" customHeight="true" x14ac:dyDescent="0.2">
      <c r="B424" s="2161"/>
      <c r="C424" s="2120" t="s">
        <v>205</v>
      </c>
      <c r="D424" s="2121"/>
      <c r="E424" s="484">
        <v>0.37835893260128245</v>
      </c>
      <c r="F424" s="481"/>
      <c r="G424" s="481"/>
      <c r="H424" s="2121" t="s">
        <v>211</v>
      </c>
      <c r="I424" s="2121"/>
      <c r="J424" s="485">
        <v>0.33043493440930638</v>
      </c>
      <c r="K424" s="481"/>
      <c r="L424" s="481"/>
      <c r="M424" s="2121" t="s">
        <v>212</v>
      </c>
      <c r="N424" s="2121"/>
      <c r="O424" s="486">
        <v>0.27968276977699735</v>
      </c>
      <c r="P424" s="481"/>
      <c r="Q424" s="481"/>
      <c r="R424" s="211"/>
      <c r="S424" s="211"/>
      <c r="T424" s="211"/>
      <c r="U424" s="211"/>
      <c r="V424" s="211"/>
      <c r="W424" s="21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BA424" s="213"/>
      <c r="BB424" s="288"/>
      <c r="BC424" s="213"/>
      <c r="BD424" s="213"/>
      <c r="BE424" s="213"/>
      <c r="BF424" s="213"/>
      <c r="BG424" s="213"/>
      <c r="BH424" s="213"/>
      <c r="BI424" s="213"/>
      <c r="BJ424" s="213"/>
      <c r="BK424" s="213"/>
      <c r="BL424" s="213"/>
      <c r="BM424" s="213"/>
      <c r="BN424" s="213"/>
      <c r="BO424" s="213"/>
      <c r="BP424" s="213"/>
      <c r="BQ424" s="213"/>
    </row>
    <row r="425" s="218" customFormat="true" ht="25.15" customHeight="true" x14ac:dyDescent="0.2">
      <c r="B425" s="2161"/>
      <c r="C425" s="2120" t="s">
        <v>208</v>
      </c>
      <c r="D425" s="2121"/>
      <c r="E425" s="484">
        <v>0.36509044874742708</v>
      </c>
      <c r="F425" s="481"/>
      <c r="G425" s="481"/>
      <c r="H425" s="2121" t="s">
        <v>210</v>
      </c>
      <c r="I425" s="2121"/>
      <c r="J425" s="485">
        <v>0.31965971818043348</v>
      </c>
      <c r="K425" s="481"/>
      <c r="L425" s="481"/>
      <c r="M425" s="2121" t="s">
        <v>194</v>
      </c>
      <c r="N425" s="2121"/>
      <c r="O425" s="486">
        <v>0.24932535440265674</v>
      </c>
      <c r="P425" s="481"/>
      <c r="Q425" s="481"/>
      <c r="R425" s="211"/>
      <c r="S425" s="211"/>
      <c r="T425" s="211"/>
      <c r="U425" s="211"/>
      <c r="V425" s="211"/>
      <c r="W425" s="21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BA425" s="213"/>
      <c r="BB425" s="288"/>
      <c r="BC425" s="213"/>
      <c r="BD425" s="213"/>
      <c r="BE425" s="213"/>
      <c r="BF425" s="213"/>
      <c r="BG425" s="213"/>
      <c r="BH425" s="213"/>
      <c r="BI425" s="213"/>
      <c r="BJ425" s="213"/>
      <c r="BK425" s="213"/>
      <c r="BL425" s="213"/>
      <c r="BM425" s="213"/>
      <c r="BN425" s="213"/>
      <c r="BO425" s="213"/>
      <c r="BP425" s="213"/>
      <c r="BQ425" s="213"/>
    </row>
    <row r="426" s="218" customFormat="true" ht="25.15" customHeight="true" x14ac:dyDescent="0.2">
      <c r="B426" s="2161"/>
      <c r="C426" s="2120" t="s">
        <v>211</v>
      </c>
      <c r="D426" s="2121"/>
      <c r="E426" s="484">
        <v>0.31030507294949056</v>
      </c>
      <c r="F426" s="481"/>
      <c r="G426" s="481"/>
      <c r="H426" s="2121" t="s">
        <v>212</v>
      </c>
      <c r="I426" s="2121"/>
      <c r="J426" s="485">
        <v>0.29606332749732583</v>
      </c>
      <c r="K426" s="481"/>
      <c r="L426" s="481"/>
      <c r="M426" s="2121" t="s">
        <v>211</v>
      </c>
      <c r="N426" s="2121"/>
      <c r="O426" s="486">
        <v>0.24315644487945604</v>
      </c>
      <c r="P426" s="481"/>
      <c r="Q426" s="481"/>
      <c r="R426" s="211"/>
      <c r="S426" s="211"/>
      <c r="T426" s="211"/>
      <c r="U426" s="211"/>
      <c r="V426" s="211"/>
      <c r="W426" s="21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BA426" s="213"/>
      <c r="BB426" s="288"/>
      <c r="BC426" s="213"/>
      <c r="BD426" s="213"/>
      <c r="BE426" s="213"/>
      <c r="BF426" s="213"/>
      <c r="BG426" s="213"/>
      <c r="BH426" s="213"/>
      <c r="BI426" s="213"/>
      <c r="BJ426" s="213"/>
      <c r="BK426" s="213"/>
      <c r="BL426" s="213"/>
      <c r="BM426" s="213"/>
      <c r="BN426" s="213"/>
      <c r="BO426" s="213"/>
      <c r="BP426" s="213"/>
      <c r="BQ426" s="213"/>
    </row>
    <row r="427" s="218" customFormat="true" ht="25.15" customHeight="true" x14ac:dyDescent="0.2">
      <c r="B427" s="2161"/>
      <c r="C427" s="2120" t="s">
        <v>210</v>
      </c>
      <c r="D427" s="2121"/>
      <c r="E427" s="484">
        <v>0.26037462889932655</v>
      </c>
      <c r="F427" s="481"/>
      <c r="G427" s="481"/>
      <c r="H427" s="2121" t="s">
        <v>200</v>
      </c>
      <c r="I427" s="2121"/>
      <c r="J427" s="485">
        <v>0.29343843944396392</v>
      </c>
      <c r="K427" s="481"/>
      <c r="L427" s="481"/>
      <c r="M427" s="2121" t="s">
        <v>213</v>
      </c>
      <c r="N427" s="2121"/>
      <c r="O427" s="486">
        <v>0.19599181667782878</v>
      </c>
      <c r="P427" s="481"/>
      <c r="Q427" s="481"/>
      <c r="R427" s="211"/>
      <c r="S427" s="211"/>
      <c r="T427" s="211"/>
      <c r="U427" s="211"/>
      <c r="V427" s="211"/>
      <c r="W427" s="21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BA427" s="213"/>
      <c r="BB427" s="288"/>
      <c r="BC427" s="213"/>
      <c r="BD427" s="213"/>
      <c r="BE427" s="213"/>
      <c r="BF427" s="213"/>
      <c r="BG427" s="213"/>
      <c r="BH427" s="213"/>
      <c r="BI427" s="213"/>
      <c r="BJ427" s="213"/>
      <c r="BK427" s="213"/>
      <c r="BL427" s="213"/>
      <c r="BM427" s="213"/>
      <c r="BN427" s="213"/>
      <c r="BO427" s="213"/>
      <c r="BP427" s="213"/>
      <c r="BQ427" s="213"/>
    </row>
    <row r="428" s="218" customFormat="true" ht="25.15" customHeight="true" x14ac:dyDescent="0.2">
      <c r="B428" s="2161"/>
      <c r="C428" s="2120" t="s">
        <v>212</v>
      </c>
      <c r="D428" s="2121"/>
      <c r="E428" s="484">
        <v>0.24811097856447367</v>
      </c>
      <c r="F428" s="481"/>
      <c r="G428" s="481"/>
      <c r="H428" s="2121" t="s">
        <v>194</v>
      </c>
      <c r="I428" s="2121"/>
      <c r="J428" s="485">
        <v>0.28865570663882578</v>
      </c>
      <c r="K428" s="481"/>
      <c r="L428" s="481"/>
      <c r="M428" s="2121" t="s">
        <v>214</v>
      </c>
      <c r="N428" s="2121"/>
      <c r="O428" s="486">
        <v>0.19505572148841335</v>
      </c>
      <c r="P428" s="481"/>
      <c r="Q428" s="481"/>
      <c r="R428" s="211"/>
      <c r="S428" s="211"/>
      <c r="T428" s="211"/>
      <c r="U428" s="211"/>
      <c r="V428" s="211"/>
      <c r="W428" s="21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BA428" s="213"/>
      <c r="BB428" s="288"/>
      <c r="BC428" s="213"/>
      <c r="BD428" s="213"/>
      <c r="BE428" s="213"/>
      <c r="BF428" s="213"/>
      <c r="BG428" s="213"/>
      <c r="BH428" s="213"/>
      <c r="BI428" s="213"/>
      <c r="BJ428" s="213"/>
      <c r="BK428" s="213"/>
      <c r="BL428" s="213"/>
      <c r="BM428" s="213"/>
      <c r="BN428" s="213"/>
      <c r="BO428" s="213"/>
      <c r="BP428" s="213"/>
      <c r="BQ428" s="213"/>
    </row>
    <row r="429" s="218" customFormat="true" ht="25.15" customHeight="true" x14ac:dyDescent="0.2">
      <c r="B429" s="2161"/>
      <c r="C429" s="2120" t="s">
        <v>215</v>
      </c>
      <c r="D429" s="2121"/>
      <c r="E429" s="484">
        <v>0.24402185759751344</v>
      </c>
      <c r="F429" s="481"/>
      <c r="G429" s="481"/>
      <c r="H429" s="2121" t="s">
        <v>216</v>
      </c>
      <c r="I429" s="2121"/>
      <c r="J429" s="485">
        <v>0.24127554012269994</v>
      </c>
      <c r="K429" s="481"/>
      <c r="L429" s="481"/>
      <c r="M429" s="2121" t="s">
        <v>206</v>
      </c>
      <c r="N429" s="2121"/>
      <c r="O429" s="486">
        <v>0.18927807370680558</v>
      </c>
      <c r="P429" s="481"/>
      <c r="Q429" s="481"/>
      <c r="R429" s="211"/>
      <c r="S429" s="211"/>
      <c r="T429" s="211"/>
      <c r="U429" s="211"/>
      <c r="V429" s="211"/>
      <c r="W429" s="21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BA429" s="213"/>
      <c r="BB429" s="288"/>
      <c r="BC429" s="213"/>
      <c r="BD429" s="213"/>
      <c r="BE429" s="213"/>
      <c r="BF429" s="213"/>
      <c r="BG429" s="213"/>
      <c r="BH429" s="213"/>
      <c r="BI429" s="213"/>
      <c r="BJ429" s="213"/>
      <c r="BK429" s="213"/>
      <c r="BL429" s="213"/>
      <c r="BM429" s="213"/>
      <c r="BN429" s="213"/>
      <c r="BO429" s="213"/>
      <c r="BP429" s="213"/>
      <c r="BQ429" s="213"/>
    </row>
    <row r="430" s="218" customFormat="true" ht="25.15" customHeight="true" x14ac:dyDescent="0.2">
      <c r="B430" s="2161"/>
      <c r="C430" s="2120" t="s">
        <v>194</v>
      </c>
      <c r="D430" s="2121"/>
      <c r="E430" s="484">
        <v>0.23768256332025073</v>
      </c>
      <c r="F430" s="481"/>
      <c r="G430" s="481"/>
      <c r="H430" s="2121" t="s">
        <v>208</v>
      </c>
      <c r="I430" s="2121"/>
      <c r="J430" s="485">
        <v>0.22806103860134569</v>
      </c>
      <c r="K430" s="481"/>
      <c r="L430" s="481"/>
      <c r="M430" s="2121" t="s">
        <v>204</v>
      </c>
      <c r="N430" s="2121"/>
      <c r="O430" s="486">
        <v>0.1721809124084854</v>
      </c>
      <c r="P430" s="481"/>
      <c r="Q430" s="481"/>
      <c r="R430" s="211"/>
      <c r="S430" s="211"/>
      <c r="T430" s="211"/>
      <c r="U430" s="211"/>
      <c r="V430" s="211"/>
      <c r="W430" s="21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BA430" s="213"/>
      <c r="BB430" s="288"/>
      <c r="BC430" s="213"/>
      <c r="BD430" s="213"/>
      <c r="BE430" s="213"/>
      <c r="BF430" s="213"/>
      <c r="BG430" s="213"/>
      <c r="BH430" s="213"/>
      <c r="BI430" s="213"/>
      <c r="BJ430" s="213"/>
      <c r="BK430" s="213"/>
      <c r="BL430" s="213"/>
      <c r="BM430" s="213"/>
      <c r="BN430" s="213"/>
      <c r="BO430" s="213"/>
      <c r="BP430" s="213"/>
      <c r="BQ430" s="213"/>
    </row>
    <row r="431" s="218" customFormat="true" ht="25.15" customHeight="true" x14ac:dyDescent="0.2">
      <c r="B431" s="2161"/>
      <c r="C431" s="2120" t="s">
        <v>216</v>
      </c>
      <c r="D431" s="2121"/>
      <c r="E431" s="484">
        <v>0.21391795594611859</v>
      </c>
      <c r="F431" s="481"/>
      <c r="G431" s="481"/>
      <c r="H431" s="2121" t="s">
        <v>197</v>
      </c>
      <c r="I431" s="2121"/>
      <c r="J431" s="485">
        <v>0.20615513603623181</v>
      </c>
      <c r="K431" s="481"/>
      <c r="L431" s="481"/>
      <c r="M431" s="2121" t="s">
        <v>196</v>
      </c>
      <c r="N431" s="2121"/>
      <c r="O431" s="486">
        <v>0.17055908233176115</v>
      </c>
      <c r="P431" s="481"/>
      <c r="Q431" s="481"/>
      <c r="R431" s="211"/>
      <c r="S431" s="211"/>
      <c r="T431" s="211"/>
      <c r="U431" s="211"/>
      <c r="V431" s="211"/>
      <c r="W431" s="21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BA431" s="213"/>
      <c r="BB431" s="288"/>
      <c r="BC431" s="213"/>
      <c r="BD431" s="213"/>
      <c r="BE431" s="213"/>
      <c r="BF431" s="213"/>
      <c r="BG431" s="213"/>
      <c r="BH431" s="213"/>
      <c r="BI431" s="213"/>
      <c r="BJ431" s="213"/>
      <c r="BK431" s="213"/>
      <c r="BL431" s="213"/>
      <c r="BM431" s="213"/>
      <c r="BN431" s="213"/>
      <c r="BO431" s="213"/>
      <c r="BP431" s="213"/>
      <c r="BQ431" s="213"/>
    </row>
    <row r="432" s="218" customFormat="true" ht="25.15" customHeight="true" x14ac:dyDescent="0.2">
      <c r="B432" s="2161"/>
      <c r="C432" s="2120" t="s">
        <v>213</v>
      </c>
      <c r="D432" s="2121"/>
      <c r="E432" s="484">
        <v>0.19048407664408107</v>
      </c>
      <c r="F432" s="481"/>
      <c r="G432" s="481"/>
      <c r="H432" s="2121" t="s">
        <v>215</v>
      </c>
      <c r="I432" s="2121"/>
      <c r="J432" s="485">
        <v>0.20428285988517264</v>
      </c>
      <c r="K432" s="481"/>
      <c r="L432" s="481"/>
      <c r="M432" s="2121" t="s">
        <v>215</v>
      </c>
      <c r="N432" s="2121"/>
      <c r="O432" s="486">
        <v>0.13837192205077051</v>
      </c>
      <c r="P432" s="481"/>
      <c r="Q432" s="481"/>
      <c r="R432" s="211"/>
      <c r="S432" s="211"/>
      <c r="T432" s="211"/>
      <c r="U432" s="211"/>
      <c r="V432" s="211"/>
      <c r="W432" s="21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BA432" s="213"/>
      <c r="BB432" s="288"/>
      <c r="BC432" s="213"/>
      <c r="BD432" s="213"/>
      <c r="BE432" s="213"/>
      <c r="BF432" s="213"/>
      <c r="BG432" s="213"/>
      <c r="BH432" s="213"/>
      <c r="BI432" s="213"/>
      <c r="BJ432" s="213"/>
      <c r="BK432" s="213"/>
      <c r="BL432" s="213"/>
      <c r="BM432" s="213"/>
      <c r="BN432" s="213"/>
      <c r="BO432" s="213"/>
      <c r="BP432" s="213"/>
      <c r="BQ432" s="213"/>
    </row>
    <row r="433" s="218" customFormat="true" ht="25.15" customHeight="true" x14ac:dyDescent="0.2">
      <c r="B433" s="2161"/>
      <c r="C433" s="2120" t="s">
        <v>209</v>
      </c>
      <c r="D433" s="2121"/>
      <c r="E433" s="484">
        <v>0.18599662479355142</v>
      </c>
      <c r="F433" s="481"/>
      <c r="G433" s="481"/>
      <c r="H433" s="2121" t="s">
        <v>213</v>
      </c>
      <c r="I433" s="2121"/>
      <c r="J433" s="485">
        <v>0.17968464606555307</v>
      </c>
      <c r="K433" s="481"/>
      <c r="L433" s="481"/>
      <c r="M433" s="2121" t="s">
        <v>217</v>
      </c>
      <c r="N433" s="2121"/>
      <c r="O433" s="486">
        <v>0.11778534052977652</v>
      </c>
      <c r="P433" s="481"/>
      <c r="Q433" s="481"/>
      <c r="R433" s="211"/>
      <c r="S433" s="211"/>
      <c r="T433" s="211"/>
      <c r="U433" s="211"/>
      <c r="V433" s="211"/>
      <c r="W433" s="21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BA433" s="213"/>
      <c r="BB433" s="288"/>
      <c r="BC433" s="213"/>
      <c r="BD433" s="213"/>
      <c r="BE433" s="213"/>
      <c r="BF433" s="213"/>
      <c r="BG433" s="213"/>
      <c r="BH433" s="213"/>
      <c r="BI433" s="213"/>
      <c r="BJ433" s="213"/>
      <c r="BK433" s="213"/>
      <c r="BL433" s="213"/>
      <c r="BM433" s="213"/>
      <c r="BN433" s="213"/>
      <c r="BO433" s="213"/>
      <c r="BP433" s="213"/>
      <c r="BQ433" s="213"/>
    </row>
    <row r="434" s="218" customFormat="true" ht="25.15" customHeight="true" x14ac:dyDescent="0.2">
      <c r="B434" s="2161"/>
      <c r="C434" s="2120" t="s">
        <v>214</v>
      </c>
      <c r="D434" s="2121"/>
      <c r="E434" s="484">
        <v>0.15329734842599846</v>
      </c>
      <c r="F434" s="481"/>
      <c r="G434" s="481"/>
      <c r="H434" s="2121" t="s">
        <v>218</v>
      </c>
      <c r="I434" s="2121"/>
      <c r="J434" s="485">
        <v>0.17922054711993848</v>
      </c>
      <c r="K434" s="481"/>
      <c r="L434" s="481"/>
      <c r="M434" s="2121" t="s">
        <v>219</v>
      </c>
      <c r="N434" s="2121"/>
      <c r="O434" s="486">
        <v>0.10742904079532638</v>
      </c>
      <c r="P434" s="481"/>
      <c r="Q434" s="481"/>
      <c r="R434" s="211"/>
      <c r="S434" s="211"/>
      <c r="T434" s="211"/>
      <c r="U434" s="211"/>
      <c r="V434" s="211"/>
      <c r="W434" s="21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BA434" s="213"/>
      <c r="BB434" s="288"/>
      <c r="BC434" s="213"/>
      <c r="BD434" s="213"/>
      <c r="BE434" s="213"/>
      <c r="BF434" s="213"/>
      <c r="BG434" s="213"/>
      <c r="BH434" s="213"/>
      <c r="BI434" s="213"/>
      <c r="BJ434" s="213"/>
      <c r="BK434" s="213"/>
      <c r="BL434" s="213"/>
      <c r="BM434" s="213"/>
      <c r="BN434" s="213"/>
      <c r="BO434" s="213"/>
      <c r="BP434" s="213"/>
      <c r="BQ434" s="213"/>
    </row>
    <row r="435" s="218" customFormat="true" ht="25.15" customHeight="true" x14ac:dyDescent="0.2">
      <c r="B435" s="2161"/>
      <c r="C435" s="2120" t="s">
        <v>219</v>
      </c>
      <c r="D435" s="2121"/>
      <c r="E435" s="484">
        <v>0.1463424131726371</v>
      </c>
      <c r="F435" s="481"/>
      <c r="G435" s="481"/>
      <c r="H435" s="2121" t="s">
        <v>220</v>
      </c>
      <c r="I435" s="2121"/>
      <c r="J435" s="485">
        <v>0.14803001874488331</v>
      </c>
      <c r="K435" s="481"/>
      <c r="L435" s="481"/>
      <c r="M435" s="2121" t="s">
        <v>209</v>
      </c>
      <c r="N435" s="2121"/>
      <c r="O435" s="486">
        <v>8.435698200563356E-2</v>
      </c>
      <c r="P435" s="481"/>
      <c r="Q435" s="481"/>
      <c r="R435" s="211"/>
      <c r="S435" s="211"/>
      <c r="T435" s="211"/>
      <c r="U435" s="211"/>
      <c r="V435" s="211"/>
      <c r="W435" s="21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BA435" s="213"/>
      <c r="BB435" s="288"/>
      <c r="BC435" s="213"/>
      <c r="BD435" s="213"/>
      <c r="BE435" s="213"/>
      <c r="BF435" s="213"/>
      <c r="BG435" s="213"/>
      <c r="BH435" s="213"/>
      <c r="BI435" s="213"/>
      <c r="BJ435" s="213"/>
      <c r="BK435" s="213"/>
      <c r="BL435" s="213"/>
      <c r="BM435" s="213"/>
      <c r="BN435" s="213"/>
      <c r="BO435" s="213"/>
      <c r="BP435" s="213"/>
      <c r="BQ435" s="213"/>
    </row>
    <row r="436" s="218" customFormat="true" ht="25.15" customHeight="true" x14ac:dyDescent="0.2">
      <c r="B436" s="2161"/>
      <c r="C436" s="2120" t="s">
        <v>221</v>
      </c>
      <c r="D436" s="2121"/>
      <c r="E436" s="484">
        <v>-9.4611533422943789E-2</v>
      </c>
      <c r="F436" s="481"/>
      <c r="G436" s="481"/>
      <c r="H436" s="2121" t="s">
        <v>219</v>
      </c>
      <c r="I436" s="2121"/>
      <c r="J436" s="485">
        <v>0.14487438135357553</v>
      </c>
      <c r="K436" s="481"/>
      <c r="L436" s="481"/>
      <c r="M436" s="2121" t="s">
        <v>216</v>
      </c>
      <c r="N436" s="2121"/>
      <c r="O436" s="486">
        <v>5.6979007500387757E-2</v>
      </c>
      <c r="P436" s="481"/>
      <c r="Q436" s="481"/>
      <c r="R436" s="211"/>
      <c r="S436" s="211"/>
      <c r="T436" s="211"/>
      <c r="U436" s="211"/>
      <c r="V436" s="211"/>
      <c r="W436" s="21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BA436" s="213"/>
      <c r="BB436" s="288"/>
      <c r="BC436" s="213"/>
      <c r="BD436" s="213"/>
      <c r="BE436" s="213"/>
      <c r="BF436" s="213"/>
      <c r="BG436" s="213"/>
      <c r="BH436" s="213"/>
      <c r="BI436" s="213"/>
      <c r="BJ436" s="213"/>
      <c r="BK436" s="213"/>
      <c r="BL436" s="213"/>
      <c r="BM436" s="213"/>
      <c r="BN436" s="213"/>
      <c r="BO436" s="213"/>
      <c r="BP436" s="213"/>
      <c r="BQ436" s="213"/>
    </row>
    <row r="437" s="218" customFormat="true" ht="25.15" customHeight="true" x14ac:dyDescent="0.2">
      <c r="B437" s="2161"/>
      <c r="C437" s="2120" t="s">
        <v>220</v>
      </c>
      <c r="D437" s="2121"/>
      <c r="E437" s="484">
        <v>8.3442828063808927E-2</v>
      </c>
      <c r="F437" s="481"/>
      <c r="G437" s="481"/>
      <c r="H437" s="2121" t="s">
        <v>209</v>
      </c>
      <c r="I437" s="2121"/>
      <c r="J437" s="485">
        <v>0.14375708322741226</v>
      </c>
      <c r="K437" s="481"/>
      <c r="L437" s="481"/>
      <c r="M437" s="2121" t="s">
        <v>220</v>
      </c>
      <c r="N437" s="2121"/>
      <c r="O437" s="486">
        <v>5.6474953855064104E-2</v>
      </c>
      <c r="P437" s="481"/>
      <c r="Q437" s="481"/>
      <c r="R437" s="211"/>
      <c r="S437" s="211"/>
      <c r="T437" s="211"/>
      <c r="U437" s="211"/>
      <c r="V437" s="211"/>
      <c r="W437" s="21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BA437" s="213"/>
      <c r="BB437" s="288"/>
      <c r="BC437" s="213"/>
      <c r="BD437" s="213"/>
      <c r="BE437" s="213"/>
      <c r="BF437" s="213"/>
      <c r="BG437" s="213"/>
      <c r="BH437" s="213"/>
      <c r="BI437" s="213"/>
      <c r="BJ437" s="213"/>
      <c r="BK437" s="213"/>
      <c r="BL437" s="213"/>
      <c r="BM437" s="213"/>
      <c r="BN437" s="213"/>
      <c r="BO437" s="213"/>
      <c r="BP437" s="213"/>
      <c r="BQ437" s="213"/>
    </row>
    <row r="438" s="218" customFormat="true" ht="25.15" customHeight="true" x14ac:dyDescent="0.2">
      <c r="B438" s="2161"/>
      <c r="C438" s="2120" t="s">
        <v>218</v>
      </c>
      <c r="D438" s="2121"/>
      <c r="E438" s="484">
        <v>8.2152671010864736E-2</v>
      </c>
      <c r="F438" s="481"/>
      <c r="G438" s="481"/>
      <c r="H438" s="2121" t="s">
        <v>214</v>
      </c>
      <c r="I438" s="2121"/>
      <c r="J438" s="485">
        <v>0.13469876294714611</v>
      </c>
      <c r="K438" s="481"/>
      <c r="L438" s="481"/>
      <c r="M438" s="2121" t="s">
        <v>221</v>
      </c>
      <c r="N438" s="2121"/>
      <c r="O438" s="486">
        <v>-3.6021871534147883E-2</v>
      </c>
      <c r="P438" s="481"/>
      <c r="Q438" s="481"/>
      <c r="R438" s="211"/>
      <c r="S438" s="211"/>
      <c r="T438" s="211"/>
      <c r="U438" s="211"/>
      <c r="V438" s="211"/>
      <c r="W438" s="21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BA438" s="213"/>
      <c r="BB438" s="288"/>
      <c r="BC438" s="213"/>
      <c r="BD438" s="213"/>
      <c r="BE438" s="213"/>
      <c r="BF438" s="213"/>
      <c r="BG438" s="213"/>
      <c r="BH438" s="213"/>
      <c r="BI438" s="213"/>
      <c r="BJ438" s="213"/>
      <c r="BK438" s="213"/>
      <c r="BL438" s="213"/>
      <c r="BM438" s="213"/>
      <c r="BN438" s="213"/>
      <c r="BO438" s="213"/>
      <c r="BP438" s="213"/>
      <c r="BQ438" s="213"/>
    </row>
    <row r="439" s="218" customFormat="true" ht="25.15" customHeight="true" x14ac:dyDescent="0.2">
      <c r="B439" s="2161"/>
      <c r="C439" s="2120" t="s">
        <v>217</v>
      </c>
      <c r="D439" s="2121"/>
      <c r="E439" s="484">
        <v>8.0763204973036476E-2</v>
      </c>
      <c r="F439" s="481"/>
      <c r="G439" s="481"/>
      <c r="H439" s="2121" t="s">
        <v>217</v>
      </c>
      <c r="I439" s="2121"/>
      <c r="J439" s="485">
        <v>7.999965283496685E-2</v>
      </c>
      <c r="K439" s="481"/>
      <c r="L439" s="481"/>
      <c r="M439" s="2121" t="s">
        <v>222</v>
      </c>
      <c r="N439" s="2121"/>
      <c r="O439" s="486">
        <v>3.0679510196507533E-2</v>
      </c>
      <c r="P439" s="481"/>
      <c r="Q439" s="481"/>
      <c r="R439" s="211"/>
      <c r="S439" s="211"/>
      <c r="T439" s="211"/>
      <c r="U439" s="211"/>
      <c r="V439" s="211"/>
      <c r="W439" s="21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BA439" s="213"/>
      <c r="BB439" s="288"/>
      <c r="BC439" s="213"/>
      <c r="BD439" s="213"/>
      <c r="BE439" s="213"/>
      <c r="BF439" s="213"/>
      <c r="BG439" s="213"/>
      <c r="BH439" s="213"/>
      <c r="BI439" s="213"/>
      <c r="BJ439" s="213"/>
      <c r="BK439" s="213"/>
      <c r="BL439" s="213"/>
      <c r="BM439" s="213"/>
      <c r="BN439" s="213"/>
      <c r="BO439" s="213"/>
      <c r="BP439" s="213"/>
      <c r="BQ439" s="213"/>
    </row>
    <row r="440" s="218" customFormat="true" ht="25.15" customHeight="true" x14ac:dyDescent="0.2">
      <c r="B440" s="2161"/>
      <c r="C440" s="2120" t="s">
        <v>209</v>
      </c>
      <c r="D440" s="2121"/>
      <c r="E440" s="484">
        <v>7.1705160837143969E-2</v>
      </c>
      <c r="F440" s="481"/>
      <c r="G440" s="481"/>
      <c r="H440" s="2121" t="s">
        <v>221</v>
      </c>
      <c r="I440" s="2121"/>
      <c r="J440" s="485">
        <v>-7.4711954120586038E-2</v>
      </c>
      <c r="K440" s="481"/>
      <c r="L440" s="481"/>
      <c r="M440" s="2121" t="s">
        <v>223</v>
      </c>
      <c r="N440" s="2121"/>
      <c r="O440" s="486">
        <v>2.1336080672675478E-2</v>
      </c>
      <c r="P440" s="481"/>
      <c r="Q440" s="481"/>
      <c r="R440" s="211"/>
      <c r="S440" s="211"/>
      <c r="T440" s="211"/>
      <c r="U440" s="211"/>
      <c r="V440" s="211"/>
      <c r="W440" s="21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BA440" s="213"/>
      <c r="BB440" s="288"/>
      <c r="BC440" s="213"/>
      <c r="BD440" s="213"/>
      <c r="BE440" s="213"/>
      <c r="BF440" s="213"/>
      <c r="BG440" s="213"/>
      <c r="BH440" s="213"/>
      <c r="BI440" s="213"/>
      <c r="BJ440" s="213"/>
      <c r="BK440" s="213"/>
      <c r="BL440" s="213"/>
      <c r="BM440" s="213"/>
      <c r="BN440" s="213"/>
      <c r="BO440" s="213"/>
      <c r="BP440" s="213"/>
      <c r="BQ440" s="213"/>
    </row>
    <row r="441" s="218" customFormat="true" ht="25.15" customHeight="true" x14ac:dyDescent="0.2">
      <c r="B441" s="2161"/>
      <c r="C441" s="2120" t="s">
        <v>224</v>
      </c>
      <c r="D441" s="2121"/>
      <c r="E441" s="484">
        <v>-6.2390433372635432E-2</v>
      </c>
      <c r="F441" s="481"/>
      <c r="G441" s="481"/>
      <c r="H441" s="2121" t="s">
        <v>224</v>
      </c>
      <c r="I441" s="2121"/>
      <c r="J441" s="485">
        <v>-5.6155960552820627E-2</v>
      </c>
      <c r="K441" s="481"/>
      <c r="L441" s="481"/>
      <c r="M441" s="2121" t="s">
        <v>218</v>
      </c>
      <c r="N441" s="2121"/>
      <c r="O441" s="486">
        <v>1.576429497614356E-2</v>
      </c>
      <c r="P441" s="481"/>
      <c r="Q441" s="481"/>
      <c r="R441" s="211"/>
      <c r="S441" s="211"/>
      <c r="T441" s="211"/>
      <c r="U441" s="211"/>
      <c r="V441" s="211"/>
      <c r="W441" s="21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BA441" s="213"/>
      <c r="BB441" s="288"/>
      <c r="BC441" s="213"/>
      <c r="BD441" s="213"/>
      <c r="BE441" s="213"/>
      <c r="BF441" s="213"/>
      <c r="BG441" s="213"/>
      <c r="BH441" s="213"/>
      <c r="BI441" s="213"/>
      <c r="BJ441" s="213"/>
      <c r="BK441" s="213"/>
      <c r="BL441" s="213"/>
      <c r="BM441" s="213"/>
      <c r="BN441" s="213"/>
      <c r="BO441" s="213"/>
      <c r="BP441" s="213"/>
      <c r="BQ441" s="213"/>
    </row>
    <row r="442" s="218" customFormat="true" ht="25.15" customHeight="true" x14ac:dyDescent="0.2">
      <c r="B442" s="2161"/>
      <c r="C442" s="2120" t="s">
        <v>222</v>
      </c>
      <c r="D442" s="2121"/>
      <c r="E442" s="484">
        <v>5.5172771508381228E-2</v>
      </c>
      <c r="F442" s="481"/>
      <c r="G442" s="481"/>
      <c r="H442" s="2121" t="s">
        <v>225</v>
      </c>
      <c r="I442" s="2121"/>
      <c r="J442" s="485">
        <v>3.8597498129382506E-2</v>
      </c>
      <c r="K442" s="481"/>
      <c r="L442" s="481"/>
      <c r="M442" s="2121" t="s">
        <v>226</v>
      </c>
      <c r="N442" s="2121"/>
      <c r="O442" s="486">
        <v>-1.5554227016914514E-2</v>
      </c>
      <c r="P442" s="481"/>
      <c r="Q442" s="481"/>
      <c r="R442" s="211"/>
      <c r="S442" s="211"/>
      <c r="T442" s="211"/>
      <c r="U442" s="211"/>
      <c r="V442" s="211"/>
      <c r="W442" s="21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BA442" s="213"/>
      <c r="BB442" s="288"/>
      <c r="BC442" s="213"/>
      <c r="BD442" s="213"/>
      <c r="BE442" s="213"/>
      <c r="BF442" s="213"/>
      <c r="BG442" s="213"/>
      <c r="BH442" s="213"/>
      <c r="BI442" s="213"/>
      <c r="BJ442" s="213"/>
      <c r="BK442" s="213"/>
      <c r="BL442" s="213"/>
      <c r="BM442" s="213"/>
      <c r="BN442" s="213"/>
      <c r="BO442" s="213"/>
      <c r="BP442" s="213"/>
      <c r="BQ442" s="213"/>
    </row>
    <row r="443" s="218" customFormat="true" ht="25.15" customHeight="true" x14ac:dyDescent="0.2">
      <c r="B443" s="2161"/>
      <c r="C443" s="2120" t="s">
        <v>227</v>
      </c>
      <c r="D443" s="2121"/>
      <c r="E443" s="484">
        <v>3.291210400710827E-2</v>
      </c>
      <c r="F443" s="481"/>
      <c r="G443" s="481"/>
      <c r="H443" s="2121" t="s">
        <v>228</v>
      </c>
      <c r="I443" s="2121"/>
      <c r="J443" s="485">
        <v>3.7452895678690326E-2</v>
      </c>
      <c r="K443" s="481"/>
      <c r="L443" s="481"/>
      <c r="M443" s="2121" t="s">
        <v>228</v>
      </c>
      <c r="N443" s="2121"/>
      <c r="O443" s="486">
        <v>-1.2876836159389428E-2</v>
      </c>
      <c r="P443" s="481"/>
      <c r="Q443" s="481"/>
      <c r="R443" s="211"/>
      <c r="S443" s="211"/>
      <c r="T443" s="211"/>
      <c r="U443" s="211"/>
      <c r="V443" s="211"/>
      <c r="W443" s="21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BA443" s="213"/>
      <c r="BB443" s="288"/>
      <c r="BC443" s="213"/>
      <c r="BD443" s="213"/>
      <c r="BE443" s="213"/>
      <c r="BF443" s="213"/>
      <c r="BG443" s="213"/>
      <c r="BH443" s="213"/>
      <c r="BI443" s="213"/>
      <c r="BJ443" s="213"/>
      <c r="BK443" s="213"/>
      <c r="BL443" s="213"/>
      <c r="BM443" s="213"/>
      <c r="BN443" s="213"/>
      <c r="BO443" s="213"/>
      <c r="BP443" s="213"/>
      <c r="BQ443" s="213"/>
    </row>
    <row r="444" s="218" customFormat="true" ht="25.15" customHeight="true" x14ac:dyDescent="0.2">
      <c r="B444" s="2161"/>
      <c r="C444" s="2120" t="s">
        <v>229</v>
      </c>
      <c r="D444" s="2121"/>
      <c r="E444" s="484">
        <v>-2.5146022792637931E-2</v>
      </c>
      <c r="F444" s="481"/>
      <c r="G444" s="481"/>
      <c r="H444" s="2121" t="s">
        <v>227</v>
      </c>
      <c r="I444" s="2121"/>
      <c r="J444" s="485">
        <v>2.5157285283028259E-2</v>
      </c>
      <c r="K444" s="481"/>
      <c r="L444" s="481"/>
      <c r="M444" s="2121" t="s">
        <v>225</v>
      </c>
      <c r="N444" s="2121"/>
      <c r="O444" s="486">
        <v>1.1776649771598294E-2</v>
      </c>
      <c r="P444" s="481"/>
      <c r="Q444" s="481"/>
      <c r="R444" s="211"/>
      <c r="S444" s="211"/>
      <c r="T444" s="211"/>
      <c r="U444" s="211"/>
      <c r="V444" s="211"/>
      <c r="W444" s="21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BA444" s="213"/>
      <c r="BB444" s="288"/>
      <c r="BC444" s="213"/>
      <c r="BD444" s="213"/>
      <c r="BE444" s="213"/>
      <c r="BF444" s="213"/>
      <c r="BG444" s="213"/>
      <c r="BH444" s="213"/>
      <c r="BI444" s="213"/>
      <c r="BJ444" s="213"/>
      <c r="BK444" s="213"/>
      <c r="BL444" s="213"/>
      <c r="BM444" s="213"/>
      <c r="BN444" s="213"/>
      <c r="BO444" s="213"/>
      <c r="BP444" s="213"/>
      <c r="BQ444" s="213"/>
    </row>
    <row r="445" s="218" customFormat="true" ht="25.15" customHeight="true" x14ac:dyDescent="0.2">
      <c r="B445" s="2161"/>
      <c r="C445" s="2120" t="s">
        <v>223</v>
      </c>
      <c r="D445" s="2121"/>
      <c r="E445" s="484">
        <v>2.1379577109970481E-2</v>
      </c>
      <c r="F445" s="481"/>
      <c r="G445" s="481"/>
      <c r="H445" s="2121" t="s">
        <v>222</v>
      </c>
      <c r="I445" s="2121"/>
      <c r="J445" s="485">
        <v>1.8913866167711176E-2</v>
      </c>
      <c r="K445" s="481"/>
      <c r="L445" s="481"/>
      <c r="M445" s="2121" t="s">
        <v>227</v>
      </c>
      <c r="N445" s="2121"/>
      <c r="O445" s="486">
        <v>1.1410894132801101E-2</v>
      </c>
      <c r="P445" s="481"/>
      <c r="Q445" s="481"/>
      <c r="R445" s="211"/>
      <c r="S445" s="211"/>
      <c r="T445" s="211"/>
      <c r="U445" s="211"/>
      <c r="V445" s="211"/>
      <c r="W445" s="21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BA445" s="213"/>
      <c r="BB445" s="288"/>
      <c r="BC445" s="213"/>
      <c r="BD445" s="213"/>
      <c r="BE445" s="213"/>
      <c r="BF445" s="213"/>
      <c r="BG445" s="213"/>
      <c r="BH445" s="213"/>
      <c r="BI445" s="213"/>
      <c r="BJ445" s="213"/>
      <c r="BK445" s="213"/>
      <c r="BL445" s="213"/>
      <c r="BM445" s="213"/>
      <c r="BN445" s="213"/>
      <c r="BO445" s="213"/>
      <c r="BP445" s="213"/>
      <c r="BQ445" s="213"/>
    </row>
    <row r="446" s="218" customFormat="true" ht="25.15" customHeight="true" x14ac:dyDescent="0.2">
      <c r="C446" s="2120" t="s">
        <v>225</v>
      </c>
      <c r="D446" s="2121"/>
      <c r="E446" s="484">
        <v>1.7966299592745701E-2</v>
      </c>
      <c r="F446" s="481"/>
      <c r="G446" s="481"/>
      <c r="H446" s="2121" t="s">
        <v>226</v>
      </c>
      <c r="I446" s="2121"/>
      <c r="J446" s="485">
        <v>1.5557661421199513E-2</v>
      </c>
      <c r="K446" s="481"/>
      <c r="L446" s="481"/>
      <c r="M446" s="2121" t="s">
        <v>209</v>
      </c>
      <c r="N446" s="2121"/>
      <c r="O446" s="486">
        <v>8.5355702152963668E-3</v>
      </c>
      <c r="P446" s="481"/>
      <c r="Q446" s="481"/>
      <c r="R446" s="211"/>
      <c r="S446" s="211"/>
      <c r="T446" s="211"/>
      <c r="U446" s="211"/>
      <c r="V446" s="211"/>
      <c r="W446" s="21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BA446" s="213"/>
      <c r="BB446" s="288"/>
      <c r="BC446" s="213"/>
      <c r="BD446" s="213"/>
      <c r="BE446" s="213"/>
      <c r="BF446" s="213"/>
      <c r="BG446" s="213"/>
      <c r="BH446" s="213"/>
      <c r="BI446" s="213"/>
      <c r="BJ446" s="213"/>
      <c r="BK446" s="213"/>
      <c r="BL446" s="213"/>
      <c r="BM446" s="213"/>
      <c r="BN446" s="213"/>
      <c r="BO446" s="213"/>
      <c r="BP446" s="213"/>
      <c r="BQ446" s="213"/>
    </row>
    <row r="447" s="218" customFormat="true" ht="25.15" customHeight="true" x14ac:dyDescent="0.2">
      <c r="C447" s="2120" t="s">
        <v>230</v>
      </c>
      <c r="D447" s="2121"/>
      <c r="E447" s="484">
        <v>1.6369949474414603E-2</v>
      </c>
      <c r="F447" s="481"/>
      <c r="G447" s="481"/>
      <c r="H447" s="2121" t="s">
        <v>229</v>
      </c>
      <c r="I447" s="2121"/>
      <c r="J447" s="485">
        <v>-9.6495519959281864E-3</v>
      </c>
      <c r="K447" s="481"/>
      <c r="L447" s="481"/>
      <c r="M447" s="2121" t="s">
        <v>231</v>
      </c>
      <c r="N447" s="2121"/>
      <c r="O447" s="486">
        <v>-7.9880193482943316E-3</v>
      </c>
      <c r="P447" s="481"/>
      <c r="Q447" s="481"/>
      <c r="R447" s="211"/>
      <c r="S447" s="211"/>
      <c r="T447" s="211"/>
      <c r="U447" s="211"/>
      <c r="V447" s="211"/>
      <c r="W447" s="21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BA447" s="213"/>
      <c r="BB447" s="288"/>
      <c r="BC447" s="213"/>
      <c r="BD447" s="213"/>
      <c r="BE447" s="213"/>
      <c r="BF447" s="213"/>
      <c r="BG447" s="213"/>
      <c r="BH447" s="213"/>
      <c r="BI447" s="213"/>
      <c r="BJ447" s="213"/>
      <c r="BK447" s="213"/>
      <c r="BL447" s="213"/>
      <c r="BM447" s="213"/>
      <c r="BN447" s="213"/>
      <c r="BO447" s="213"/>
      <c r="BP447" s="213"/>
      <c r="BQ447" s="213"/>
    </row>
    <row r="448" s="218" customFormat="true" ht="25.15" customHeight="true" x14ac:dyDescent="0.2">
      <c r="C448" s="2120" t="s">
        <v>226</v>
      </c>
      <c r="D448" s="2121"/>
      <c r="E448" s="484">
        <v>1.0849824393657087E-2</v>
      </c>
      <c r="F448" s="481"/>
      <c r="G448" s="481"/>
      <c r="H448" s="2121" t="s">
        <v>230</v>
      </c>
      <c r="I448" s="2121"/>
      <c r="J448" s="487">
        <v>1.2937713558824979E-4</v>
      </c>
      <c r="K448" s="481"/>
      <c r="L448" s="481"/>
      <c r="M448" s="2121" t="s">
        <v>230</v>
      </c>
      <c r="N448" s="2121"/>
      <c r="O448" s="488">
        <v>3.346029988541731E-3</v>
      </c>
      <c r="P448" s="481"/>
      <c r="Q448" s="481"/>
      <c r="R448" s="211"/>
      <c r="S448" s="211"/>
      <c r="T448" s="211"/>
      <c r="U448" s="211"/>
      <c r="V448" s="211"/>
      <c r="W448" s="21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BA448" s="213"/>
      <c r="BB448" s="288"/>
      <c r="BC448" s="213"/>
      <c r="BD448" s="213"/>
      <c r="BE448" s="213"/>
      <c r="BF448" s="213"/>
      <c r="BG448" s="213"/>
      <c r="BH448" s="213"/>
      <c r="BI448" s="213"/>
      <c r="BJ448" s="213"/>
      <c r="BK448" s="213"/>
      <c r="BL448" s="213"/>
      <c r="BM448" s="213"/>
      <c r="BN448" s="213"/>
      <c r="BO448" s="213"/>
      <c r="BP448" s="213"/>
      <c r="BQ448" s="213"/>
    </row>
    <row r="449" s="218" customFormat="true" ht="25.15" customHeight="true" x14ac:dyDescent="0.2">
      <c r="C449" s="2120" t="s">
        <v>228</v>
      </c>
      <c r="D449" s="2121"/>
      <c r="E449" s="484">
        <v>7.5934485709276767E-3</v>
      </c>
      <c r="F449" s="481"/>
      <c r="G449" s="481"/>
      <c r="H449" s="2121"/>
      <c r="I449" s="2121"/>
      <c r="J449" s="481"/>
      <c r="K449" s="481"/>
      <c r="L449" s="481"/>
      <c r="M449" s="2121"/>
      <c r="N449" s="2121"/>
      <c r="O449" s="481"/>
      <c r="P449" s="481"/>
      <c r="Q449" s="481"/>
      <c r="R449" s="211"/>
      <c r="S449" s="211"/>
      <c r="T449" s="211"/>
      <c r="U449" s="211"/>
      <c r="V449" s="211"/>
      <c r="W449" s="21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BA449" s="213"/>
      <c r="BB449" s="288"/>
      <c r="BC449" s="213"/>
      <c r="BD449" s="213"/>
      <c r="BE449" s="213"/>
      <c r="BF449" s="213"/>
      <c r="BG449" s="213"/>
      <c r="BH449" s="213"/>
      <c r="BI449" s="213"/>
      <c r="BJ449" s="213"/>
      <c r="BK449" s="213"/>
      <c r="BL449" s="213"/>
      <c r="BM449" s="213"/>
      <c r="BN449" s="213"/>
      <c r="BO449" s="213"/>
      <c r="BP449" s="213"/>
      <c r="BQ449" s="213"/>
    </row>
    <row r="450" s="218" customFormat="true" ht="25.15" customHeight="true" x14ac:dyDescent="0.2">
      <c r="C450" s="2120" t="s">
        <v>231</v>
      </c>
      <c r="D450" s="2121"/>
      <c r="E450" s="489">
        <v>7.4279460304765193E-3</v>
      </c>
      <c r="F450" s="481"/>
      <c r="G450" s="481"/>
      <c r="H450" s="2121"/>
      <c r="I450" s="2121"/>
      <c r="J450" s="481"/>
      <c r="K450" s="481"/>
      <c r="L450" s="481"/>
      <c r="M450" s="2121"/>
      <c r="N450" s="2121"/>
      <c r="O450" s="481"/>
      <c r="P450" s="481"/>
      <c r="Q450" s="481"/>
      <c r="R450" s="211"/>
      <c r="S450" s="211"/>
      <c r="T450" s="211"/>
      <c r="U450" s="211"/>
      <c r="V450" s="211"/>
      <c r="W450" s="21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BA450" s="213"/>
      <c r="BB450" s="288"/>
      <c r="BC450" s="213"/>
      <c r="BD450" s="213"/>
      <c r="BE450" s="213"/>
      <c r="BF450" s="213"/>
      <c r="BG450" s="213"/>
      <c r="BH450" s="213"/>
      <c r="BI450" s="213"/>
      <c r="BJ450" s="213"/>
      <c r="BK450" s="213"/>
      <c r="BL450" s="213"/>
      <c r="BM450" s="213"/>
      <c r="BN450" s="213"/>
      <c r="BO450" s="213"/>
      <c r="BP450" s="213"/>
      <c r="BQ450" s="213"/>
    </row>
    <row r="451" s="218" customFormat="true" ht="25.15" customHeight="true" x14ac:dyDescent="0.2">
      <c r="C451" s="2120"/>
      <c r="D451" s="2121"/>
      <c r="E451" s="481"/>
      <c r="F451" s="481"/>
      <c r="G451" s="481"/>
      <c r="H451" s="2121"/>
      <c r="I451" s="2121"/>
      <c r="J451" s="481"/>
      <c r="K451" s="481"/>
      <c r="L451" s="481"/>
      <c r="M451" s="2121"/>
      <c r="N451" s="2121"/>
      <c r="O451" s="481"/>
      <c r="P451" s="481"/>
      <c r="Q451" s="481"/>
      <c r="R451" s="211"/>
      <c r="S451" s="211"/>
      <c r="T451" s="211"/>
      <c r="U451" s="211"/>
      <c r="V451" s="211"/>
      <c r="W451" s="21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BA451" s="213"/>
      <c r="BB451" s="288"/>
      <c r="BC451" s="213"/>
      <c r="BD451" s="213"/>
      <c r="BE451" s="213"/>
      <c r="BF451" s="213"/>
      <c r="BG451" s="213"/>
      <c r="BH451" s="213"/>
      <c r="BI451" s="213"/>
      <c r="BJ451" s="213"/>
      <c r="BK451" s="213"/>
      <c r="BL451" s="213"/>
      <c r="BM451" s="213"/>
      <c r="BN451" s="213"/>
      <c r="BO451" s="213"/>
      <c r="BP451" s="213"/>
      <c r="BQ451" s="213"/>
    </row>
    <row r="452" s="218" customFormat="true" ht="25.15" customHeight="true" x14ac:dyDescent="0.2">
      <c r="C452" s="2120"/>
      <c r="D452" s="2121"/>
      <c r="E452" s="481"/>
      <c r="F452" s="481"/>
      <c r="G452" s="481"/>
      <c r="H452" s="2121" t="s">
        <v>232</v>
      </c>
      <c r="I452" s="2121"/>
      <c r="J452" s="2121"/>
      <c r="K452" s="481"/>
      <c r="L452" s="481"/>
      <c r="M452" s="2121" t="s">
        <v>232</v>
      </c>
      <c r="N452" s="2121"/>
      <c r="O452" s="2121"/>
      <c r="P452" s="481"/>
      <c r="Q452" s="481"/>
      <c r="R452" s="211"/>
      <c r="S452" s="211"/>
      <c r="T452" s="211"/>
      <c r="U452" s="211"/>
      <c r="V452" s="211"/>
      <c r="W452" s="21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BA452" s="213"/>
      <c r="BB452" s="288"/>
      <c r="BC452" s="213"/>
      <c r="BD452" s="213"/>
      <c r="BE452" s="213"/>
      <c r="BF452" s="213"/>
      <c r="BG452" s="213"/>
      <c r="BH452" s="213"/>
      <c r="BI452" s="213"/>
      <c r="BJ452" s="213"/>
      <c r="BK452" s="213"/>
      <c r="BL452" s="213"/>
      <c r="BM452" s="213"/>
      <c r="BN452" s="213"/>
      <c r="BO452" s="213"/>
      <c r="BP452" s="213"/>
      <c r="BQ452" s="213"/>
    </row>
    <row r="453" s="218" customFormat="true" ht="25.15" customHeight="true" x14ac:dyDescent="0.2">
      <c r="C453" s="2120"/>
      <c r="D453" s="2121"/>
      <c r="E453" s="481"/>
      <c r="F453" s="481"/>
      <c r="G453" s="481"/>
      <c r="H453" s="2121"/>
      <c r="I453" s="2121"/>
      <c r="J453" s="463" t="s">
        <v>233</v>
      </c>
      <c r="K453" s="481"/>
      <c r="L453" s="481"/>
      <c r="M453" s="2121"/>
      <c r="N453" s="2121"/>
      <c r="O453" s="464" t="s">
        <v>233</v>
      </c>
      <c r="P453" s="481"/>
      <c r="Q453" s="481"/>
      <c r="R453" s="211"/>
      <c r="S453" s="211"/>
      <c r="T453" s="211"/>
      <c r="U453" s="211"/>
      <c r="V453" s="211"/>
      <c r="W453" s="21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BA453" s="213"/>
      <c r="BB453" s="288"/>
      <c r="BC453" s="213"/>
      <c r="BD453" s="213"/>
      <c r="BE453" s="213"/>
      <c r="BF453" s="213"/>
      <c r="BG453" s="213"/>
      <c r="BH453" s="213"/>
      <c r="BI453" s="213"/>
      <c r="BJ453" s="213"/>
      <c r="BK453" s="213"/>
      <c r="BL453" s="213"/>
      <c r="BM453" s="213"/>
      <c r="BN453" s="213"/>
      <c r="BO453" s="213"/>
      <c r="BP453" s="213"/>
      <c r="BQ453" s="213"/>
    </row>
    <row r="454" s="218" customFormat="true" ht="25.15" customHeight="true" x14ac:dyDescent="0.2">
      <c r="C454" s="2120" t="s">
        <v>232</v>
      </c>
      <c r="D454" s="2121"/>
      <c r="E454" s="2121"/>
      <c r="F454" s="481"/>
      <c r="G454" s="481"/>
      <c r="H454" s="2121" t="s">
        <v>191</v>
      </c>
      <c r="I454" s="2121"/>
      <c r="J454" s="482">
        <v>0.39017634578638061</v>
      </c>
      <c r="K454" s="481"/>
      <c r="L454" s="481"/>
      <c r="M454" s="2121" t="s">
        <v>191</v>
      </c>
      <c r="N454" s="2121"/>
      <c r="O454" s="483">
        <v>0.49117325357811226</v>
      </c>
      <c r="P454" s="481"/>
      <c r="Q454" s="481"/>
      <c r="R454" s="211"/>
      <c r="S454" s="211"/>
      <c r="T454" s="211"/>
      <c r="U454" s="211"/>
      <c r="V454" s="211"/>
      <c r="W454" s="21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BA454" s="213"/>
      <c r="BB454" s="288"/>
      <c r="BC454" s="213"/>
      <c r="BD454" s="213"/>
      <c r="BE454" s="213"/>
      <c r="BF454" s="213"/>
      <c r="BG454" s="213"/>
      <c r="BH454" s="213"/>
      <c r="BI454" s="213"/>
      <c r="BJ454" s="213"/>
      <c r="BK454" s="213"/>
      <c r="BL454" s="213"/>
      <c r="BM454" s="213"/>
      <c r="BN454" s="213"/>
      <c r="BO454" s="213"/>
      <c r="BP454" s="213"/>
      <c r="BQ454" s="213"/>
    </row>
    <row r="455" s="218" customFormat="true" ht="25.15" customHeight="true" x14ac:dyDescent="0.2">
      <c r="C455" s="2120"/>
      <c r="D455" s="2121"/>
      <c r="E455" s="465" t="s">
        <v>233</v>
      </c>
      <c r="F455" s="481"/>
      <c r="G455" s="481"/>
      <c r="H455" s="2121" t="s">
        <v>193</v>
      </c>
      <c r="I455" s="2121"/>
      <c r="J455" s="485">
        <v>0.40464651218913905</v>
      </c>
      <c r="K455" s="481"/>
      <c r="L455" s="481"/>
      <c r="M455" s="2121" t="s">
        <v>193</v>
      </c>
      <c r="N455" s="2121"/>
      <c r="O455" s="486">
        <v>0.48911343307810234</v>
      </c>
      <c r="P455" s="481"/>
      <c r="Q455" s="481"/>
      <c r="R455" s="211"/>
      <c r="S455" s="211"/>
      <c r="T455" s="211"/>
      <c r="U455" s="211"/>
      <c r="V455" s="211"/>
      <c r="W455" s="21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BA455" s="213"/>
      <c r="BB455" s="288"/>
      <c r="BC455" s="213"/>
      <c r="BD455" s="213"/>
      <c r="BE455" s="213"/>
      <c r="BF455" s="213"/>
      <c r="BG455" s="213"/>
      <c r="BH455" s="213"/>
      <c r="BI455" s="213"/>
      <c r="BJ455" s="213"/>
      <c r="BK455" s="213"/>
      <c r="BL455" s="213"/>
      <c r="BM455" s="213"/>
      <c r="BN455" s="213"/>
      <c r="BO455" s="213"/>
      <c r="BP455" s="213"/>
      <c r="BQ455" s="213"/>
    </row>
    <row r="456" s="218" customFormat="true" ht="25.15" customHeight="true" x14ac:dyDescent="0.2">
      <c r="C456" s="2120" t="s">
        <v>191</v>
      </c>
      <c r="D456" s="2121"/>
      <c r="E456" s="480">
        <v>0.46358945354101788</v>
      </c>
      <c r="F456" s="481"/>
      <c r="G456" s="481"/>
      <c r="H456" s="2121" t="s">
        <v>203</v>
      </c>
      <c r="I456" s="2121"/>
      <c r="J456" s="485">
        <v>0.16041022830673335</v>
      </c>
      <c r="K456" s="481"/>
      <c r="L456" s="481"/>
      <c r="M456" s="2121" t="s">
        <v>203</v>
      </c>
      <c r="N456" s="2121"/>
      <c r="O456" s="486">
        <v>0.22069653526642288</v>
      </c>
      <c r="P456" s="481"/>
      <c r="Q456" s="481"/>
      <c r="R456" s="211"/>
      <c r="S456" s="211"/>
      <c r="T456" s="211"/>
      <c r="U456" s="211"/>
      <c r="V456" s="211"/>
      <c r="W456" s="21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BA456" s="213"/>
      <c r="BB456" s="288"/>
      <c r="BC456" s="213"/>
      <c r="BD456" s="213"/>
      <c r="BE456" s="213"/>
      <c r="BF456" s="213"/>
      <c r="BG456" s="213"/>
      <c r="BH456" s="213"/>
      <c r="BI456" s="213"/>
      <c r="BJ456" s="213"/>
      <c r="BK456" s="213"/>
      <c r="BL456" s="213"/>
      <c r="BM456" s="213"/>
      <c r="BN456" s="213"/>
      <c r="BO456" s="213"/>
      <c r="BP456" s="213"/>
      <c r="BQ456" s="213"/>
    </row>
    <row r="457" s="218" customFormat="true" ht="25.15" customHeight="true" x14ac:dyDescent="0.2">
      <c r="C457" s="2120" t="s">
        <v>193</v>
      </c>
      <c r="D457" s="2121"/>
      <c r="E457" s="484">
        <v>0.52830973981655027</v>
      </c>
      <c r="F457" s="481"/>
      <c r="G457" s="481"/>
      <c r="H457" s="2121" t="s">
        <v>202</v>
      </c>
      <c r="I457" s="2121"/>
      <c r="J457" s="485">
        <v>0.27742650213388359</v>
      </c>
      <c r="K457" s="481"/>
      <c r="L457" s="481"/>
      <c r="M457" s="2121" t="s">
        <v>202</v>
      </c>
      <c r="N457" s="2121"/>
      <c r="O457" s="486">
        <v>0.12800496847432799</v>
      </c>
      <c r="P457" s="481"/>
      <c r="Q457" s="481"/>
      <c r="R457" s="211"/>
      <c r="S457" s="211"/>
      <c r="T457" s="211"/>
      <c r="U457" s="211"/>
      <c r="V457" s="211"/>
      <c r="W457" s="21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BA457" s="213"/>
      <c r="BB457" s="288"/>
      <c r="BC457" s="213"/>
      <c r="BD457" s="213"/>
      <c r="BE457" s="213"/>
      <c r="BF457" s="213"/>
      <c r="BG457" s="213"/>
      <c r="BH457" s="213"/>
      <c r="BI457" s="213"/>
      <c r="BJ457" s="213"/>
      <c r="BK457" s="213"/>
      <c r="BL457" s="213"/>
      <c r="BM457" s="213"/>
      <c r="BN457" s="213"/>
      <c r="BO457" s="213"/>
      <c r="BP457" s="213"/>
      <c r="BQ457" s="213"/>
    </row>
    <row r="458" s="218" customFormat="true" ht="25.15" customHeight="true" x14ac:dyDescent="0.2">
      <c r="C458" s="2120" t="s">
        <v>203</v>
      </c>
      <c r="D458" s="2121"/>
      <c r="E458" s="484">
        <v>0.20446191892827234</v>
      </c>
      <c r="F458" s="481"/>
      <c r="G458" s="481"/>
      <c r="H458" s="2121" t="s">
        <v>219</v>
      </c>
      <c r="I458" s="2121"/>
      <c r="J458" s="485">
        <v>2.0988586372581233E-2</v>
      </c>
      <c r="K458" s="481"/>
      <c r="L458" s="481"/>
      <c r="M458" s="2121" t="s">
        <v>219</v>
      </c>
      <c r="N458" s="2121"/>
      <c r="O458" s="486">
        <v>1.1540998806203899E-2</v>
      </c>
      <c r="P458" s="481"/>
      <c r="Q458" s="481"/>
      <c r="R458" s="211"/>
      <c r="S458" s="211"/>
      <c r="T458" s="211"/>
      <c r="U458" s="211"/>
      <c r="V458" s="211"/>
      <c r="W458" s="21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BA458" s="213"/>
      <c r="BB458" s="288"/>
      <c r="BC458" s="213"/>
      <c r="BD458" s="213"/>
      <c r="BE458" s="213"/>
      <c r="BF458" s="213"/>
      <c r="BG458" s="213"/>
      <c r="BH458" s="213"/>
      <c r="BI458" s="213"/>
      <c r="BJ458" s="213"/>
      <c r="BK458" s="213"/>
      <c r="BL458" s="213"/>
      <c r="BM458" s="213"/>
      <c r="BN458" s="213"/>
      <c r="BO458" s="213"/>
      <c r="BP458" s="213"/>
      <c r="BQ458" s="213"/>
    </row>
    <row r="459" s="218" customFormat="true" ht="25.15" customHeight="true" x14ac:dyDescent="0.2">
      <c r="C459" s="2120" t="s">
        <v>202</v>
      </c>
      <c r="D459" s="2121"/>
      <c r="E459" s="484">
        <v>0.22160339397376988</v>
      </c>
      <c r="F459" s="481"/>
      <c r="G459" s="481"/>
      <c r="H459" s="2121" t="s">
        <v>220</v>
      </c>
      <c r="I459" s="2121"/>
      <c r="J459" s="485">
        <v>2.1912886449610505E-2</v>
      </c>
      <c r="K459" s="481"/>
      <c r="L459" s="481"/>
      <c r="M459" s="2121" t="s">
        <v>220</v>
      </c>
      <c r="N459" s="2121"/>
      <c r="O459" s="486">
        <v>3.18942041293162E-3</v>
      </c>
      <c r="P459" s="481"/>
      <c r="Q459" s="481"/>
      <c r="R459" s="211"/>
      <c r="S459" s="211"/>
      <c r="T459" s="211"/>
      <c r="U459" s="211"/>
      <c r="V459" s="211"/>
      <c r="W459" s="21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BA459" s="213"/>
      <c r="BB459" s="288"/>
      <c r="BC459" s="213"/>
      <c r="BD459" s="213"/>
      <c r="BE459" s="213"/>
      <c r="BF459" s="213"/>
      <c r="BG459" s="213"/>
      <c r="BH459" s="213"/>
      <c r="BI459" s="213"/>
      <c r="BJ459" s="213"/>
      <c r="BK459" s="213"/>
      <c r="BL459" s="213"/>
      <c r="BM459" s="213"/>
      <c r="BN459" s="213"/>
      <c r="BO459" s="213"/>
      <c r="BP459" s="213"/>
      <c r="BQ459" s="213"/>
    </row>
    <row r="460" s="218" customFormat="true" ht="25.15" customHeight="true" x14ac:dyDescent="0.2">
      <c r="C460" s="2120" t="s">
        <v>219</v>
      </c>
      <c r="D460" s="2121"/>
      <c r="E460" s="484">
        <v>2.141610189319083E-2</v>
      </c>
      <c r="F460" s="481"/>
      <c r="G460" s="481"/>
      <c r="H460" s="2121" t="s">
        <v>222</v>
      </c>
      <c r="I460" s="2121"/>
      <c r="J460" s="485">
        <v>3.5773433341008948E-4</v>
      </c>
      <c r="K460" s="481"/>
      <c r="L460" s="481"/>
      <c r="M460" s="2121" t="s">
        <v>222</v>
      </c>
      <c r="N460" s="2121"/>
      <c r="O460" s="486">
        <v>9.4123234589760967E-4</v>
      </c>
      <c r="P460" s="481"/>
      <c r="Q460" s="481"/>
      <c r="R460" s="211"/>
      <c r="S460" s="211"/>
      <c r="T460" s="211"/>
      <c r="U460" s="211"/>
      <c r="V460" s="211"/>
      <c r="W460" s="21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BA460" s="213"/>
      <c r="BB460" s="288"/>
      <c r="BC460" s="213"/>
      <c r="BD460" s="213"/>
      <c r="BE460" s="213"/>
      <c r="BF460" s="213"/>
      <c r="BG460" s="213"/>
      <c r="BH460" s="213"/>
      <c r="BI460" s="213"/>
      <c r="BJ460" s="213"/>
      <c r="BK460" s="213"/>
      <c r="BL460" s="213"/>
      <c r="BM460" s="213"/>
      <c r="BN460" s="213"/>
      <c r="BO460" s="213"/>
      <c r="BP460" s="213"/>
      <c r="BQ460" s="213"/>
    </row>
    <row r="461" s="218" customFormat="true" ht="25.15" customHeight="true" x14ac:dyDescent="0.2">
      <c r="C461" s="2120" t="s">
        <v>220</v>
      </c>
      <c r="D461" s="2121"/>
      <c r="E461" s="484">
        <v>6.962705555286379E-3</v>
      </c>
      <c r="F461" s="481"/>
      <c r="G461" s="481"/>
      <c r="H461" s="2121" t="s">
        <v>189</v>
      </c>
      <c r="I461" s="2121"/>
      <c r="J461" s="485">
        <v>0.65444740083303288</v>
      </c>
      <c r="K461" s="481"/>
      <c r="L461" s="481"/>
      <c r="M461" s="2121" t="s">
        <v>189</v>
      </c>
      <c r="N461" s="2121"/>
      <c r="O461" s="486">
        <v>0.50741831282668015</v>
      </c>
      <c r="P461" s="481"/>
      <c r="Q461" s="481"/>
      <c r="R461" s="211"/>
      <c r="S461" s="211"/>
      <c r="T461" s="211"/>
      <c r="U461" s="211"/>
      <c r="V461" s="211"/>
      <c r="W461" s="21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BA461" s="213"/>
      <c r="BB461" s="288"/>
      <c r="BC461" s="213"/>
      <c r="BD461" s="213"/>
      <c r="BE461" s="213"/>
      <c r="BF461" s="213"/>
      <c r="BG461" s="213"/>
      <c r="BH461" s="213"/>
      <c r="BI461" s="213"/>
      <c r="BJ461" s="213"/>
      <c r="BK461" s="213"/>
      <c r="BL461" s="213"/>
      <c r="BM461" s="213"/>
      <c r="BN461" s="213"/>
      <c r="BO461" s="213"/>
      <c r="BP461" s="213"/>
      <c r="BQ461" s="213"/>
    </row>
    <row r="462" s="218" customFormat="true" ht="25.15" customHeight="true" x14ac:dyDescent="0.2">
      <c r="C462" s="2120" t="s">
        <v>222</v>
      </c>
      <c r="D462" s="2121"/>
      <c r="E462" s="484">
        <v>3.0440347159160436E-3</v>
      </c>
      <c r="F462" s="481"/>
      <c r="G462" s="481"/>
      <c r="H462" s="2121" t="s">
        <v>221</v>
      </c>
      <c r="I462" s="2121"/>
      <c r="J462" s="485">
        <v>5.581876088516553E-3</v>
      </c>
      <c r="K462" s="481"/>
      <c r="L462" s="481"/>
      <c r="M462" s="2121" t="s">
        <v>221</v>
      </c>
      <c r="N462" s="2121"/>
      <c r="O462" s="486">
        <v>1.2975752288226536E-3</v>
      </c>
      <c r="P462" s="481"/>
      <c r="Q462" s="481"/>
      <c r="R462" s="211"/>
      <c r="S462" s="211"/>
      <c r="T462" s="211"/>
      <c r="U462" s="211"/>
      <c r="V462" s="211"/>
      <c r="W462" s="21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BA462" s="213"/>
      <c r="BB462" s="288"/>
      <c r="BC462" s="213"/>
      <c r="BD462" s="213"/>
      <c r="BE462" s="213"/>
      <c r="BF462" s="213"/>
      <c r="BG462" s="213"/>
      <c r="BH462" s="213"/>
      <c r="BI462" s="213"/>
      <c r="BJ462" s="213"/>
      <c r="BK462" s="213"/>
      <c r="BL462" s="213"/>
      <c r="BM462" s="213"/>
      <c r="BN462" s="213"/>
      <c r="BO462" s="213"/>
      <c r="BP462" s="213"/>
      <c r="BQ462" s="213"/>
    </row>
    <row r="463" s="218" customFormat="true" ht="25.15" customHeight="true" x14ac:dyDescent="0.2">
      <c r="C463" s="2120" t="s">
        <v>189</v>
      </c>
      <c r="D463" s="2121"/>
      <c r="E463" s="484">
        <v>0.64155233275683021</v>
      </c>
      <c r="F463" s="481"/>
      <c r="G463" s="481"/>
      <c r="H463" s="2121" t="s">
        <v>225</v>
      </c>
      <c r="I463" s="2121"/>
      <c r="J463" s="485">
        <v>1.4897668618476861E-3</v>
      </c>
      <c r="K463" s="481"/>
      <c r="L463" s="481"/>
      <c r="M463" s="2121" t="s">
        <v>223</v>
      </c>
      <c r="N463" s="2121"/>
      <c r="O463" s="486">
        <v>4.5522833847091608E-4</v>
      </c>
      <c r="P463" s="481"/>
      <c r="Q463" s="481"/>
      <c r="R463" s="211"/>
      <c r="S463" s="211"/>
      <c r="T463" s="211"/>
      <c r="U463" s="211"/>
      <c r="V463" s="211"/>
      <c r="W463" s="21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BA463" s="213"/>
      <c r="BB463" s="288"/>
      <c r="BC463" s="213"/>
      <c r="BD463" s="213"/>
      <c r="BE463" s="213"/>
      <c r="BF463" s="213"/>
      <c r="BG463" s="213"/>
      <c r="BH463" s="213"/>
      <c r="BI463" s="213"/>
      <c r="BJ463" s="213"/>
      <c r="BK463" s="213"/>
      <c r="BL463" s="213"/>
      <c r="BM463" s="213"/>
      <c r="BN463" s="213"/>
      <c r="BO463" s="213"/>
      <c r="BP463" s="213"/>
      <c r="BQ463" s="213"/>
    </row>
    <row r="464" s="218" customFormat="true" ht="25.15" customHeight="true" x14ac:dyDescent="0.2">
      <c r="C464" s="2120" t="s">
        <v>221</v>
      </c>
      <c r="D464" s="2121"/>
      <c r="E464" s="484">
        <v>8.9513422566408103E-3</v>
      </c>
      <c r="F464" s="481"/>
      <c r="G464" s="481"/>
      <c r="H464" s="2121" t="s">
        <v>227</v>
      </c>
      <c r="I464" s="2121"/>
      <c r="J464" s="485">
        <v>6.3288900281167025E-4</v>
      </c>
      <c r="K464" s="481"/>
      <c r="L464" s="481"/>
      <c r="M464" s="2121" t="s">
        <v>225</v>
      </c>
      <c r="N464" s="2121"/>
      <c r="O464" s="486">
        <v>1.3868947984288616E-4</v>
      </c>
      <c r="P464" s="481"/>
      <c r="Q464" s="481"/>
      <c r="R464" s="211"/>
      <c r="S464" s="211"/>
      <c r="T464" s="211"/>
      <c r="U464" s="211"/>
      <c r="V464" s="211"/>
      <c r="W464" s="21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BA464" s="213"/>
      <c r="BB464" s="288"/>
      <c r="BC464" s="213"/>
      <c r="BD464" s="213"/>
      <c r="BE464" s="213"/>
      <c r="BF464" s="213"/>
      <c r="BG464" s="213"/>
      <c r="BH464" s="213"/>
      <c r="BI464" s="213"/>
      <c r="BJ464" s="213"/>
      <c r="BK464" s="213"/>
      <c r="BL464" s="213"/>
      <c r="BM464" s="213"/>
      <c r="BN464" s="213"/>
      <c r="BO464" s="213"/>
      <c r="BP464" s="213"/>
      <c r="BQ464" s="213"/>
    </row>
    <row r="465" s="218" customFormat="true" ht="25.15" customHeight="true" x14ac:dyDescent="0.2">
      <c r="C465" s="2120" t="s">
        <v>223</v>
      </c>
      <c r="D465" s="2121"/>
      <c r="E465" s="484">
        <v>4.5708631740117375E-4</v>
      </c>
      <c r="F465" s="481"/>
      <c r="G465" s="481"/>
      <c r="H465" s="2121" t="s">
        <v>186</v>
      </c>
      <c r="I465" s="2121"/>
      <c r="J465" s="485">
        <v>0.7020146062297542</v>
      </c>
      <c r="K465" s="481"/>
      <c r="L465" s="481"/>
      <c r="M465" s="2121" t="s">
        <v>227</v>
      </c>
      <c r="N465" s="2121"/>
      <c r="O465" s="486">
        <v>1.302085049099946E-4</v>
      </c>
      <c r="P465" s="481"/>
      <c r="Q465" s="481"/>
      <c r="R465" s="211"/>
      <c r="S465" s="211"/>
      <c r="T465" s="211"/>
      <c r="U465" s="211"/>
      <c r="V465" s="211"/>
      <c r="W465" s="21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BA465" s="213"/>
      <c r="BB465" s="288"/>
      <c r="BC465" s="213"/>
      <c r="BD465" s="213"/>
      <c r="BE465" s="213"/>
      <c r="BF465" s="213"/>
      <c r="BG465" s="213"/>
      <c r="BH465" s="213"/>
      <c r="BI465" s="213"/>
      <c r="BJ465" s="213"/>
      <c r="BK465" s="213"/>
      <c r="BL465" s="213"/>
      <c r="BM465" s="213"/>
      <c r="BN465" s="213"/>
      <c r="BO465" s="213"/>
      <c r="BP465" s="213"/>
      <c r="BQ465" s="213"/>
    </row>
    <row r="466" s="218" customFormat="true" ht="25.15" customHeight="true" x14ac:dyDescent="0.2">
      <c r="C466" s="2120" t="s">
        <v>225</v>
      </c>
      <c r="D466" s="2121"/>
      <c r="E466" s="484">
        <v>3.2278792105629433E-4</v>
      </c>
      <c r="F466" s="481"/>
      <c r="G466" s="481"/>
      <c r="H466" s="2121" t="s">
        <v>194</v>
      </c>
      <c r="I466" s="2121"/>
      <c r="J466" s="485">
        <v>0.44597257100629301</v>
      </c>
      <c r="K466" s="481"/>
      <c r="L466" s="481"/>
      <c r="M466" s="2121" t="s">
        <v>186</v>
      </c>
      <c r="N466" s="2121"/>
      <c r="O466" s="486">
        <v>0.47462325002343281</v>
      </c>
      <c r="P466" s="481"/>
      <c r="Q466" s="481"/>
      <c r="R466" s="211"/>
      <c r="S466" s="211"/>
      <c r="T466" s="211"/>
      <c r="U466" s="211"/>
      <c r="V466" s="211"/>
      <c r="W466" s="21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BA466" s="213"/>
      <c r="BB466" s="288"/>
      <c r="BC466" s="213"/>
      <c r="BD466" s="213"/>
      <c r="BE466" s="213"/>
      <c r="BF466" s="213"/>
      <c r="BG466" s="213"/>
      <c r="BH466" s="213"/>
      <c r="BI466" s="213"/>
      <c r="BJ466" s="213"/>
      <c r="BK466" s="213"/>
      <c r="BL466" s="213"/>
      <c r="BM466" s="213"/>
      <c r="BN466" s="213"/>
      <c r="BO466" s="213"/>
      <c r="BP466" s="213"/>
      <c r="BQ466" s="213"/>
    </row>
    <row r="467" s="218" customFormat="true" ht="25.15" customHeight="true" x14ac:dyDescent="0.2">
      <c r="C467" s="2120" t="s">
        <v>227</v>
      </c>
      <c r="D467" s="2121"/>
      <c r="E467" s="484">
        <v>1.0832065901747122E-3</v>
      </c>
      <c r="F467" s="481"/>
      <c r="G467" s="481"/>
      <c r="H467" s="2121" t="s">
        <v>209</v>
      </c>
      <c r="I467" s="2121"/>
      <c r="J467" s="485">
        <v>0.12984988283167201</v>
      </c>
      <c r="K467" s="481"/>
      <c r="L467" s="481"/>
      <c r="M467" s="2121" t="s">
        <v>231</v>
      </c>
      <c r="N467" s="2121"/>
      <c r="O467" s="486">
        <v>6.3808453108724596E-5</v>
      </c>
      <c r="P467" s="481"/>
      <c r="Q467" s="481"/>
      <c r="R467" s="211"/>
      <c r="S467" s="211"/>
      <c r="T467" s="211"/>
      <c r="U467" s="211"/>
      <c r="V467" s="211"/>
      <c r="W467" s="21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BA467" s="213"/>
      <c r="BB467" s="288"/>
      <c r="BC467" s="213"/>
      <c r="BD467" s="213"/>
      <c r="BE467" s="213"/>
      <c r="BF467" s="213"/>
      <c r="BG467" s="213"/>
      <c r="BH467" s="213"/>
      <c r="BI467" s="213"/>
      <c r="BJ467" s="213"/>
      <c r="BK467" s="213"/>
      <c r="BL467" s="213"/>
      <c r="BM467" s="213"/>
      <c r="BN467" s="213"/>
      <c r="BO467" s="213"/>
      <c r="BP467" s="213"/>
      <c r="BQ467" s="213"/>
    </row>
    <row r="468" s="218" customFormat="true" ht="25.15" customHeight="true" x14ac:dyDescent="0.2">
      <c r="C468" s="2120" t="s">
        <v>186</v>
      </c>
      <c r="D468" s="2121"/>
      <c r="E468" s="484">
        <v>0.69437113962596531</v>
      </c>
      <c r="F468" s="481"/>
      <c r="G468" s="481"/>
      <c r="H468" s="2121" t="s">
        <v>226</v>
      </c>
      <c r="I468" s="2121"/>
      <c r="J468" s="485">
        <v>2.4204082889667965E-4</v>
      </c>
      <c r="K468" s="481"/>
      <c r="L468" s="481"/>
      <c r="M468" s="2121" t="s">
        <v>194</v>
      </c>
      <c r="N468" s="2121"/>
      <c r="O468" s="486">
        <v>0.26754250842877786</v>
      </c>
      <c r="P468" s="481"/>
      <c r="Q468" s="481"/>
      <c r="R468" s="211"/>
      <c r="S468" s="211"/>
      <c r="T468" s="211"/>
      <c r="U468" s="211"/>
      <c r="V468" s="211"/>
      <c r="W468" s="21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BA468" s="213"/>
      <c r="BB468" s="288"/>
      <c r="BC468" s="213"/>
      <c r="BD468" s="213"/>
      <c r="BE468" s="213"/>
      <c r="BF468" s="213"/>
      <c r="BG468" s="213"/>
      <c r="BH468" s="213"/>
      <c r="BI468" s="213"/>
      <c r="BJ468" s="213"/>
      <c r="BK468" s="213"/>
      <c r="BL468" s="213"/>
      <c r="BM468" s="213"/>
      <c r="BN468" s="213"/>
      <c r="BO468" s="213"/>
      <c r="BP468" s="213"/>
      <c r="BQ468" s="213"/>
    </row>
    <row r="469" s="218" customFormat="true" ht="25.15" customHeight="true" x14ac:dyDescent="0.2">
      <c r="C469" s="2120" t="s">
        <v>231</v>
      </c>
      <c r="D469" s="2121"/>
      <c r="E469" s="484">
        <v>5.5174382231671882E-5</v>
      </c>
      <c r="F469" s="481"/>
      <c r="G469" s="481"/>
      <c r="H469" s="2121" t="s">
        <v>208</v>
      </c>
      <c r="I469" s="2121"/>
      <c r="J469" s="485">
        <v>5.2011837327924491E-2</v>
      </c>
      <c r="K469" s="481"/>
      <c r="L469" s="481"/>
      <c r="M469" s="2121" t="s">
        <v>209</v>
      </c>
      <c r="N469" s="2121"/>
      <c r="O469" s="486">
        <v>7.2855958900254467E-5</v>
      </c>
      <c r="P469" s="481"/>
      <c r="Q469" s="481"/>
      <c r="R469" s="211"/>
      <c r="S469" s="211"/>
      <c r="T469" s="211"/>
      <c r="U469" s="211"/>
      <c r="V469" s="211"/>
      <c r="W469" s="21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BA469" s="213"/>
      <c r="BB469" s="288"/>
      <c r="BC469" s="213"/>
      <c r="BD469" s="213"/>
      <c r="BE469" s="213"/>
      <c r="BF469" s="213"/>
      <c r="BG469" s="213"/>
      <c r="BH469" s="213"/>
      <c r="BI469" s="213"/>
      <c r="BJ469" s="213"/>
      <c r="BK469" s="213"/>
      <c r="BL469" s="213"/>
      <c r="BM469" s="213"/>
      <c r="BN469" s="213"/>
      <c r="BO469" s="213"/>
      <c r="BP469" s="213"/>
      <c r="BQ469" s="213"/>
    </row>
    <row r="470" s="218" customFormat="true" ht="25.15" customHeight="true" x14ac:dyDescent="0.2">
      <c r="C470" s="2120" t="s">
        <v>194</v>
      </c>
      <c r="D470" s="2121"/>
      <c r="E470" s="484">
        <v>0.44242846016787601</v>
      </c>
      <c r="F470" s="481"/>
      <c r="G470" s="481"/>
      <c r="H470" s="2121" t="s">
        <v>196</v>
      </c>
      <c r="I470" s="2121"/>
      <c r="J470" s="485">
        <v>0.39745685911187628</v>
      </c>
      <c r="K470" s="481"/>
      <c r="L470" s="481"/>
      <c r="M470" s="2121" t="s">
        <v>226</v>
      </c>
      <c r="N470" s="2121"/>
      <c r="O470" s="486">
        <v>2.4193397809371337E-4</v>
      </c>
      <c r="P470" s="481"/>
      <c r="Q470" s="481"/>
      <c r="R470" s="211"/>
      <c r="S470" s="211"/>
      <c r="T470" s="211"/>
      <c r="U470" s="211"/>
      <c r="V470" s="211"/>
      <c r="W470" s="21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BA470" s="213"/>
      <c r="BB470" s="288"/>
      <c r="BC470" s="213"/>
      <c r="BD470" s="213"/>
      <c r="BE470" s="213"/>
      <c r="BF470" s="213"/>
      <c r="BG470" s="213"/>
      <c r="BH470" s="213"/>
      <c r="BI470" s="213"/>
      <c r="BJ470" s="213"/>
      <c r="BK470" s="213"/>
      <c r="BL470" s="213"/>
      <c r="BM470" s="213"/>
      <c r="BN470" s="213"/>
      <c r="BO470" s="213"/>
      <c r="BP470" s="213"/>
      <c r="BQ470" s="213"/>
    </row>
    <row r="471" s="218" customFormat="true" ht="25.15" customHeight="true" x14ac:dyDescent="0.2">
      <c r="C471" s="2120" t="s">
        <v>209</v>
      </c>
      <c r="D471" s="2121"/>
      <c r="E471" s="484">
        <v>3.4594744434593143E-2</v>
      </c>
      <c r="F471" s="481"/>
      <c r="G471" s="481"/>
      <c r="H471" s="2121" t="s">
        <v>216</v>
      </c>
      <c r="I471" s="2121"/>
      <c r="J471" s="485">
        <v>5.8213886261500591E-2</v>
      </c>
      <c r="K471" s="481"/>
      <c r="L471" s="481"/>
      <c r="M471" s="2121" t="s">
        <v>208</v>
      </c>
      <c r="N471" s="2121"/>
      <c r="O471" s="486">
        <v>0.13148569420415152</v>
      </c>
      <c r="P471" s="481"/>
      <c r="Q471" s="481"/>
      <c r="R471" s="211"/>
      <c r="S471" s="211"/>
      <c r="T471" s="211"/>
      <c r="U471" s="211"/>
      <c r="V471" s="211"/>
      <c r="W471" s="21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BA471" s="213"/>
      <c r="BB471" s="288"/>
      <c r="BC471" s="213"/>
      <c r="BD471" s="213"/>
      <c r="BE471" s="213"/>
      <c r="BF471" s="213"/>
      <c r="BG471" s="213"/>
      <c r="BH471" s="213"/>
      <c r="BI471" s="213"/>
      <c r="BJ471" s="213"/>
      <c r="BK471" s="213"/>
      <c r="BL471" s="213"/>
      <c r="BM471" s="213"/>
      <c r="BN471" s="213"/>
      <c r="BO471" s="213"/>
      <c r="BP471" s="213"/>
      <c r="BQ471" s="213"/>
    </row>
    <row r="472" s="218" customFormat="true" ht="25.15" customHeight="true" x14ac:dyDescent="0.2">
      <c r="C472" s="2120" t="s">
        <v>226</v>
      </c>
      <c r="D472" s="2121"/>
      <c r="E472" s="484">
        <v>1.1771868937319637E-4</v>
      </c>
      <c r="F472" s="481"/>
      <c r="G472" s="481"/>
      <c r="H472" s="2121" t="s">
        <v>218</v>
      </c>
      <c r="I472" s="2121"/>
      <c r="J472" s="485">
        <v>3.2120004509970088E-2</v>
      </c>
      <c r="K472" s="481"/>
      <c r="L472" s="481"/>
      <c r="M472" s="2121" t="s">
        <v>196</v>
      </c>
      <c r="N472" s="2121"/>
      <c r="O472" s="486">
        <v>2.9090400565852478E-2</v>
      </c>
      <c r="P472" s="481"/>
      <c r="Q472" s="481"/>
      <c r="R472" s="211"/>
      <c r="S472" s="211"/>
      <c r="T472" s="211"/>
      <c r="U472" s="211"/>
      <c r="V472" s="211"/>
      <c r="W472" s="21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BA472" s="213"/>
      <c r="BB472" s="288"/>
      <c r="BC472" s="213"/>
      <c r="BD472" s="213"/>
      <c r="BE472" s="213"/>
      <c r="BF472" s="213"/>
      <c r="BG472" s="213"/>
      <c r="BH472" s="213"/>
      <c r="BI472" s="213"/>
      <c r="BJ472" s="213"/>
      <c r="BK472" s="213"/>
      <c r="BL472" s="213"/>
      <c r="BM472" s="213"/>
      <c r="BN472" s="213"/>
      <c r="BO472" s="213"/>
      <c r="BP472" s="213"/>
      <c r="BQ472" s="213"/>
    </row>
    <row r="473" s="218" customFormat="true" ht="25.15" customHeight="true" x14ac:dyDescent="0.2">
      <c r="C473" s="2120" t="s">
        <v>208</v>
      </c>
      <c r="D473" s="2121"/>
      <c r="E473" s="484">
        <v>0.13329103576659768</v>
      </c>
      <c r="F473" s="481"/>
      <c r="G473" s="481"/>
      <c r="H473" s="2121" t="s">
        <v>212</v>
      </c>
      <c r="I473" s="2121"/>
      <c r="J473" s="485">
        <v>8.7653493888788805E-2</v>
      </c>
      <c r="K473" s="481"/>
      <c r="L473" s="481"/>
      <c r="M473" s="2121" t="s">
        <v>216</v>
      </c>
      <c r="N473" s="2121"/>
      <c r="O473" s="486">
        <v>3.2466072957292444E-3</v>
      </c>
      <c r="P473" s="481"/>
      <c r="Q473" s="481"/>
      <c r="R473" s="211"/>
      <c r="S473" s="211"/>
      <c r="T473" s="211"/>
      <c r="U473" s="211"/>
      <c r="V473" s="211"/>
      <c r="W473" s="21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BA473" s="213"/>
      <c r="BB473" s="288"/>
      <c r="BC473" s="213"/>
      <c r="BD473" s="213"/>
      <c r="BE473" s="213"/>
      <c r="BF473" s="213"/>
      <c r="BG473" s="213"/>
      <c r="BH473" s="213"/>
      <c r="BI473" s="213"/>
      <c r="BJ473" s="213"/>
      <c r="BK473" s="213"/>
      <c r="BL473" s="213"/>
      <c r="BM473" s="213"/>
      <c r="BN473" s="213"/>
      <c r="BO473" s="213"/>
      <c r="BP473" s="213"/>
      <c r="BQ473" s="213"/>
    </row>
    <row r="474" s="218" customFormat="true" ht="25.15" customHeight="true" x14ac:dyDescent="0.2">
      <c r="C474" s="2120" t="s">
        <v>196</v>
      </c>
      <c r="D474" s="2121"/>
      <c r="E474" s="484">
        <v>0.16331553690780293</v>
      </c>
      <c r="F474" s="481"/>
      <c r="G474" s="481"/>
      <c r="H474" s="2121" t="s">
        <v>224</v>
      </c>
      <c r="I474" s="2121"/>
      <c r="J474" s="485">
        <v>3.1534919056099464E-3</v>
      </c>
      <c r="K474" s="481"/>
      <c r="L474" s="481"/>
      <c r="M474" s="2121" t="s">
        <v>218</v>
      </c>
      <c r="N474" s="2121"/>
      <c r="O474" s="486">
        <v>2.4851299609486506E-4</v>
      </c>
      <c r="P474" s="481"/>
      <c r="Q474" s="481"/>
      <c r="R474" s="211"/>
      <c r="S474" s="211"/>
      <c r="T474" s="211"/>
      <c r="U474" s="211"/>
      <c r="V474" s="211"/>
      <c r="W474" s="21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BA474" s="213"/>
      <c r="BB474" s="288"/>
      <c r="BC474" s="213"/>
      <c r="BD474" s="213"/>
      <c r="BE474" s="213"/>
      <c r="BF474" s="213"/>
      <c r="BG474" s="213"/>
      <c r="BH474" s="213"/>
      <c r="BI474" s="213"/>
      <c r="BJ474" s="213"/>
      <c r="BK474" s="213"/>
      <c r="BL474" s="213"/>
      <c r="BM474" s="213"/>
      <c r="BN474" s="213"/>
      <c r="BO474" s="213"/>
      <c r="BP474" s="213"/>
      <c r="BQ474" s="213"/>
    </row>
    <row r="475" s="218" customFormat="true" ht="25.15" customHeight="true" x14ac:dyDescent="0.2">
      <c r="C475" s="2120" t="s">
        <v>216</v>
      </c>
      <c r="D475" s="2121"/>
      <c r="E475" s="484">
        <v>4.5760891876165534E-2</v>
      </c>
      <c r="F475" s="481"/>
      <c r="G475" s="481"/>
      <c r="H475" s="2121" t="s">
        <v>229</v>
      </c>
      <c r="I475" s="2121"/>
      <c r="J475" s="485">
        <v>9.3113853722121643E-5</v>
      </c>
      <c r="K475" s="481"/>
      <c r="L475" s="481"/>
      <c r="M475" s="2121" t="s">
        <v>212</v>
      </c>
      <c r="N475" s="2121"/>
      <c r="O475" s="486">
        <v>7.8222451710132909E-2</v>
      </c>
      <c r="P475" s="481"/>
      <c r="Q475" s="481"/>
      <c r="R475" s="211"/>
      <c r="S475" s="211"/>
      <c r="T475" s="211"/>
      <c r="U475" s="211"/>
      <c r="V475" s="211"/>
      <c r="W475" s="21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BA475" s="213"/>
      <c r="BB475" s="288"/>
      <c r="BC475" s="213"/>
      <c r="BD475" s="213"/>
      <c r="BE475" s="213"/>
      <c r="BF475" s="213"/>
      <c r="BG475" s="213"/>
      <c r="BH475" s="213"/>
      <c r="BI475" s="213"/>
      <c r="BJ475" s="213"/>
      <c r="BK475" s="213"/>
      <c r="BL475" s="213"/>
      <c r="BM475" s="213"/>
      <c r="BN475" s="213"/>
      <c r="BO475" s="213"/>
      <c r="BP475" s="213"/>
      <c r="BQ475" s="213"/>
    </row>
    <row r="476" s="218" customFormat="true" ht="25.15" customHeight="true" x14ac:dyDescent="0.2">
      <c r="C476" s="2120" t="s">
        <v>218</v>
      </c>
      <c r="D476" s="2121"/>
      <c r="E476" s="484">
        <v>6.749061354219375E-3</v>
      </c>
      <c r="F476" s="481"/>
      <c r="G476" s="481"/>
      <c r="H476" s="2121" t="s">
        <v>228</v>
      </c>
      <c r="I476" s="2121"/>
      <c r="J476" s="485">
        <v>1.4027193947188604E-3</v>
      </c>
      <c r="K476" s="481"/>
      <c r="L476" s="481"/>
      <c r="M476" s="2121" t="s">
        <v>228</v>
      </c>
      <c r="N476" s="2121"/>
      <c r="O476" s="486">
        <v>1.6581290947575907E-4</v>
      </c>
      <c r="P476" s="481"/>
      <c r="Q476" s="481"/>
      <c r="R476" s="211"/>
      <c r="S476" s="211"/>
      <c r="T476" s="211"/>
      <c r="U476" s="211"/>
      <c r="V476" s="211"/>
      <c r="W476" s="21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BA476" s="213"/>
      <c r="BB476" s="288"/>
      <c r="BC476" s="213"/>
      <c r="BD476" s="213"/>
      <c r="BE476" s="213"/>
      <c r="BF476" s="213"/>
      <c r="BG476" s="213"/>
      <c r="BH476" s="213"/>
      <c r="BI476" s="213"/>
      <c r="BJ476" s="213"/>
      <c r="BK476" s="213"/>
      <c r="BL476" s="213"/>
      <c r="BM476" s="213"/>
      <c r="BN476" s="213"/>
      <c r="BO476" s="213"/>
      <c r="BP476" s="213"/>
      <c r="BQ476" s="213"/>
    </row>
    <row r="477" s="218" customFormat="true" ht="25.15" customHeight="true" x14ac:dyDescent="0.2">
      <c r="C477" s="2120" t="s">
        <v>212</v>
      </c>
      <c r="D477" s="2121"/>
      <c r="E477" s="484">
        <v>6.1559057684220715E-2</v>
      </c>
      <c r="F477" s="481"/>
      <c r="G477" s="481"/>
      <c r="H477" s="2121" t="s">
        <v>230</v>
      </c>
      <c r="I477" s="2121"/>
      <c r="J477" s="485">
        <v>1.6738443213020372E-8</v>
      </c>
      <c r="K477" s="481"/>
      <c r="L477" s="481"/>
      <c r="M477" s="2121" t="s">
        <v>230</v>
      </c>
      <c r="N477" s="2121"/>
      <c r="O477" s="486">
        <v>1.1195916684220576E-5</v>
      </c>
      <c r="P477" s="481"/>
      <c r="Q477" s="481"/>
      <c r="R477" s="211"/>
      <c r="S477" s="211"/>
      <c r="T477" s="211"/>
      <c r="U477" s="211"/>
      <c r="V477" s="211"/>
      <c r="W477" s="21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BA477" s="213"/>
      <c r="BB477" s="288"/>
      <c r="BC477" s="213"/>
      <c r="BD477" s="213"/>
      <c r="BE477" s="213"/>
      <c r="BF477" s="213"/>
      <c r="BG477" s="213"/>
      <c r="BH477" s="213"/>
      <c r="BI477" s="213"/>
      <c r="BJ477" s="213"/>
      <c r="BK477" s="213"/>
      <c r="BL477" s="213"/>
      <c r="BM477" s="213"/>
      <c r="BN477" s="213"/>
      <c r="BO477" s="213"/>
      <c r="BP477" s="213"/>
      <c r="BQ477" s="213"/>
    </row>
    <row r="478" s="218" customFormat="true" ht="25.15" customHeight="true" x14ac:dyDescent="0.2">
      <c r="C478" s="2120" t="s">
        <v>224</v>
      </c>
      <c r="D478" s="2121"/>
      <c r="E478" s="484">
        <v>3.8925661764252612E-3</v>
      </c>
      <c r="F478" s="481"/>
      <c r="G478" s="481"/>
      <c r="H478" s="2121" t="s">
        <v>210</v>
      </c>
      <c r="I478" s="2121"/>
      <c r="J478" s="485">
        <v>0.10218233542719415</v>
      </c>
      <c r="K478" s="481"/>
      <c r="L478" s="481"/>
      <c r="M478" s="2121" t="s">
        <v>210</v>
      </c>
      <c r="N478" s="2121"/>
      <c r="O478" s="486">
        <v>8.0291582777954021E-2</v>
      </c>
      <c r="P478" s="481"/>
      <c r="Q478" s="481"/>
      <c r="R478" s="211"/>
      <c r="S478" s="211"/>
      <c r="T478" s="211"/>
      <c r="U478" s="211"/>
      <c r="V478" s="211"/>
      <c r="W478" s="21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BA478" s="213"/>
      <c r="BB478" s="288"/>
      <c r="BC478" s="213"/>
      <c r="BD478" s="213"/>
      <c r="BE478" s="213"/>
      <c r="BF478" s="213"/>
      <c r="BG478" s="213"/>
      <c r="BH478" s="213"/>
      <c r="BI478" s="213"/>
      <c r="BJ478" s="213"/>
      <c r="BK478" s="213"/>
      <c r="BL478" s="213"/>
      <c r="BM478" s="213"/>
      <c r="BN478" s="213"/>
      <c r="BO478" s="213"/>
      <c r="BP478" s="213"/>
      <c r="BQ478" s="213"/>
    </row>
    <row r="479" s="218" customFormat="true" ht="25.15" customHeight="true" x14ac:dyDescent="0.2">
      <c r="C479" s="2120" t="s">
        <v>229</v>
      </c>
      <c r="D479" s="2121"/>
      <c r="E479" s="484">
        <v>6.3232246228786635E-4</v>
      </c>
      <c r="F479" s="481"/>
      <c r="G479" s="481"/>
      <c r="H479" s="2121" t="s">
        <v>194</v>
      </c>
      <c r="I479" s="2121"/>
      <c r="J479" s="485">
        <v>8.3322116975159857E-2</v>
      </c>
      <c r="K479" s="481"/>
      <c r="L479" s="481"/>
      <c r="M479" s="2121" t="s">
        <v>194</v>
      </c>
      <c r="N479" s="2121"/>
      <c r="O479" s="486">
        <v>6.2163132348010387E-2</v>
      </c>
      <c r="P479" s="481"/>
      <c r="Q479" s="481"/>
      <c r="R479" s="211"/>
      <c r="S479" s="211"/>
      <c r="T479" s="211"/>
      <c r="U479" s="211"/>
      <c r="V479" s="211"/>
      <c r="W479" s="21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BA479" s="213"/>
      <c r="BB479" s="288"/>
      <c r="BC479" s="213"/>
      <c r="BD479" s="213"/>
      <c r="BE479" s="213"/>
      <c r="BF479" s="213"/>
      <c r="BG479" s="213"/>
      <c r="BH479" s="213"/>
      <c r="BI479" s="213"/>
      <c r="BJ479" s="213"/>
      <c r="BK479" s="213"/>
      <c r="BL479" s="213"/>
      <c r="BM479" s="213"/>
      <c r="BN479" s="213"/>
      <c r="BO479" s="213"/>
      <c r="BP479" s="213"/>
      <c r="BQ479" s="213"/>
    </row>
    <row r="480" s="218" customFormat="true" ht="25.15" customHeight="true" x14ac:dyDescent="0.2">
      <c r="C480" s="2120" t="s">
        <v>228</v>
      </c>
      <c r="D480" s="2121"/>
      <c r="E480" s="484">
        <v>5.7660461199323578E-5</v>
      </c>
      <c r="F480" s="481"/>
      <c r="G480" s="481"/>
      <c r="H480" s="2121" t="s">
        <v>209</v>
      </c>
      <c r="I480" s="2121"/>
      <c r="J480" s="485">
        <v>2.0666098978053136E-2</v>
      </c>
      <c r="K480" s="481"/>
      <c r="L480" s="481"/>
      <c r="M480" s="2121" t="s">
        <v>209</v>
      </c>
      <c r="N480" s="2121"/>
      <c r="O480" s="486">
        <v>7.1161004130987845E-3</v>
      </c>
      <c r="P480" s="481"/>
      <c r="Q480" s="481"/>
      <c r="R480" s="211"/>
      <c r="S480" s="211"/>
      <c r="T480" s="211"/>
      <c r="U480" s="211"/>
      <c r="V480" s="211"/>
      <c r="W480" s="21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BA480" s="213"/>
      <c r="BB480" s="288"/>
      <c r="BC480" s="213"/>
      <c r="BD480" s="213"/>
      <c r="BE480" s="213"/>
      <c r="BF480" s="213"/>
      <c r="BG480" s="213"/>
      <c r="BH480" s="213"/>
      <c r="BI480" s="213"/>
      <c r="BJ480" s="213"/>
      <c r="BK480" s="213"/>
      <c r="BL480" s="213"/>
      <c r="BM480" s="213"/>
      <c r="BN480" s="213"/>
      <c r="BO480" s="213"/>
      <c r="BP480" s="213"/>
      <c r="BQ480" s="213"/>
    </row>
    <row r="481" s="218" customFormat="true" ht="25.15" customHeight="true" x14ac:dyDescent="0.2">
      <c r="C481" s="2120" t="s">
        <v>230</v>
      </c>
      <c r="D481" s="2121"/>
      <c r="E481" s="484">
        <v>2.6797524579488693E-4</v>
      </c>
      <c r="F481" s="481"/>
      <c r="G481" s="481"/>
      <c r="H481" s="2121" t="s">
        <v>207</v>
      </c>
      <c r="I481" s="2121"/>
      <c r="J481" s="485">
        <v>0.25580955508523551</v>
      </c>
      <c r="K481" s="481"/>
      <c r="L481" s="481"/>
      <c r="M481" s="2121" t="s">
        <v>207</v>
      </c>
      <c r="N481" s="2121"/>
      <c r="O481" s="486">
        <v>0.11435470094184606</v>
      </c>
      <c r="P481" s="481"/>
      <c r="Q481" s="481"/>
      <c r="R481" s="211"/>
      <c r="S481" s="211"/>
      <c r="T481" s="211"/>
      <c r="U481" s="211"/>
      <c r="V481" s="211"/>
      <c r="W481" s="21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BA481" s="213"/>
      <c r="BB481" s="288"/>
      <c r="BC481" s="213"/>
      <c r="BD481" s="213"/>
      <c r="BE481" s="213"/>
      <c r="BF481" s="213"/>
      <c r="BG481" s="213"/>
      <c r="BH481" s="213"/>
      <c r="BI481" s="213"/>
      <c r="BJ481" s="213"/>
      <c r="BK481" s="213"/>
      <c r="BL481" s="213"/>
      <c r="BM481" s="213"/>
      <c r="BN481" s="213"/>
      <c r="BO481" s="213"/>
      <c r="BP481" s="213"/>
      <c r="BQ481" s="213"/>
    </row>
    <row r="482" s="218" customFormat="true" ht="25.15" customHeight="true" x14ac:dyDescent="0.2">
      <c r="C482" s="2120" t="s">
        <v>210</v>
      </c>
      <c r="D482" s="2121"/>
      <c r="E482" s="484">
        <v>6.7794947374462025E-2</v>
      </c>
      <c r="F482" s="481"/>
      <c r="G482" s="481"/>
      <c r="H482" s="2121" t="s">
        <v>213</v>
      </c>
      <c r="I482" s="2121"/>
      <c r="J482" s="485">
        <v>3.2286572031703077E-2</v>
      </c>
      <c r="K482" s="481"/>
      <c r="L482" s="481"/>
      <c r="M482" s="2121" t="s">
        <v>213</v>
      </c>
      <c r="N482" s="2121"/>
      <c r="O482" s="486">
        <v>3.8412792204675646E-2</v>
      </c>
      <c r="P482" s="481"/>
      <c r="Q482" s="481"/>
      <c r="R482" s="211"/>
      <c r="S482" s="211"/>
      <c r="T482" s="211"/>
      <c r="U482" s="211"/>
      <c r="V482" s="211"/>
      <c r="W482" s="21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BA482" s="213"/>
      <c r="BB482" s="288"/>
      <c r="BC482" s="213"/>
      <c r="BD482" s="213"/>
      <c r="BE482" s="213"/>
      <c r="BF482" s="213"/>
      <c r="BG482" s="213"/>
      <c r="BH482" s="213"/>
      <c r="BI482" s="213"/>
      <c r="BJ482" s="213"/>
      <c r="BK482" s="213"/>
      <c r="BL482" s="213"/>
      <c r="BM482" s="213"/>
      <c r="BN482" s="213"/>
      <c r="BO482" s="213"/>
      <c r="BP482" s="213"/>
      <c r="BQ482" s="213"/>
    </row>
    <row r="483" s="218" customFormat="true" ht="25.15" customHeight="true" x14ac:dyDescent="0.2">
      <c r="C483" s="2120" t="s">
        <v>194</v>
      </c>
      <c r="D483" s="2121"/>
      <c r="E483" s="484">
        <v>5.6493000906485E-2</v>
      </c>
      <c r="F483" s="481"/>
      <c r="G483" s="481"/>
      <c r="H483" s="2121" t="s">
        <v>217</v>
      </c>
      <c r="I483" s="2121"/>
      <c r="J483" s="485">
        <v>6.3999444537152193E-3</v>
      </c>
      <c r="K483" s="481"/>
      <c r="L483" s="481"/>
      <c r="M483" s="2121" t="s">
        <v>217</v>
      </c>
      <c r="N483" s="2121"/>
      <c r="O483" s="486">
        <v>1.3873386443715415E-2</v>
      </c>
      <c r="P483" s="481"/>
      <c r="Q483" s="481"/>
      <c r="R483" s="211"/>
      <c r="S483" s="211"/>
      <c r="T483" s="211"/>
      <c r="U483" s="211"/>
      <c r="V483" s="211"/>
      <c r="W483" s="21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BA483" s="213"/>
      <c r="BB483" s="288"/>
      <c r="BC483" s="213"/>
      <c r="BD483" s="213"/>
      <c r="BE483" s="213"/>
      <c r="BF483" s="213"/>
      <c r="BG483" s="213"/>
      <c r="BH483" s="213"/>
      <c r="BI483" s="213"/>
      <c r="BJ483" s="213"/>
      <c r="BK483" s="213"/>
      <c r="BL483" s="213"/>
      <c r="BM483" s="213"/>
      <c r="BN483" s="213"/>
      <c r="BO483" s="213"/>
      <c r="BP483" s="213"/>
      <c r="BQ483" s="213"/>
    </row>
    <row r="484" s="218" customFormat="true" ht="25.15" customHeight="true" x14ac:dyDescent="0.2">
      <c r="C484" s="2120" t="s">
        <v>209</v>
      </c>
      <c r="D484" s="2121"/>
      <c r="E484" s="484">
        <v>5.1416300906806855E-3</v>
      </c>
      <c r="F484" s="481"/>
      <c r="G484" s="481"/>
      <c r="H484" s="2121" t="s">
        <v>200</v>
      </c>
      <c r="I484" s="2121"/>
      <c r="J484" s="485">
        <v>8.6106117743308883E-2</v>
      </c>
      <c r="K484" s="481"/>
      <c r="L484" s="481"/>
      <c r="M484" s="2121" t="s">
        <v>200</v>
      </c>
      <c r="N484" s="2121"/>
      <c r="O484" s="486">
        <v>0.25801427592993365</v>
      </c>
      <c r="P484" s="481"/>
      <c r="Q484" s="481"/>
      <c r="R484" s="211"/>
      <c r="S484" s="211"/>
      <c r="T484" s="211"/>
      <c r="U484" s="211"/>
      <c r="V484" s="211"/>
      <c r="W484" s="21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BA484" s="213"/>
      <c r="BB484" s="288"/>
      <c r="BC484" s="213"/>
      <c r="BD484" s="213"/>
      <c r="BE484" s="213"/>
      <c r="BF484" s="213"/>
      <c r="BG484" s="213"/>
      <c r="BH484" s="213"/>
      <c r="BI484" s="213"/>
      <c r="BJ484" s="213"/>
      <c r="BK484" s="213"/>
      <c r="BL484" s="213"/>
      <c r="BM484" s="213"/>
      <c r="BN484" s="213"/>
      <c r="BO484" s="213"/>
      <c r="BP484" s="213"/>
      <c r="BQ484" s="213"/>
    </row>
    <row r="485" s="218" customFormat="true" ht="25.15" customHeight="true" x14ac:dyDescent="0.2">
      <c r="C485" s="2120" t="s">
        <v>207</v>
      </c>
      <c r="D485" s="2121"/>
      <c r="E485" s="484">
        <v>0.21843970921651698</v>
      </c>
      <c r="F485" s="481"/>
      <c r="G485" s="481"/>
      <c r="H485" s="2121" t="s">
        <v>197</v>
      </c>
      <c r="I485" s="2121"/>
      <c r="J485" s="485">
        <v>4.2499940114117243E-2</v>
      </c>
      <c r="K485" s="481"/>
      <c r="L485" s="481"/>
      <c r="M485" s="2121" t="s">
        <v>197</v>
      </c>
      <c r="N485" s="2121"/>
      <c r="O485" s="486">
        <v>0.28435836284937299</v>
      </c>
      <c r="P485" s="481"/>
      <c r="Q485" s="481"/>
      <c r="R485" s="211"/>
      <c r="S485" s="211"/>
      <c r="T485" s="211"/>
      <c r="U485" s="211"/>
      <c r="V485" s="211"/>
      <c r="W485" s="21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BA485" s="213"/>
      <c r="BB485" s="288"/>
      <c r="BC485" s="213"/>
      <c r="BD485" s="213"/>
      <c r="BE485" s="213"/>
      <c r="BF485" s="213"/>
      <c r="BG485" s="213"/>
      <c r="BH485" s="213"/>
      <c r="BI485" s="213"/>
      <c r="BJ485" s="213"/>
      <c r="BK485" s="213"/>
      <c r="BL485" s="213"/>
      <c r="BM485" s="213"/>
      <c r="BN485" s="213"/>
      <c r="BO485" s="213"/>
      <c r="BP485" s="213"/>
      <c r="BQ485" s="213"/>
    </row>
    <row r="486" s="218" customFormat="true" ht="25.15" customHeight="true" x14ac:dyDescent="0.2">
      <c r="C486" s="2120" t="s">
        <v>213</v>
      </c>
      <c r="D486" s="2121"/>
      <c r="E486" s="484">
        <v>3.6284183454948153E-2</v>
      </c>
      <c r="F486" s="481"/>
      <c r="G486" s="481"/>
      <c r="H486" s="2121" t="s">
        <v>205</v>
      </c>
      <c r="I486" s="2121"/>
      <c r="J486" s="485">
        <v>0.1129599209409449</v>
      </c>
      <c r="K486" s="481"/>
      <c r="L486" s="481"/>
      <c r="M486" s="2121" t="s">
        <v>205</v>
      </c>
      <c r="N486" s="2121"/>
      <c r="O486" s="486">
        <v>0.14593341584342751</v>
      </c>
      <c r="P486" s="481"/>
      <c r="Q486" s="481"/>
      <c r="R486" s="211"/>
      <c r="S486" s="211"/>
      <c r="T486" s="211"/>
      <c r="U486" s="211"/>
      <c r="V486" s="211"/>
      <c r="W486" s="21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BA486" s="213"/>
      <c r="BB486" s="288"/>
      <c r="BC486" s="213"/>
      <c r="BD486" s="213"/>
      <c r="BE486" s="213"/>
      <c r="BF486" s="213"/>
      <c r="BG486" s="213"/>
      <c r="BH486" s="213"/>
      <c r="BI486" s="213"/>
      <c r="BJ486" s="213"/>
      <c r="BK486" s="213"/>
      <c r="BL486" s="213"/>
      <c r="BM486" s="213"/>
      <c r="BN486" s="213"/>
      <c r="BO486" s="213"/>
      <c r="BP486" s="213"/>
      <c r="BQ486" s="213"/>
    </row>
    <row r="487" s="218" customFormat="true" ht="25.15" customHeight="true" x14ac:dyDescent="0.2">
      <c r="C487" s="2120" t="s">
        <v>217</v>
      </c>
      <c r="D487" s="2121"/>
      <c r="E487" s="484">
        <v>6.5226952775167034E-3</v>
      </c>
      <c r="F487" s="481"/>
      <c r="G487" s="481"/>
      <c r="H487" s="2121" t="s">
        <v>214</v>
      </c>
      <c r="I487" s="2121"/>
      <c r="J487" s="485">
        <v>1.8143756739491462E-2</v>
      </c>
      <c r="K487" s="481"/>
      <c r="L487" s="481"/>
      <c r="M487" s="2121" t="s">
        <v>214</v>
      </c>
      <c r="N487" s="2121"/>
      <c r="O487" s="486">
        <v>3.8046734485365476E-2</v>
      </c>
      <c r="P487" s="481"/>
      <c r="Q487" s="481"/>
      <c r="R487" s="211"/>
      <c r="S487" s="211"/>
      <c r="T487" s="211"/>
      <c r="U487" s="211"/>
      <c r="V487" s="211"/>
      <c r="W487" s="21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BA487" s="213"/>
      <c r="BB487" s="288"/>
      <c r="BC487" s="213"/>
      <c r="BD487" s="213"/>
      <c r="BE487" s="213"/>
      <c r="BF487" s="213"/>
      <c r="BG487" s="213"/>
      <c r="BH487" s="213"/>
      <c r="BI487" s="213"/>
      <c r="BJ487" s="213"/>
      <c r="BK487" s="213"/>
      <c r="BL487" s="213"/>
      <c r="BM487" s="213"/>
      <c r="BN487" s="213"/>
      <c r="BO487" s="213"/>
      <c r="BP487" s="213"/>
      <c r="BQ487" s="213"/>
    </row>
    <row r="488" s="218" customFormat="true" ht="25.15" customHeight="true" x14ac:dyDescent="0.2">
      <c r="C488" s="2120" t="s">
        <v>200</v>
      </c>
      <c r="D488" s="2121"/>
      <c r="E488" s="484">
        <v>0.26404141219381444</v>
      </c>
      <c r="F488" s="481"/>
      <c r="G488" s="481"/>
      <c r="H488" s="2121" t="s">
        <v>204</v>
      </c>
      <c r="I488" s="2121"/>
      <c r="J488" s="485">
        <v>0.21113176201109285</v>
      </c>
      <c r="K488" s="481"/>
      <c r="L488" s="481"/>
      <c r="M488" s="2121" t="s">
        <v>204</v>
      </c>
      <c r="N488" s="2121"/>
      <c r="O488" s="486">
        <v>2.9646266597818521E-2</v>
      </c>
      <c r="P488" s="481"/>
      <c r="Q488" s="481"/>
      <c r="R488" s="211"/>
      <c r="S488" s="211"/>
      <c r="T488" s="211"/>
      <c r="U488" s="211"/>
      <c r="V488" s="211"/>
      <c r="W488" s="21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BA488" s="213"/>
      <c r="BB488" s="288"/>
      <c r="BC488" s="213"/>
      <c r="BD488" s="213"/>
      <c r="BE488" s="213"/>
      <c r="BF488" s="213"/>
      <c r="BG488" s="213"/>
      <c r="BH488" s="213"/>
      <c r="BI488" s="213"/>
      <c r="BJ488" s="213"/>
      <c r="BK488" s="213"/>
      <c r="BL488" s="213"/>
      <c r="BM488" s="213"/>
      <c r="BN488" s="213"/>
      <c r="BO488" s="213"/>
      <c r="BP488" s="213"/>
      <c r="BQ488" s="213"/>
    </row>
    <row r="489" s="218" customFormat="true" ht="25.15" customHeight="true" x14ac:dyDescent="0.2">
      <c r="C489" s="2120" t="s">
        <v>197</v>
      </c>
      <c r="D489" s="2121"/>
      <c r="E489" s="484">
        <v>0.17075630583678442</v>
      </c>
      <c r="F489" s="481"/>
      <c r="G489" s="481"/>
      <c r="H489" s="2121" t="s">
        <v>215</v>
      </c>
      <c r="I489" s="2121"/>
      <c r="J489" s="485">
        <v>4.1731486842865075E-2</v>
      </c>
      <c r="K489" s="481"/>
      <c r="L489" s="481"/>
      <c r="M489" s="2121" t="s">
        <v>215</v>
      </c>
      <c r="N489" s="2121"/>
      <c r="O489" s="486">
        <v>1.9146788812024508E-2</v>
      </c>
      <c r="P489" s="481"/>
      <c r="Q489" s="481"/>
      <c r="R489" s="211"/>
      <c r="S489" s="211"/>
      <c r="T489" s="211"/>
      <c r="U489" s="211"/>
      <c r="V489" s="211"/>
      <c r="W489" s="21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BA489" s="213"/>
      <c r="BB489" s="288"/>
      <c r="BC489" s="213"/>
      <c r="BD489" s="213"/>
      <c r="BE489" s="213"/>
      <c r="BF489" s="213"/>
      <c r="BG489" s="213"/>
      <c r="BH489" s="213"/>
      <c r="BI489" s="213"/>
      <c r="BJ489" s="213"/>
      <c r="BK489" s="213"/>
      <c r="BL489" s="213"/>
      <c r="BM489" s="213"/>
      <c r="BN489" s="213"/>
      <c r="BO489" s="213"/>
      <c r="BP489" s="213"/>
      <c r="BQ489" s="213"/>
    </row>
    <row r="490" s="218" customFormat="true" ht="25.15" customHeight="true" x14ac:dyDescent="0.2">
      <c r="C490" s="2120" t="s">
        <v>205</v>
      </c>
      <c r="D490" s="2121"/>
      <c r="E490" s="484">
        <v>0.14315548187918178</v>
      </c>
      <c r="F490" s="481"/>
      <c r="G490" s="481"/>
      <c r="H490" s="2121" t="s">
        <v>192</v>
      </c>
      <c r="I490" s="2121"/>
      <c r="J490" s="485">
        <v>0.44729014576775472</v>
      </c>
      <c r="K490" s="481"/>
      <c r="L490" s="481"/>
      <c r="M490" s="2121" t="s">
        <v>192</v>
      </c>
      <c r="N490" s="2121"/>
      <c r="O490" s="486">
        <v>0.44487232597243903</v>
      </c>
      <c r="P490" s="481"/>
      <c r="Q490" s="481"/>
      <c r="R490" s="211"/>
      <c r="S490" s="211"/>
      <c r="T490" s="211"/>
      <c r="U490" s="211"/>
      <c r="V490" s="211"/>
      <c r="W490" s="21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BA490" s="213"/>
      <c r="BB490" s="288"/>
      <c r="BC490" s="213"/>
      <c r="BD490" s="213"/>
      <c r="BE490" s="213"/>
      <c r="BF490" s="213"/>
      <c r="BG490" s="213"/>
      <c r="BH490" s="213"/>
      <c r="BI490" s="213"/>
      <c r="BJ490" s="213"/>
      <c r="BK490" s="213"/>
      <c r="BL490" s="213"/>
      <c r="BM490" s="213"/>
      <c r="BN490" s="213"/>
      <c r="BO490" s="213"/>
      <c r="BP490" s="213"/>
      <c r="BQ490" s="213"/>
    </row>
    <row r="491" s="218" customFormat="true" ht="25.15" customHeight="true" x14ac:dyDescent="0.2">
      <c r="C491" s="2120" t="s">
        <v>214</v>
      </c>
      <c r="D491" s="2121"/>
      <c r="E491" s="484">
        <v>2.3500077034441971E-2</v>
      </c>
      <c r="F491" s="481"/>
      <c r="G491" s="481"/>
      <c r="H491" s="2121" t="s">
        <v>198</v>
      </c>
      <c r="I491" s="2121"/>
      <c r="J491" s="485">
        <v>0.36090477932959913</v>
      </c>
      <c r="K491" s="481"/>
      <c r="L491" s="481"/>
      <c r="M491" s="2121" t="s">
        <v>198</v>
      </c>
      <c r="N491" s="2121"/>
      <c r="O491" s="486">
        <v>0.13402858284138888</v>
      </c>
      <c r="P491" s="481"/>
      <c r="Q491" s="481"/>
      <c r="R491" s="211"/>
      <c r="S491" s="211"/>
      <c r="T491" s="211"/>
      <c r="U491" s="211"/>
      <c r="V491" s="211"/>
      <c r="W491" s="211"/>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BA491" s="213"/>
      <c r="BB491" s="288"/>
      <c r="BC491" s="213"/>
      <c r="BD491" s="213"/>
      <c r="BE491" s="213"/>
      <c r="BF491" s="213"/>
      <c r="BG491" s="213"/>
      <c r="BH491" s="213"/>
      <c r="BI491" s="213"/>
      <c r="BJ491" s="213"/>
      <c r="BK491" s="213"/>
      <c r="BL491" s="213"/>
      <c r="BM491" s="213"/>
      <c r="BN491" s="213"/>
      <c r="BO491" s="213"/>
      <c r="BP491" s="213"/>
      <c r="BQ491" s="213"/>
    </row>
    <row r="492" s="218" customFormat="true" ht="25.15" customHeight="true" x14ac:dyDescent="0.2">
      <c r="C492" s="2120" t="s">
        <v>204</v>
      </c>
      <c r="D492" s="2121"/>
      <c r="E492" s="484">
        <v>0.23348133174145769</v>
      </c>
      <c r="F492" s="481"/>
      <c r="G492" s="481"/>
      <c r="H492" s="2121" t="s">
        <v>199</v>
      </c>
      <c r="I492" s="2121"/>
      <c r="J492" s="485">
        <v>0.33904715957356962</v>
      </c>
      <c r="K492" s="481"/>
      <c r="L492" s="481"/>
      <c r="M492" s="2121" t="s">
        <v>199</v>
      </c>
      <c r="N492" s="2121"/>
      <c r="O492" s="486">
        <v>0.23833989100101996</v>
      </c>
      <c r="P492" s="481"/>
      <c r="Q492" s="481"/>
      <c r="R492" s="211"/>
      <c r="S492" s="211"/>
      <c r="T492" s="211"/>
      <c r="U492" s="211"/>
      <c r="V492" s="211"/>
      <c r="W492" s="211"/>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BA492" s="213"/>
      <c r="BB492" s="288"/>
      <c r="BC492" s="213"/>
      <c r="BD492" s="213"/>
      <c r="BE492" s="213"/>
      <c r="BF492" s="213"/>
      <c r="BG492" s="213"/>
      <c r="BH492" s="213"/>
      <c r="BI492" s="213"/>
      <c r="BJ492" s="213"/>
      <c r="BK492" s="213"/>
      <c r="BL492" s="213"/>
      <c r="BM492" s="213"/>
      <c r="BN492" s="213"/>
      <c r="BO492" s="213"/>
      <c r="BP492" s="213"/>
      <c r="BQ492" s="213"/>
    </row>
    <row r="493" s="218" customFormat="true" ht="25.15" customHeight="true" x14ac:dyDescent="0.2">
      <c r="C493" s="2120" t="s">
        <v>215</v>
      </c>
      <c r="D493" s="2121"/>
      <c r="E493" s="484">
        <v>5.9546666985341126E-2</v>
      </c>
      <c r="F493" s="481"/>
      <c r="G493" s="481"/>
      <c r="H493" s="2121" t="s">
        <v>195</v>
      </c>
      <c r="I493" s="2121"/>
      <c r="J493" s="485">
        <v>0.33110905742996311</v>
      </c>
      <c r="K493" s="481"/>
      <c r="L493" s="481"/>
      <c r="M493" s="2121" t="s">
        <v>195</v>
      </c>
      <c r="N493" s="2121"/>
      <c r="O493" s="486">
        <v>0.46502660562389914</v>
      </c>
      <c r="P493" s="481"/>
      <c r="Q493" s="481"/>
      <c r="R493" s="211"/>
      <c r="S493" s="211"/>
      <c r="T493" s="211"/>
      <c r="U493" s="211"/>
      <c r="V493" s="211"/>
      <c r="W493" s="211"/>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BA493" s="213"/>
      <c r="BB493" s="288"/>
      <c r="BC493" s="213"/>
      <c r="BD493" s="213"/>
      <c r="BE493" s="213"/>
      <c r="BF493" s="213"/>
      <c r="BG493" s="213"/>
      <c r="BH493" s="213"/>
      <c r="BI493" s="213"/>
      <c r="BJ493" s="213"/>
      <c r="BK493" s="213"/>
      <c r="BL493" s="213"/>
      <c r="BM493" s="213"/>
      <c r="BN493" s="213"/>
      <c r="BO493" s="213"/>
      <c r="BP493" s="213"/>
      <c r="BQ493" s="213"/>
    </row>
    <row r="494" s="218" customFormat="true" ht="25.15" customHeight="true" x14ac:dyDescent="0.2">
      <c r="C494" s="2120" t="s">
        <v>192</v>
      </c>
      <c r="D494" s="2121"/>
      <c r="E494" s="484">
        <v>0.54581385857831288</v>
      </c>
      <c r="F494" s="481"/>
      <c r="G494" s="481"/>
      <c r="H494" s="2121" t="s">
        <v>206</v>
      </c>
      <c r="I494" s="2121"/>
      <c r="J494" s="485">
        <v>0.19088545582869609</v>
      </c>
      <c r="K494" s="481"/>
      <c r="L494" s="481"/>
      <c r="M494" s="2121" t="s">
        <v>206</v>
      </c>
      <c r="N494" s="2121"/>
      <c r="O494" s="486">
        <v>3.5826189186158923E-2</v>
      </c>
      <c r="P494" s="481"/>
      <c r="Q494" s="481"/>
      <c r="R494" s="211"/>
      <c r="S494" s="211"/>
      <c r="T494" s="211"/>
      <c r="U494" s="211"/>
      <c r="V494" s="211"/>
      <c r="W494" s="211"/>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BA494" s="213"/>
      <c r="BB494" s="288"/>
      <c r="BC494" s="213"/>
      <c r="BD494" s="213"/>
      <c r="BE494" s="213"/>
      <c r="BF494" s="213"/>
      <c r="BG494" s="213"/>
      <c r="BH494" s="213"/>
      <c r="BI494" s="213"/>
      <c r="BJ494" s="213"/>
      <c r="BK494" s="213"/>
      <c r="BL494" s="213"/>
      <c r="BM494" s="213"/>
      <c r="BN494" s="213"/>
      <c r="BO494" s="213"/>
      <c r="BP494" s="213"/>
      <c r="BQ494" s="213"/>
    </row>
    <row r="495" s="218" customFormat="true" ht="25.15" customHeight="true" x14ac:dyDescent="0.2">
      <c r="C495" s="2120" t="s">
        <v>198</v>
      </c>
      <c r="D495" s="2121"/>
      <c r="E495" s="484">
        <v>0.41789291496769865</v>
      </c>
      <c r="F495" s="481"/>
      <c r="G495" s="481"/>
      <c r="H495" s="2121" t="s">
        <v>201</v>
      </c>
      <c r="I495" s="2121"/>
      <c r="J495" s="485">
        <v>0.27435514033690606</v>
      </c>
      <c r="K495" s="481"/>
      <c r="L495" s="481"/>
      <c r="M495" s="2121" t="s">
        <v>201</v>
      </c>
      <c r="N495" s="2121"/>
      <c r="O495" s="486">
        <v>0.12606174024588312</v>
      </c>
      <c r="P495" s="481"/>
      <c r="Q495" s="481"/>
      <c r="R495" s="211"/>
      <c r="S495" s="211"/>
      <c r="T495" s="211"/>
      <c r="U495" s="211"/>
      <c r="V495" s="211"/>
      <c r="W495" s="211"/>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BA495" s="213"/>
      <c r="BB495" s="288"/>
      <c r="BC495" s="213"/>
      <c r="BD495" s="213"/>
      <c r="BE495" s="213"/>
      <c r="BF495" s="213"/>
      <c r="BG495" s="213"/>
      <c r="BH495" s="213"/>
      <c r="BI495" s="213"/>
      <c r="BJ495" s="213"/>
      <c r="BK495" s="213"/>
      <c r="BL495" s="213"/>
      <c r="BM495" s="213"/>
      <c r="BN495" s="213"/>
      <c r="BO495" s="213"/>
      <c r="BP495" s="213"/>
      <c r="BQ495" s="213"/>
    </row>
    <row r="496" s="218" customFormat="true" ht="25.15" customHeight="true" x14ac:dyDescent="0.2">
      <c r="C496" s="2120" t="s">
        <v>199</v>
      </c>
      <c r="D496" s="2121"/>
      <c r="E496" s="484">
        <v>0.40836885024205333</v>
      </c>
      <c r="F496" s="481"/>
      <c r="G496" s="481"/>
      <c r="H496" s="2121" t="s">
        <v>188</v>
      </c>
      <c r="I496" s="2121"/>
      <c r="J496" s="485">
        <v>0.56340196999180359</v>
      </c>
      <c r="K496" s="481"/>
      <c r="L496" s="481"/>
      <c r="M496" s="2121" t="s">
        <v>188</v>
      </c>
      <c r="N496" s="2121"/>
      <c r="O496" s="486">
        <v>0.5725328733364804</v>
      </c>
      <c r="P496" s="481"/>
      <c r="Q496" s="481"/>
      <c r="R496" s="211"/>
      <c r="S496" s="211"/>
      <c r="T496" s="211"/>
      <c r="U496" s="211"/>
      <c r="V496" s="211"/>
      <c r="W496" s="211"/>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BA496" s="213"/>
      <c r="BB496" s="288"/>
      <c r="BC496" s="213"/>
      <c r="BD496" s="213"/>
      <c r="BE496" s="213"/>
      <c r="BF496" s="213"/>
      <c r="BG496" s="213"/>
      <c r="BH496" s="213"/>
      <c r="BI496" s="213"/>
      <c r="BJ496" s="213"/>
      <c r="BK496" s="213"/>
      <c r="BL496" s="213"/>
      <c r="BM496" s="213"/>
      <c r="BN496" s="213"/>
      <c r="BO496" s="213"/>
      <c r="BP496" s="213"/>
      <c r="BQ496" s="213"/>
    </row>
    <row r="497" s="218" customFormat="true" ht="25.15" customHeight="true" x14ac:dyDescent="0.2">
      <c r="C497" s="2120" t="s">
        <v>195</v>
      </c>
      <c r="D497" s="2121"/>
      <c r="E497" s="484">
        <v>0.50950764314292618</v>
      </c>
      <c r="F497" s="481"/>
      <c r="G497" s="481"/>
      <c r="H497" s="2121" t="s">
        <v>211</v>
      </c>
      <c r="I497" s="2121"/>
      <c r="J497" s="485">
        <v>0.10918724587808261</v>
      </c>
      <c r="K497" s="481"/>
      <c r="L497" s="481"/>
      <c r="M497" s="2121" t="s">
        <v>211</v>
      </c>
      <c r="N497" s="2121"/>
      <c r="O497" s="486">
        <v>5.912505668641594E-2</v>
      </c>
      <c r="P497" s="481"/>
      <c r="Q497" s="481"/>
      <c r="R497" s="211"/>
      <c r="S497" s="211"/>
      <c r="T497" s="211"/>
      <c r="U497" s="211"/>
      <c r="V497" s="211"/>
      <c r="W497" s="211"/>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BA497" s="213"/>
      <c r="BB497" s="288"/>
      <c r="BC497" s="213"/>
      <c r="BD497" s="213"/>
      <c r="BE497" s="213"/>
      <c r="BF497" s="213"/>
      <c r="BG497" s="213"/>
      <c r="BH497" s="213"/>
      <c r="BI497" s="213"/>
      <c r="BJ497" s="213"/>
      <c r="BK497" s="213"/>
      <c r="BL497" s="213"/>
      <c r="BM497" s="213"/>
      <c r="BN497" s="213"/>
      <c r="BO497" s="213"/>
      <c r="BP497" s="213"/>
      <c r="BQ497" s="213"/>
    </row>
    <row r="498" s="218" customFormat="true" ht="25.15" customHeight="true" x14ac:dyDescent="0.2">
      <c r="C498" s="2120" t="s">
        <v>206</v>
      </c>
      <c r="D498" s="2121"/>
      <c r="E498" s="484">
        <v>0.22314662388759227</v>
      </c>
      <c r="F498" s="481"/>
      <c r="G498" s="481"/>
      <c r="H498" s="2121" t="s">
        <v>190</v>
      </c>
      <c r="I498" s="2121"/>
      <c r="J498" s="485">
        <v>0.50770918150261768</v>
      </c>
      <c r="K498" s="481"/>
      <c r="L498" s="481"/>
      <c r="M498" s="2121" t="s">
        <v>190</v>
      </c>
      <c r="N498" s="2121"/>
      <c r="O498" s="486">
        <v>0.58038787433574301</v>
      </c>
      <c r="P498" s="481"/>
      <c r="Q498" s="481"/>
      <c r="R498" s="211"/>
      <c r="S498" s="211"/>
      <c r="T498" s="211"/>
      <c r="U498" s="211"/>
      <c r="V498" s="211"/>
      <c r="W498" s="211"/>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BA498" s="213"/>
      <c r="BB498" s="288"/>
      <c r="BC498" s="213"/>
      <c r="BD498" s="213"/>
      <c r="BE498" s="213"/>
      <c r="BF498" s="213"/>
      <c r="BG498" s="213"/>
      <c r="BH498" s="213"/>
      <c r="BI498" s="213"/>
      <c r="BJ498" s="213"/>
      <c r="BK498" s="213"/>
      <c r="BL498" s="213"/>
      <c r="BM498" s="213"/>
      <c r="BN498" s="213"/>
      <c r="BO498" s="213"/>
      <c r="BP498" s="213"/>
      <c r="BQ498" s="213"/>
    </row>
    <row r="499" s="218" customFormat="true" ht="25.15" customHeight="true" x14ac:dyDescent="0.2">
      <c r="C499" s="2120" t="s">
        <v>201</v>
      </c>
      <c r="D499" s="2121"/>
      <c r="E499" s="484">
        <v>0.3125452005158873</v>
      </c>
      <c r="F499" s="481"/>
      <c r="G499" s="481"/>
      <c r="H499" s="2121" t="s">
        <v>187</v>
      </c>
      <c r="I499" s="2121"/>
      <c r="J499" s="487">
        <v>0.55260395845095134</v>
      </c>
      <c r="K499" s="481"/>
      <c r="L499" s="481"/>
      <c r="M499" s="2121" t="s">
        <v>187</v>
      </c>
      <c r="N499" s="2121"/>
      <c r="O499" s="488">
        <v>0.59346779660974314</v>
      </c>
      <c r="P499" s="481"/>
      <c r="Q499" s="481"/>
      <c r="R499" s="211"/>
      <c r="S499" s="211"/>
      <c r="T499" s="211"/>
      <c r="U499" s="211"/>
      <c r="V499" s="211"/>
      <c r="W499" s="211"/>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BA499" s="213"/>
      <c r="BB499" s="288"/>
      <c r="BC499" s="213"/>
      <c r="BD499" s="213"/>
      <c r="BE499" s="213"/>
      <c r="BF499" s="213"/>
      <c r="BG499" s="213"/>
      <c r="BH499" s="213"/>
      <c r="BI499" s="213"/>
      <c r="BJ499" s="213"/>
      <c r="BK499" s="213"/>
      <c r="BL499" s="213"/>
      <c r="BM499" s="213"/>
      <c r="BN499" s="213"/>
      <c r="BO499" s="213"/>
      <c r="BP499" s="213"/>
      <c r="BQ499" s="213"/>
    </row>
    <row r="500" s="218" customFormat="true" ht="25.15" customHeight="true" x14ac:dyDescent="0.2">
      <c r="C500" s="2120" t="s">
        <v>188</v>
      </c>
      <c r="D500" s="2121"/>
      <c r="E500" s="484">
        <v>0.65518760723881053</v>
      </c>
      <c r="F500" s="481"/>
      <c r="G500" s="481"/>
      <c r="H500" s="2121"/>
      <c r="I500" s="2121"/>
      <c r="J500" s="481"/>
      <c r="K500" s="481"/>
      <c r="L500" s="481"/>
      <c r="M500" s="2121"/>
      <c r="N500" s="2121"/>
      <c r="O500" s="481"/>
      <c r="P500" s="481"/>
      <c r="Q500" s="481"/>
      <c r="R500" s="211"/>
      <c r="S500" s="211"/>
      <c r="T500" s="211"/>
      <c r="U500" s="211"/>
      <c r="V500" s="211"/>
      <c r="W500" s="211"/>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BA500" s="213"/>
      <c r="BB500" s="288"/>
      <c r="BC500" s="213"/>
      <c r="BD500" s="213"/>
      <c r="BE500" s="213"/>
      <c r="BF500" s="213"/>
      <c r="BG500" s="213"/>
      <c r="BH500" s="213"/>
      <c r="BI500" s="213"/>
      <c r="BJ500" s="213"/>
      <c r="BK500" s="213"/>
      <c r="BL500" s="213"/>
      <c r="BM500" s="213"/>
      <c r="BN500" s="213"/>
      <c r="BO500" s="213"/>
      <c r="BP500" s="213"/>
      <c r="BQ500" s="213"/>
    </row>
    <row r="501" s="218" customFormat="true" ht="25.15" customHeight="true" x14ac:dyDescent="0.2">
      <c r="C501" s="2120" t="s">
        <v>211</v>
      </c>
      <c r="D501" s="2121"/>
      <c r="E501" s="484">
        <v>9.6289238298188654E-2</v>
      </c>
      <c r="F501" s="481"/>
      <c r="G501" s="481"/>
      <c r="H501" s="2121"/>
      <c r="I501" s="2121"/>
      <c r="J501" s="481"/>
      <c r="K501" s="481"/>
      <c r="L501" s="481"/>
      <c r="M501" s="2121"/>
      <c r="N501" s="2121"/>
      <c r="O501" s="481"/>
      <c r="P501" s="481"/>
      <c r="Q501" s="481"/>
      <c r="R501" s="211"/>
      <c r="S501" s="211"/>
      <c r="T501" s="211"/>
      <c r="U501" s="211"/>
      <c r="V501" s="211"/>
      <c r="W501" s="211"/>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BA501" s="213"/>
      <c r="BB501" s="288"/>
      <c r="BC501" s="213"/>
      <c r="BD501" s="213"/>
      <c r="BE501" s="213"/>
      <c r="BF501" s="213"/>
      <c r="BG501" s="213"/>
      <c r="BH501" s="213"/>
      <c r="BI501" s="213"/>
      <c r="BJ501" s="213"/>
      <c r="BK501" s="213"/>
      <c r="BL501" s="213"/>
      <c r="BM501" s="213"/>
      <c r="BN501" s="213"/>
      <c r="BO501" s="213"/>
      <c r="BP501" s="213"/>
      <c r="BQ501" s="213"/>
    </row>
    <row r="502" s="218" customFormat="true" ht="25.15" customHeight="true" x14ac:dyDescent="0.2">
      <c r="C502" s="2120" t="s">
        <v>190</v>
      </c>
      <c r="D502" s="2121"/>
      <c r="E502" s="484">
        <v>0.62606158679258905</v>
      </c>
      <c r="F502" s="481"/>
      <c r="G502" s="481"/>
      <c r="H502" s="2121" t="s">
        <v>234</v>
      </c>
      <c r="I502" s="2121"/>
      <c r="J502" s="2121"/>
      <c r="K502" s="2121"/>
      <c r="L502" s="2121"/>
      <c r="M502" s="2121" t="s">
        <v>234</v>
      </c>
      <c r="N502" s="2121"/>
      <c r="O502" s="2121"/>
      <c r="P502" s="2121"/>
      <c r="Q502" s="2121"/>
      <c r="R502" s="211"/>
      <c r="S502" s="211"/>
      <c r="T502" s="211"/>
      <c r="U502" s="211"/>
      <c r="V502" s="211"/>
      <c r="W502" s="211"/>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BA502" s="213"/>
      <c r="BB502" s="288"/>
      <c r="BC502" s="213"/>
      <c r="BD502" s="213"/>
      <c r="BE502" s="213"/>
      <c r="BF502" s="213"/>
      <c r="BG502" s="213"/>
      <c r="BH502" s="213"/>
      <c r="BI502" s="213"/>
      <c r="BJ502" s="213"/>
      <c r="BK502" s="213"/>
      <c r="BL502" s="213"/>
      <c r="BM502" s="213"/>
      <c r="BN502" s="213"/>
      <c r="BO502" s="213"/>
      <c r="BP502" s="213"/>
      <c r="BQ502" s="213"/>
    </row>
    <row r="503" s="218" customFormat="true" ht="25.15" customHeight="true" x14ac:dyDescent="0.2">
      <c r="C503" s="2120" t="s">
        <v>187</v>
      </c>
      <c r="D503" s="2121"/>
      <c r="E503" s="489">
        <v>0.62508188137730591</v>
      </c>
      <c r="F503" s="481"/>
      <c r="G503" s="481"/>
      <c r="H503" s="2121" t="s">
        <v>184</v>
      </c>
      <c r="I503" s="2121"/>
      <c r="J503" s="2125" t="s">
        <v>235</v>
      </c>
      <c r="K503" s="2126"/>
      <c r="L503" s="2127"/>
      <c r="M503" s="2121" t="s">
        <v>184</v>
      </c>
      <c r="N503" s="2121"/>
      <c r="O503" s="2128" t="s">
        <v>235</v>
      </c>
      <c r="P503" s="2129"/>
      <c r="Q503" s="2130"/>
      <c r="R503" s="211"/>
      <c r="S503" s="211"/>
      <c r="T503" s="211"/>
      <c r="U503" s="211"/>
      <c r="V503" s="211"/>
      <c r="W503" s="211"/>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BA503" s="213"/>
      <c r="BB503" s="288"/>
      <c r="BC503" s="213"/>
      <c r="BD503" s="213"/>
      <c r="BE503" s="213"/>
      <c r="BF503" s="213"/>
      <c r="BG503" s="213"/>
      <c r="BH503" s="213"/>
      <c r="BI503" s="213"/>
      <c r="BJ503" s="213"/>
      <c r="BK503" s="213"/>
      <c r="BL503" s="213"/>
      <c r="BM503" s="213"/>
      <c r="BN503" s="213"/>
      <c r="BO503" s="213"/>
      <c r="BP503" s="213"/>
      <c r="BQ503" s="213"/>
    </row>
    <row r="504" s="218" customFormat="true" ht="25.15" customHeight="true" x14ac:dyDescent="0.2">
      <c r="C504" s="2120"/>
      <c r="D504" s="2121"/>
      <c r="E504" s="481"/>
      <c r="F504" s="481"/>
      <c r="G504" s="481"/>
      <c r="H504" s="2121"/>
      <c r="I504" s="2121"/>
      <c r="J504" s="466" t="s">
        <v>169</v>
      </c>
      <c r="K504" s="467" t="s">
        <v>236</v>
      </c>
      <c r="L504" s="468" t="s">
        <v>237</v>
      </c>
      <c r="M504" s="2121"/>
      <c r="N504" s="2121"/>
      <c r="O504" s="469" t="s">
        <v>169</v>
      </c>
      <c r="P504" s="470" t="s">
        <v>236</v>
      </c>
      <c r="Q504" s="471" t="s">
        <v>237</v>
      </c>
      <c r="R504" s="211"/>
      <c r="S504" s="211"/>
      <c r="T504" s="211"/>
      <c r="U504" s="211"/>
      <c r="V504" s="211"/>
      <c r="W504" s="211"/>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BA504" s="213"/>
      <c r="BB504" s="288"/>
      <c r="BC504" s="213"/>
      <c r="BD504" s="213"/>
      <c r="BE504" s="213"/>
      <c r="BF504" s="213"/>
      <c r="BG504" s="213"/>
      <c r="BH504" s="213"/>
      <c r="BI504" s="213"/>
      <c r="BJ504" s="213"/>
      <c r="BK504" s="213"/>
      <c r="BL504" s="213"/>
      <c r="BM504" s="213"/>
      <c r="BN504" s="213"/>
      <c r="BO504" s="213"/>
      <c r="BP504" s="213"/>
      <c r="BQ504" s="213"/>
    </row>
    <row r="505" s="218" customFormat="true" ht="25.15" customHeight="true" x14ac:dyDescent="0.2">
      <c r="C505" s="2120"/>
      <c r="D505" s="2121"/>
      <c r="E505" s="481"/>
      <c r="F505" s="481"/>
      <c r="G505" s="481"/>
      <c r="H505" s="2121" t="s">
        <v>185</v>
      </c>
      <c r="I505" s="2121"/>
      <c r="J505" s="490">
        <v>8.5379889536799443</v>
      </c>
      <c r="K505" s="491">
        <v>18.560845551478138</v>
      </c>
      <c r="L505" s="492">
        <v>18.560845551478138</v>
      </c>
      <c r="M505" s="2121" t="s">
        <v>185</v>
      </c>
      <c r="N505" s="2121"/>
      <c r="O505" s="493">
        <v>7.1801413642675742</v>
      </c>
      <c r="P505" s="494">
        <v>15.609002965799073</v>
      </c>
      <c r="Q505" s="495">
        <v>15.609002965799073</v>
      </c>
      <c r="R505" s="211"/>
      <c r="S505" s="211"/>
      <c r="T505" s="211"/>
      <c r="U505" s="211"/>
      <c r="V505" s="211"/>
      <c r="W505" s="211"/>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BA505" s="213"/>
      <c r="BB505" s="288"/>
      <c r="BC505" s="213"/>
      <c r="BD505" s="213"/>
      <c r="BE505" s="213"/>
      <c r="BF505" s="213"/>
      <c r="BG505" s="213"/>
      <c r="BH505" s="213"/>
      <c r="BI505" s="213"/>
      <c r="BJ505" s="213"/>
      <c r="BK505" s="213"/>
      <c r="BL505" s="213"/>
      <c r="BM505" s="213"/>
      <c r="BN505" s="213"/>
      <c r="BO505" s="213"/>
      <c r="BP505" s="213"/>
      <c r="BQ505" s="213"/>
    </row>
    <row r="506" s="218" customFormat="true" ht="25.15" customHeight="true" x14ac:dyDescent="0.2">
      <c r="C506" s="2120" t="s">
        <v>234</v>
      </c>
      <c r="D506" s="2121"/>
      <c r="E506" s="2121"/>
      <c r="F506" s="2121"/>
      <c r="G506" s="2121"/>
      <c r="H506" s="2121"/>
      <c r="I506" s="2121"/>
      <c r="J506" s="481"/>
      <c r="K506" s="481"/>
      <c r="L506" s="481"/>
      <c r="M506" s="2121"/>
      <c r="N506" s="2121"/>
      <c r="O506" s="481"/>
      <c r="P506" s="481"/>
      <c r="Q506" s="481"/>
      <c r="R506" s="211"/>
      <c r="S506" s="211"/>
      <c r="T506" s="211"/>
      <c r="U506" s="211"/>
      <c r="V506" s="211"/>
      <c r="W506" s="211"/>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BA506" s="213"/>
      <c r="BB506" s="288"/>
      <c r="BC506" s="213"/>
      <c r="BD506" s="213"/>
      <c r="BE506" s="213"/>
      <c r="BF506" s="213"/>
      <c r="BG506" s="213"/>
      <c r="BH506" s="213"/>
      <c r="BI506" s="213"/>
      <c r="BJ506" s="213"/>
      <c r="BK506" s="213"/>
      <c r="BL506" s="213"/>
      <c r="BM506" s="213"/>
      <c r="BN506" s="213"/>
      <c r="BO506" s="213"/>
      <c r="BP506" s="213"/>
      <c r="BQ506" s="213"/>
    </row>
    <row r="507" s="218" customFormat="true" ht="25.15" customHeight="true" x14ac:dyDescent="0.2">
      <c r="C507" s="2120" t="s">
        <v>184</v>
      </c>
      <c r="D507" s="2121"/>
      <c r="E507" s="2122" t="s">
        <v>235</v>
      </c>
      <c r="F507" s="2123"/>
      <c r="G507" s="2124"/>
      <c r="H507" s="2121"/>
      <c r="I507" s="2121"/>
      <c r="J507" s="481"/>
      <c r="K507" s="481"/>
      <c r="L507" s="481"/>
      <c r="M507" s="2121"/>
      <c r="N507" s="2121"/>
      <c r="O507" s="481"/>
      <c r="P507" s="481"/>
      <c r="Q507" s="481"/>
      <c r="R507" s="211"/>
      <c r="S507" s="211"/>
      <c r="T507" s="211"/>
      <c r="U507" s="211"/>
      <c r="V507" s="211"/>
      <c r="W507" s="211"/>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BA507" s="213"/>
      <c r="BB507" s="288"/>
      <c r="BC507" s="213"/>
      <c r="BD507" s="213"/>
      <c r="BE507" s="213"/>
      <c r="BF507" s="213"/>
      <c r="BG507" s="213"/>
      <c r="BH507" s="213"/>
      <c r="BI507" s="213"/>
      <c r="BJ507" s="213"/>
      <c r="BK507" s="213"/>
      <c r="BL507" s="213"/>
      <c r="BM507" s="213"/>
      <c r="BN507" s="213"/>
      <c r="BO507" s="213"/>
      <c r="BP507" s="213"/>
      <c r="BQ507" s="213"/>
    </row>
    <row r="508" s="218" customFormat="true" ht="25.15" customHeight="true" x14ac:dyDescent="0.2">
      <c r="C508" s="2121"/>
      <c r="D508" s="2121"/>
      <c r="E508" s="472" t="s">
        <v>169</v>
      </c>
      <c r="F508" s="473" t="s">
        <v>236</v>
      </c>
      <c r="G508" s="474" t="s">
        <v>237</v>
      </c>
      <c r="H508" s="2121" t="s">
        <v>238</v>
      </c>
      <c r="I508" s="2121"/>
      <c r="J508" s="2121"/>
      <c r="K508" s="481"/>
      <c r="L508" s="481"/>
      <c r="M508" s="2121" t="s">
        <v>238</v>
      </c>
      <c r="N508" s="2121"/>
      <c r="O508" s="2121"/>
      <c r="P508" s="481"/>
      <c r="Q508" s="481"/>
      <c r="R508" s="211"/>
      <c r="S508" s="211"/>
      <c r="T508" s="211"/>
      <c r="U508" s="211"/>
      <c r="V508" s="211"/>
      <c r="W508" s="211"/>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BA508" s="213"/>
      <c r="BB508" s="288"/>
      <c r="BC508" s="213"/>
      <c r="BD508" s="213"/>
      <c r="BE508" s="213"/>
      <c r="BF508" s="213"/>
      <c r="BG508" s="213"/>
      <c r="BH508" s="213"/>
      <c r="BI508" s="213"/>
      <c r="BJ508" s="213"/>
      <c r="BK508" s="213"/>
      <c r="BL508" s="213"/>
      <c r="BM508" s="213"/>
      <c r="BN508" s="213"/>
      <c r="BO508" s="213"/>
      <c r="BP508" s="213"/>
      <c r="BQ508" s="213"/>
    </row>
    <row r="509" s="218" customFormat="true" ht="25.15" customHeight="true" x14ac:dyDescent="0.2">
      <c r="C509" s="2120" t="s">
        <v>185</v>
      </c>
      <c r="D509" s="2121"/>
      <c r="E509" s="496">
        <v>9.3939002965338556</v>
      </c>
      <c r="F509" s="497">
        <v>19.570625617778866</v>
      </c>
      <c r="G509" s="498">
        <v>19.570625617778866</v>
      </c>
      <c r="H509" s="2121"/>
      <c r="I509" s="2121"/>
      <c r="J509" s="475" t="s">
        <v>184</v>
      </c>
      <c r="K509" s="481"/>
      <c r="L509" s="481"/>
      <c r="M509" s="2121"/>
      <c r="N509" s="2121"/>
      <c r="O509" s="476" t="s">
        <v>184</v>
      </c>
      <c r="P509" s="481"/>
      <c r="Q509" s="481"/>
      <c r="R509" s="211"/>
      <c r="S509" s="211"/>
      <c r="T509" s="211"/>
      <c r="U509" s="211"/>
      <c r="V509" s="211"/>
      <c r="W509" s="211"/>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BA509" s="213"/>
      <c r="BB509" s="288"/>
      <c r="BC509" s="213"/>
      <c r="BD509" s="213"/>
      <c r="BE509" s="213"/>
      <c r="BF509" s="213"/>
      <c r="BG509" s="213"/>
      <c r="BH509" s="213"/>
      <c r="BI509" s="213"/>
      <c r="BJ509" s="213"/>
      <c r="BK509" s="213"/>
      <c r="BL509" s="213"/>
      <c r="BM509" s="213"/>
      <c r="BN509" s="213"/>
      <c r="BO509" s="213"/>
      <c r="BP509" s="213"/>
      <c r="BQ509" s="213"/>
    </row>
    <row r="510" s="218" customFormat="true" ht="25.15" customHeight="true" x14ac:dyDescent="0.2">
      <c r="C510" s="2120"/>
      <c r="D510" s="2121"/>
      <c r="E510" s="481"/>
      <c r="F510" s="481"/>
      <c r="G510" s="481"/>
      <c r="H510" s="2121"/>
      <c r="I510" s="2121"/>
      <c r="J510" s="499" t="s">
        <v>185</v>
      </c>
      <c r="K510" s="481"/>
      <c r="L510" s="481"/>
      <c r="M510" s="2121"/>
      <c r="N510" s="2121"/>
      <c r="O510" s="500" t="s">
        <v>185</v>
      </c>
      <c r="P510" s="481"/>
      <c r="Q510" s="481"/>
      <c r="R510" s="211"/>
      <c r="S510" s="211"/>
      <c r="T510" s="211"/>
      <c r="U510" s="211"/>
      <c r="V510" s="211"/>
      <c r="W510" s="211"/>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BA510" s="213"/>
      <c r="BB510" s="288"/>
      <c r="BC510" s="213"/>
      <c r="BD510" s="213"/>
      <c r="BE510" s="213"/>
      <c r="BF510" s="213"/>
      <c r="BG510" s="213"/>
      <c r="BH510" s="213"/>
      <c r="BI510" s="213"/>
      <c r="BJ510" s="213"/>
      <c r="BK510" s="213"/>
      <c r="BL510" s="213"/>
      <c r="BM510" s="213"/>
      <c r="BN510" s="213"/>
      <c r="BO510" s="213"/>
      <c r="BP510" s="213"/>
      <c r="BQ510" s="213"/>
    </row>
    <row r="511" s="218" customFormat="true" ht="25.15" customHeight="true" x14ac:dyDescent="0.2">
      <c r="C511" s="2120"/>
      <c r="D511" s="2121"/>
      <c r="E511" s="481"/>
      <c r="F511" s="481"/>
      <c r="G511" s="481"/>
      <c r="H511" s="2121" t="s">
        <v>191</v>
      </c>
      <c r="I511" s="2121"/>
      <c r="J511" s="482">
        <v>-7.3160199304294279E-2</v>
      </c>
      <c r="K511" s="481"/>
      <c r="L511" s="481"/>
      <c r="M511" s="2121" t="s">
        <v>191</v>
      </c>
      <c r="N511" s="2121"/>
      <c r="O511" s="483">
        <v>-9.760776308790306E-2</v>
      </c>
      <c r="P511" s="481"/>
      <c r="Q511" s="481"/>
      <c r="R511" s="211"/>
      <c r="S511" s="211"/>
      <c r="T511" s="211"/>
      <c r="U511" s="211"/>
      <c r="V511" s="211"/>
      <c r="W511" s="211"/>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BA511" s="213"/>
      <c r="BB511" s="288"/>
      <c r="BC511" s="213"/>
      <c r="BD511" s="213"/>
      <c r="BE511" s="213"/>
      <c r="BF511" s="213"/>
      <c r="BG511" s="213"/>
      <c r="BH511" s="213"/>
      <c r="BI511" s="213"/>
      <c r="BJ511" s="213"/>
      <c r="BK511" s="213"/>
      <c r="BL511" s="213"/>
      <c r="BM511" s="213"/>
      <c r="BN511" s="213"/>
      <c r="BO511" s="213"/>
      <c r="BP511" s="213"/>
      <c r="BQ511" s="213"/>
    </row>
    <row r="512" s="218" customFormat="true" ht="25.15" customHeight="true" x14ac:dyDescent="0.2">
      <c r="C512" s="2120" t="s">
        <v>238</v>
      </c>
      <c r="D512" s="2121"/>
      <c r="E512" s="2121"/>
      <c r="F512" s="481"/>
      <c r="G512" s="481"/>
      <c r="H512" s="2121" t="s">
        <v>193</v>
      </c>
      <c r="I512" s="2121"/>
      <c r="J512" s="485">
        <v>7.4504466993162835E-2</v>
      </c>
      <c r="K512" s="481"/>
      <c r="L512" s="481"/>
      <c r="M512" s="2121" t="s">
        <v>193</v>
      </c>
      <c r="N512" s="2121"/>
      <c r="O512" s="486">
        <v>9.7402880490691277E-2</v>
      </c>
      <c r="P512" s="481"/>
      <c r="Q512" s="481"/>
      <c r="R512" s="211"/>
      <c r="S512" s="211"/>
      <c r="T512" s="211"/>
      <c r="U512" s="211"/>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BA512" s="213"/>
      <c r="BB512" s="288"/>
      <c r="BC512" s="213"/>
      <c r="BD512" s="213"/>
      <c r="BE512" s="213"/>
      <c r="BF512" s="213"/>
      <c r="BG512" s="213"/>
      <c r="BH512" s="213"/>
      <c r="BI512" s="213"/>
      <c r="BJ512" s="213"/>
      <c r="BK512" s="213"/>
      <c r="BL512" s="213"/>
      <c r="BM512" s="213"/>
      <c r="BN512" s="213"/>
      <c r="BO512" s="213"/>
      <c r="BP512" s="213"/>
      <c r="BQ512" s="213"/>
    </row>
    <row r="513" s="218" customFormat="true" ht="25.15" customHeight="true" x14ac:dyDescent="0.2">
      <c r="C513" s="2120"/>
      <c r="D513" s="2121"/>
      <c r="E513" s="477" t="s">
        <v>184</v>
      </c>
      <c r="F513" s="481"/>
      <c r="G513" s="481"/>
      <c r="H513" s="2121" t="s">
        <v>203</v>
      </c>
      <c r="I513" s="2121"/>
      <c r="J513" s="485">
        <v>-4.6909460681068257E-2</v>
      </c>
      <c r="K513" s="481"/>
      <c r="L513" s="481"/>
      <c r="M513" s="2121" t="s">
        <v>203</v>
      </c>
      <c r="N513" s="2121"/>
      <c r="O513" s="486">
        <v>-6.5428168396348449E-2</v>
      </c>
      <c r="P513" s="481"/>
      <c r="Q513" s="481"/>
      <c r="R513" s="211"/>
      <c r="S513" s="211"/>
      <c r="T513" s="211"/>
      <c r="U513" s="211"/>
      <c r="V513" s="211"/>
      <c r="W513" s="211"/>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BA513" s="213"/>
      <c r="BB513" s="288"/>
      <c r="BC513" s="213"/>
      <c r="BD513" s="213"/>
      <c r="BE513" s="213"/>
      <c r="BF513" s="213"/>
      <c r="BG513" s="213"/>
      <c r="BH513" s="213"/>
      <c r="BI513" s="213"/>
      <c r="BJ513" s="213"/>
      <c r="BK513" s="213"/>
      <c r="BL513" s="213"/>
      <c r="BM513" s="213"/>
      <c r="BN513" s="213"/>
      <c r="BO513" s="213"/>
      <c r="BP513" s="213"/>
      <c r="BQ513" s="213"/>
    </row>
    <row r="514" s="218" customFormat="true" ht="25.15" customHeight="true" x14ac:dyDescent="0.2">
      <c r="C514" s="2121"/>
      <c r="D514" s="2121"/>
      <c r="E514" s="501" t="s">
        <v>185</v>
      </c>
      <c r="F514" s="481"/>
      <c r="G514" s="481"/>
      <c r="H514" s="2121" t="s">
        <v>202</v>
      </c>
      <c r="I514" s="2121"/>
      <c r="J514" s="485">
        <v>6.1690513397599477E-2</v>
      </c>
      <c r="K514" s="481"/>
      <c r="L514" s="481"/>
      <c r="M514" s="2121" t="s">
        <v>202</v>
      </c>
      <c r="N514" s="2121"/>
      <c r="O514" s="486">
        <v>4.9828798882296875E-2</v>
      </c>
      <c r="P514" s="481"/>
      <c r="Q514" s="481"/>
      <c r="R514" s="211"/>
      <c r="S514" s="211"/>
      <c r="T514" s="211"/>
      <c r="U514" s="211"/>
      <c r="V514" s="211"/>
      <c r="W514" s="211"/>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BA514" s="213"/>
      <c r="BB514" s="288"/>
      <c r="BC514" s="213"/>
      <c r="BD514" s="213"/>
      <c r="BE514" s="213"/>
      <c r="BF514" s="213"/>
      <c r="BG514" s="213"/>
      <c r="BH514" s="213"/>
      <c r="BI514" s="213"/>
      <c r="BJ514" s="213"/>
      <c r="BK514" s="213"/>
      <c r="BL514" s="213"/>
      <c r="BM514" s="213"/>
      <c r="BN514" s="213"/>
      <c r="BO514" s="213"/>
      <c r="BP514" s="213"/>
      <c r="BQ514" s="213"/>
    </row>
    <row r="515" s="218" customFormat="true" ht="25.15" customHeight="true" x14ac:dyDescent="0.2">
      <c r="C515" s="2120" t="s">
        <v>191</v>
      </c>
      <c r="D515" s="2121"/>
      <c r="E515" s="480">
        <v>-7.2480441028605097E-2</v>
      </c>
      <c r="F515" s="481"/>
      <c r="G515" s="481"/>
      <c r="H515" s="2121" t="s">
        <v>219</v>
      </c>
      <c r="I515" s="2121"/>
      <c r="J515" s="485">
        <v>1.6968209040740617E-2</v>
      </c>
      <c r="K515" s="481"/>
      <c r="L515" s="481"/>
      <c r="M515" s="2121" t="s">
        <v>219</v>
      </c>
      <c r="N515" s="2121"/>
      <c r="O515" s="486">
        <v>1.4961967368769889E-2</v>
      </c>
      <c r="P515" s="481"/>
      <c r="Q515" s="481"/>
      <c r="R515" s="211"/>
      <c r="S515" s="211"/>
      <c r="T515" s="211"/>
      <c r="U515" s="211"/>
      <c r="V515" s="211"/>
      <c r="W515" s="211"/>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BA515" s="213"/>
      <c r="BB515" s="288"/>
      <c r="BC515" s="213"/>
      <c r="BD515" s="213"/>
      <c r="BE515" s="213"/>
      <c r="BF515" s="213"/>
      <c r="BG515" s="213"/>
      <c r="BH515" s="213"/>
      <c r="BI515" s="213"/>
      <c r="BJ515" s="213"/>
      <c r="BK515" s="213"/>
      <c r="BL515" s="213"/>
      <c r="BM515" s="213"/>
      <c r="BN515" s="213"/>
      <c r="BO515" s="213"/>
      <c r="BP515" s="213"/>
      <c r="BQ515" s="213"/>
    </row>
    <row r="516" s="218" customFormat="true" ht="25.15" customHeight="true" x14ac:dyDescent="0.2">
      <c r="C516" s="2120" t="s">
        <v>193</v>
      </c>
      <c r="D516" s="2121"/>
      <c r="E516" s="484">
        <v>7.7374590264703835E-2</v>
      </c>
      <c r="F516" s="481"/>
      <c r="G516" s="481"/>
      <c r="H516" s="2121" t="s">
        <v>220</v>
      </c>
      <c r="I516" s="2121"/>
      <c r="J516" s="485">
        <v>1.7337808651190768E-2</v>
      </c>
      <c r="K516" s="481"/>
      <c r="L516" s="481"/>
      <c r="M516" s="2121" t="s">
        <v>220</v>
      </c>
      <c r="N516" s="2121"/>
      <c r="O516" s="486">
        <v>7.8654375993368678E-3</v>
      </c>
      <c r="P516" s="481"/>
      <c r="Q516" s="481"/>
      <c r="R516" s="211"/>
      <c r="S516" s="211"/>
      <c r="T516" s="211"/>
      <c r="U516" s="211"/>
      <c r="V516" s="211"/>
      <c r="W516" s="211"/>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BA516" s="213"/>
      <c r="BB516" s="288"/>
      <c r="BC516" s="213"/>
      <c r="BD516" s="213"/>
      <c r="BE516" s="213"/>
      <c r="BF516" s="213"/>
      <c r="BG516" s="213"/>
      <c r="BH516" s="213"/>
      <c r="BI516" s="213"/>
      <c r="BJ516" s="213"/>
      <c r="BK516" s="213"/>
      <c r="BL516" s="213"/>
      <c r="BM516" s="213"/>
      <c r="BN516" s="213"/>
      <c r="BO516" s="213"/>
      <c r="BP516" s="213"/>
      <c r="BQ516" s="213"/>
    </row>
    <row r="517" s="218" customFormat="true" ht="25.15" customHeight="true" x14ac:dyDescent="0.2">
      <c r="C517" s="2120" t="s">
        <v>203</v>
      </c>
      <c r="D517" s="2121"/>
      <c r="E517" s="484">
        <v>-4.813492171115432E-2</v>
      </c>
      <c r="F517" s="481"/>
      <c r="G517" s="481"/>
      <c r="H517" s="2121" t="s">
        <v>222</v>
      </c>
      <c r="I517" s="2121"/>
      <c r="J517" s="485">
        <v>2.2152600888010222E-3</v>
      </c>
      <c r="K517" s="481"/>
      <c r="L517" s="481"/>
      <c r="M517" s="2121" t="s">
        <v>222</v>
      </c>
      <c r="N517" s="2121"/>
      <c r="O517" s="486">
        <v>4.2728281575605239E-3</v>
      </c>
      <c r="P517" s="481"/>
      <c r="Q517" s="481"/>
      <c r="R517" s="211"/>
      <c r="S517" s="211"/>
      <c r="T517" s="211"/>
      <c r="U517" s="211"/>
      <c r="V517" s="211"/>
      <c r="W517" s="211"/>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BA517" s="213"/>
      <c r="BB517" s="288"/>
      <c r="BC517" s="213"/>
      <c r="BD517" s="213"/>
      <c r="BE517" s="213"/>
      <c r="BF517" s="213"/>
      <c r="BG517" s="213"/>
      <c r="BH517" s="213"/>
      <c r="BI517" s="213"/>
      <c r="BJ517" s="213"/>
      <c r="BK517" s="213"/>
      <c r="BL517" s="213"/>
      <c r="BM517" s="213"/>
      <c r="BN517" s="213"/>
      <c r="BO517" s="213"/>
      <c r="BP517" s="213"/>
      <c r="BQ517" s="213"/>
    </row>
    <row r="518" s="218" customFormat="true" ht="25.15" customHeight="true" x14ac:dyDescent="0.2">
      <c r="C518" s="2120" t="s">
        <v>202</v>
      </c>
      <c r="D518" s="2121"/>
      <c r="E518" s="484">
        <v>5.0112060152553428E-2</v>
      </c>
      <c r="F518" s="481"/>
      <c r="G518" s="481"/>
      <c r="H518" s="2121" t="s">
        <v>189</v>
      </c>
      <c r="I518" s="2121"/>
      <c r="J518" s="485">
        <v>-9.4750559910411966E-2</v>
      </c>
      <c r="K518" s="481"/>
      <c r="L518" s="481"/>
      <c r="M518" s="2121" t="s">
        <v>189</v>
      </c>
      <c r="N518" s="2121"/>
      <c r="O518" s="486">
        <v>-9.920877192201473E-2</v>
      </c>
      <c r="P518" s="481"/>
      <c r="Q518" s="481"/>
      <c r="R518" s="211"/>
      <c r="S518" s="211"/>
      <c r="T518" s="211"/>
      <c r="U518" s="211"/>
      <c r="V518" s="211"/>
      <c r="W518" s="211"/>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BA518" s="213"/>
      <c r="BB518" s="288"/>
      <c r="BC518" s="213"/>
      <c r="BD518" s="213"/>
      <c r="BE518" s="213"/>
      <c r="BF518" s="213"/>
      <c r="BG518" s="213"/>
      <c r="BH518" s="213"/>
      <c r="BI518" s="213"/>
      <c r="BJ518" s="213"/>
      <c r="BK518" s="213"/>
      <c r="BL518" s="213"/>
      <c r="BM518" s="213"/>
      <c r="BN518" s="213"/>
      <c r="BO518" s="213"/>
      <c r="BP518" s="213"/>
      <c r="BQ518" s="213"/>
    </row>
    <row r="519" s="218" customFormat="true" ht="25.15" customHeight="true" x14ac:dyDescent="0.2">
      <c r="C519" s="2120" t="s">
        <v>219</v>
      </c>
      <c r="D519" s="2121"/>
      <c r="E519" s="484">
        <v>1.5578450755607263E-2</v>
      </c>
      <c r="F519" s="481"/>
      <c r="G519" s="481"/>
      <c r="H519" s="2121" t="s">
        <v>221</v>
      </c>
      <c r="I519" s="2121"/>
      <c r="J519" s="485">
        <v>-8.7505330032530172E-3</v>
      </c>
      <c r="K519" s="481"/>
      <c r="L519" s="481"/>
      <c r="M519" s="2121" t="s">
        <v>221</v>
      </c>
      <c r="N519" s="2121"/>
      <c r="O519" s="486">
        <v>-5.0168749759458764E-3</v>
      </c>
      <c r="P519" s="481"/>
      <c r="Q519" s="481"/>
      <c r="R519" s="211"/>
      <c r="S519" s="211"/>
      <c r="T519" s="211"/>
      <c r="U519" s="211"/>
      <c r="V519" s="211"/>
      <c r="W519" s="211"/>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BA519" s="213"/>
      <c r="BB519" s="288"/>
      <c r="BC519" s="213"/>
      <c r="BD519" s="213"/>
      <c r="BE519" s="213"/>
      <c r="BF519" s="213"/>
      <c r="BG519" s="213"/>
      <c r="BH519" s="213"/>
      <c r="BI519" s="213"/>
      <c r="BJ519" s="213"/>
      <c r="BK519" s="213"/>
      <c r="BL519" s="213"/>
      <c r="BM519" s="213"/>
      <c r="BN519" s="213"/>
      <c r="BO519" s="213"/>
      <c r="BP519" s="213"/>
      <c r="BQ519" s="213"/>
    </row>
    <row r="520" s="218" customFormat="true" ht="25.15" customHeight="true" x14ac:dyDescent="0.2">
      <c r="C520" s="2120" t="s">
        <v>220</v>
      </c>
      <c r="D520" s="2121"/>
      <c r="E520" s="484">
        <v>8.8826606020714887E-3</v>
      </c>
      <c r="F520" s="481"/>
      <c r="G520" s="481"/>
      <c r="H520" s="2121" t="s">
        <v>225</v>
      </c>
      <c r="I520" s="2121"/>
      <c r="J520" s="485">
        <v>4.5206779182756698E-3</v>
      </c>
      <c r="K520" s="481"/>
      <c r="L520" s="481"/>
      <c r="M520" s="2121" t="s">
        <v>223</v>
      </c>
      <c r="N520" s="2121"/>
      <c r="O520" s="486">
        <v>2.971540473960001E-3</v>
      </c>
      <c r="P520" s="481"/>
      <c r="Q520" s="481"/>
      <c r="R520" s="211"/>
      <c r="S520" s="211"/>
      <c r="T520" s="211"/>
      <c r="U520" s="211"/>
      <c r="V520" s="211"/>
      <c r="W520" s="211"/>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BA520" s="213"/>
      <c r="BB520" s="288"/>
      <c r="BC520" s="213"/>
      <c r="BD520" s="213"/>
      <c r="BE520" s="213"/>
      <c r="BF520" s="213"/>
      <c r="BG520" s="213"/>
      <c r="BH520" s="213"/>
      <c r="BI520" s="213"/>
      <c r="BJ520" s="213"/>
      <c r="BK520" s="213"/>
      <c r="BL520" s="213"/>
      <c r="BM520" s="213"/>
      <c r="BN520" s="213"/>
      <c r="BO520" s="213"/>
      <c r="BP520" s="213"/>
      <c r="BQ520" s="213"/>
    </row>
    <row r="521" s="218" customFormat="true" ht="25.15" customHeight="true" x14ac:dyDescent="0.2">
      <c r="C521" s="2120" t="s">
        <v>222</v>
      </c>
      <c r="D521" s="2121"/>
      <c r="E521" s="484">
        <v>5.8732549597890447E-3</v>
      </c>
      <c r="F521" s="481"/>
      <c r="G521" s="481"/>
      <c r="H521" s="2121" t="s">
        <v>227</v>
      </c>
      <c r="I521" s="2121"/>
      <c r="J521" s="485">
        <v>2.9465118096908831E-3</v>
      </c>
      <c r="K521" s="481"/>
      <c r="L521" s="481"/>
      <c r="M521" s="2121" t="s">
        <v>225</v>
      </c>
      <c r="N521" s="2121"/>
      <c r="O521" s="486">
        <v>1.6401696253789003E-3</v>
      </c>
      <c r="P521" s="481"/>
      <c r="Q521" s="481"/>
      <c r="R521" s="211"/>
      <c r="S521" s="211"/>
      <c r="T521" s="211"/>
      <c r="U521" s="211"/>
      <c r="V521" s="211"/>
      <c r="W521" s="211"/>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BA521" s="213"/>
      <c r="BB521" s="288"/>
      <c r="BC521" s="213"/>
      <c r="BD521" s="213"/>
      <c r="BE521" s="213"/>
      <c r="BF521" s="213"/>
      <c r="BG521" s="213"/>
      <c r="BH521" s="213"/>
      <c r="BI521" s="213"/>
      <c r="BJ521" s="213"/>
      <c r="BK521" s="213"/>
      <c r="BL521" s="213"/>
      <c r="BM521" s="213"/>
      <c r="BN521" s="213"/>
      <c r="BO521" s="213"/>
      <c r="BP521" s="213"/>
      <c r="BQ521" s="213"/>
    </row>
    <row r="522" s="218" customFormat="true" ht="25.15" customHeight="true" x14ac:dyDescent="0.2">
      <c r="C522" s="2120" t="s">
        <v>189</v>
      </c>
      <c r="D522" s="2121"/>
      <c r="E522" s="484">
        <v>-8.5264862845762776E-2</v>
      </c>
      <c r="F522" s="481"/>
      <c r="G522" s="481"/>
      <c r="H522" s="2121" t="s">
        <v>186</v>
      </c>
      <c r="I522" s="2121"/>
      <c r="J522" s="485">
        <v>9.8133544512062382E-2</v>
      </c>
      <c r="K522" s="481"/>
      <c r="L522" s="481"/>
      <c r="M522" s="2121" t="s">
        <v>227</v>
      </c>
      <c r="N522" s="2121"/>
      <c r="O522" s="486">
        <v>1.589229731546531E-3</v>
      </c>
      <c r="P522" s="481"/>
      <c r="Q522" s="481"/>
      <c r="R522" s="211"/>
      <c r="S522" s="211"/>
      <c r="T522" s="211"/>
      <c r="U522" s="211"/>
      <c r="V522" s="211"/>
      <c r="W522" s="211"/>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BA522" s="213"/>
      <c r="BB522" s="288"/>
      <c r="BC522" s="213"/>
      <c r="BD522" s="213"/>
      <c r="BE522" s="213"/>
      <c r="BF522" s="213"/>
      <c r="BG522" s="213"/>
      <c r="BH522" s="213"/>
      <c r="BI522" s="213"/>
      <c r="BJ522" s="213"/>
      <c r="BK522" s="213"/>
      <c r="BL522" s="213"/>
      <c r="BM522" s="213"/>
      <c r="BN522" s="213"/>
      <c r="BO522" s="213"/>
      <c r="BP522" s="213"/>
      <c r="BQ522" s="213"/>
    </row>
    <row r="523" s="218" customFormat="true" ht="25.15" customHeight="true" x14ac:dyDescent="0.2">
      <c r="C523" s="2120" t="s">
        <v>221</v>
      </c>
      <c r="D523" s="2121"/>
      <c r="E523" s="484">
        <v>-1.0071592249904272E-2</v>
      </c>
      <c r="F523" s="481"/>
      <c r="G523" s="481"/>
      <c r="H523" s="2121" t="s">
        <v>194</v>
      </c>
      <c r="I523" s="2121"/>
      <c r="J523" s="485">
        <v>7.8216519340895477E-2</v>
      </c>
      <c r="K523" s="481"/>
      <c r="L523" s="481"/>
      <c r="M523" s="2121" t="s">
        <v>186</v>
      </c>
      <c r="N523" s="2121"/>
      <c r="O523" s="486">
        <v>9.5949233486428906E-2</v>
      </c>
      <c r="P523" s="481"/>
      <c r="Q523" s="481"/>
      <c r="R523" s="211"/>
      <c r="S523" s="211"/>
      <c r="T523" s="211"/>
      <c r="U523" s="211"/>
      <c r="V523" s="211"/>
      <c r="W523" s="211"/>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BA523" s="213"/>
      <c r="BB523" s="288"/>
      <c r="BC523" s="213"/>
      <c r="BD523" s="213"/>
      <c r="BE523" s="213"/>
      <c r="BF523" s="213"/>
      <c r="BG523" s="213"/>
      <c r="BH523" s="213"/>
      <c r="BI523" s="213"/>
      <c r="BJ523" s="213"/>
      <c r="BK523" s="213"/>
      <c r="BL523" s="213"/>
      <c r="BM523" s="213"/>
      <c r="BN523" s="213"/>
      <c r="BO523" s="213"/>
      <c r="BP523" s="213"/>
      <c r="BQ523" s="213"/>
    </row>
    <row r="524" s="218" customFormat="true" ht="25.15" customHeight="true" x14ac:dyDescent="0.2">
      <c r="C524" s="2120" t="s">
        <v>223</v>
      </c>
      <c r="D524" s="2121"/>
      <c r="E524" s="484">
        <v>2.2758999387995512E-3</v>
      </c>
      <c r="F524" s="481"/>
      <c r="G524" s="481"/>
      <c r="H524" s="2121" t="s">
        <v>209</v>
      </c>
      <c r="I524" s="2121"/>
      <c r="J524" s="485">
        <v>4.2205125154459004E-2</v>
      </c>
      <c r="K524" s="481"/>
      <c r="L524" s="481"/>
      <c r="M524" s="2121" t="s">
        <v>231</v>
      </c>
      <c r="N524" s="2121"/>
      <c r="O524" s="486">
        <v>-1.1125156097966556E-3</v>
      </c>
      <c r="P524" s="481"/>
      <c r="Q524" s="481"/>
      <c r="R524" s="211"/>
      <c r="S524" s="211"/>
      <c r="T524" s="211"/>
      <c r="U524" s="211"/>
      <c r="V524" s="211"/>
      <c r="W524" s="211"/>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BA524" s="213"/>
      <c r="BB524" s="288"/>
      <c r="BC524" s="213"/>
      <c r="BD524" s="213"/>
      <c r="BE524" s="213"/>
      <c r="BF524" s="213"/>
      <c r="BG524" s="213"/>
      <c r="BH524" s="213"/>
      <c r="BI524" s="213"/>
      <c r="BJ524" s="213"/>
      <c r="BK524" s="213"/>
      <c r="BL524" s="213"/>
      <c r="BM524" s="213"/>
      <c r="BN524" s="213"/>
      <c r="BO524" s="213"/>
      <c r="BP524" s="213"/>
      <c r="BQ524" s="213"/>
    </row>
    <row r="525" s="218" customFormat="true" ht="25.15" customHeight="true" x14ac:dyDescent="0.2">
      <c r="C525" s="2120" t="s">
        <v>225</v>
      </c>
      <c r="D525" s="2121"/>
      <c r="E525" s="484">
        <v>1.9125495295468358E-3</v>
      </c>
      <c r="F525" s="481"/>
      <c r="G525" s="481"/>
      <c r="H525" s="2121" t="s">
        <v>226</v>
      </c>
      <c r="I525" s="2121"/>
      <c r="J525" s="485">
        <v>1.8221693077377472E-3</v>
      </c>
      <c r="K525" s="481"/>
      <c r="L525" s="481"/>
      <c r="M525" s="2121" t="s">
        <v>194</v>
      </c>
      <c r="N525" s="2121"/>
      <c r="O525" s="486">
        <v>7.2038291199985865E-2</v>
      </c>
      <c r="P525" s="481"/>
      <c r="Q525" s="481"/>
      <c r="R525" s="211"/>
      <c r="S525" s="211"/>
      <c r="T525" s="211"/>
      <c r="U525" s="211"/>
      <c r="V525" s="211"/>
      <c r="W525" s="211"/>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BA525" s="213"/>
      <c r="BB525" s="288"/>
      <c r="BC525" s="213"/>
      <c r="BD525" s="213"/>
      <c r="BE525" s="213"/>
      <c r="BF525" s="213"/>
      <c r="BG525" s="213"/>
      <c r="BH525" s="213"/>
      <c r="BI525" s="213"/>
      <c r="BJ525" s="213"/>
      <c r="BK525" s="213"/>
      <c r="BL525" s="213"/>
      <c r="BM525" s="213"/>
      <c r="BN525" s="213"/>
      <c r="BO525" s="213"/>
      <c r="BP525" s="213"/>
      <c r="BQ525" s="213"/>
    </row>
    <row r="526" s="218" customFormat="true" ht="25.15" customHeight="true" x14ac:dyDescent="0.2">
      <c r="C526" s="2120" t="s">
        <v>227</v>
      </c>
      <c r="D526" s="2121"/>
      <c r="E526" s="484">
        <v>3.5035611373533662E-3</v>
      </c>
      <c r="F526" s="481"/>
      <c r="G526" s="481"/>
      <c r="H526" s="2121" t="s">
        <v>208</v>
      </c>
      <c r="I526" s="2121"/>
      <c r="J526" s="485">
        <v>2.671132978018782E-2</v>
      </c>
      <c r="K526" s="481"/>
      <c r="L526" s="481"/>
      <c r="M526" s="2121" t="s">
        <v>209</v>
      </c>
      <c r="N526" s="2121"/>
      <c r="O526" s="486">
        <v>1.1887746747959822E-3</v>
      </c>
      <c r="P526" s="481"/>
      <c r="Q526" s="481"/>
      <c r="R526" s="211"/>
      <c r="S526" s="211"/>
      <c r="T526" s="211"/>
      <c r="U526" s="211"/>
      <c r="V526" s="21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BA526" s="213"/>
      <c r="BB526" s="288"/>
      <c r="BC526" s="213"/>
      <c r="BD526" s="213"/>
      <c r="BE526" s="213"/>
      <c r="BF526" s="213"/>
      <c r="BG526" s="213"/>
      <c r="BH526" s="213"/>
      <c r="BI526" s="213"/>
      <c r="BJ526" s="213"/>
      <c r="BK526" s="213"/>
      <c r="BL526" s="213"/>
      <c r="BM526" s="213"/>
      <c r="BN526" s="213"/>
      <c r="BO526" s="213"/>
      <c r="BP526" s="213"/>
      <c r="BQ526" s="213"/>
    </row>
    <row r="527" s="218" customFormat="true" ht="25.15" customHeight="true" x14ac:dyDescent="0.2">
      <c r="C527" s="2120" t="s">
        <v>186</v>
      </c>
      <c r="D527" s="2121"/>
      <c r="E527" s="484">
        <v>8.870536443621331E-2</v>
      </c>
      <c r="F527" s="481"/>
      <c r="G527" s="481"/>
      <c r="H527" s="2121" t="s">
        <v>196</v>
      </c>
      <c r="I527" s="2121"/>
      <c r="J527" s="485">
        <v>7.3839612605275787E-2</v>
      </c>
      <c r="K527" s="481"/>
      <c r="L527" s="481"/>
      <c r="M527" s="2121" t="s">
        <v>226</v>
      </c>
      <c r="N527" s="2121"/>
      <c r="O527" s="486">
        <v>-2.166284231438827E-3</v>
      </c>
      <c r="P527" s="481"/>
      <c r="Q527" s="481"/>
      <c r="R527" s="211"/>
      <c r="S527" s="211"/>
      <c r="T527" s="211"/>
      <c r="U527" s="211"/>
      <c r="V527" s="211"/>
      <c r="W527" s="211"/>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BA527" s="213"/>
      <c r="BB527" s="288"/>
      <c r="BC527" s="213"/>
      <c r="BD527" s="213"/>
      <c r="BE527" s="213"/>
      <c r="BF527" s="213"/>
      <c r="BG527" s="213"/>
      <c r="BH527" s="213"/>
      <c r="BI527" s="213"/>
      <c r="BJ527" s="213"/>
      <c r="BK527" s="213"/>
      <c r="BL527" s="213"/>
      <c r="BM527" s="213"/>
      <c r="BN527" s="213"/>
      <c r="BO527" s="213"/>
      <c r="BP527" s="213"/>
      <c r="BQ527" s="213"/>
    </row>
    <row r="528" s="218" customFormat="true" ht="25.15" customHeight="true" x14ac:dyDescent="0.2">
      <c r="C528" s="2120" t="s">
        <v>231</v>
      </c>
      <c r="D528" s="2121"/>
      <c r="E528" s="484">
        <v>7.907201264651777E-4</v>
      </c>
      <c r="F528" s="481"/>
      <c r="G528" s="481"/>
      <c r="H528" s="2121" t="s">
        <v>216</v>
      </c>
      <c r="I528" s="2121"/>
      <c r="J528" s="485">
        <v>2.8259059765907549E-2</v>
      </c>
      <c r="K528" s="481"/>
      <c r="L528" s="481"/>
      <c r="M528" s="2121" t="s">
        <v>208</v>
      </c>
      <c r="N528" s="2121"/>
      <c r="O528" s="486">
        <v>5.0501730155379204E-2</v>
      </c>
      <c r="P528" s="481"/>
      <c r="Q528" s="481"/>
      <c r="R528" s="211"/>
      <c r="S528" s="211"/>
      <c r="T528" s="211"/>
      <c r="U528" s="211"/>
      <c r="V528" s="211"/>
      <c r="W528" s="211"/>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BA528" s="213"/>
      <c r="BB528" s="288"/>
      <c r="BC528" s="213"/>
      <c r="BD528" s="213"/>
      <c r="BE528" s="213"/>
      <c r="BF528" s="213"/>
      <c r="BG528" s="213"/>
      <c r="BH528" s="213"/>
      <c r="BI528" s="213"/>
      <c r="BJ528" s="213"/>
      <c r="BK528" s="213"/>
      <c r="BL528" s="213"/>
      <c r="BM528" s="213"/>
      <c r="BN528" s="213"/>
      <c r="BO528" s="213"/>
      <c r="BP528" s="213"/>
      <c r="BQ528" s="213"/>
    </row>
    <row r="529" s="218" customFormat="true" ht="25.15" customHeight="true" x14ac:dyDescent="0.2">
      <c r="C529" s="2120" t="s">
        <v>194</v>
      </c>
      <c r="D529" s="2121"/>
      <c r="E529" s="484">
        <v>7.0806900114078669E-2</v>
      </c>
      <c r="F529" s="481"/>
      <c r="G529" s="481"/>
      <c r="H529" s="2121" t="s">
        <v>218</v>
      </c>
      <c r="I529" s="2121"/>
      <c r="J529" s="485">
        <v>2.0990955609364308E-2</v>
      </c>
      <c r="K529" s="481"/>
      <c r="L529" s="481"/>
      <c r="M529" s="2121" t="s">
        <v>196</v>
      </c>
      <c r="N529" s="2121"/>
      <c r="O529" s="486">
        <v>2.3754279153967515E-2</v>
      </c>
      <c r="P529" s="481"/>
      <c r="Q529" s="481"/>
      <c r="R529" s="211"/>
      <c r="S529" s="211"/>
      <c r="T529" s="211"/>
      <c r="U529" s="211"/>
      <c r="V529" s="211"/>
      <c r="W529" s="211"/>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BA529" s="213"/>
      <c r="BB529" s="288"/>
      <c r="BC529" s="213"/>
      <c r="BD529" s="213"/>
      <c r="BE529" s="213"/>
      <c r="BF529" s="213"/>
      <c r="BG529" s="213"/>
      <c r="BH529" s="213"/>
      <c r="BI529" s="213"/>
      <c r="BJ529" s="213"/>
      <c r="BK529" s="213"/>
      <c r="BL529" s="213"/>
      <c r="BM529" s="213"/>
      <c r="BN529" s="213"/>
      <c r="BO529" s="213"/>
      <c r="BP529" s="213"/>
      <c r="BQ529" s="213"/>
    </row>
    <row r="530" s="218" customFormat="true" ht="25.15" customHeight="true" x14ac:dyDescent="0.2">
      <c r="C530" s="2120" t="s">
        <v>209</v>
      </c>
      <c r="D530" s="2121"/>
      <c r="E530" s="484">
        <v>1.9799723109918482E-2</v>
      </c>
      <c r="F530" s="481"/>
      <c r="G530" s="481"/>
      <c r="H530" s="2121" t="s">
        <v>212</v>
      </c>
      <c r="I530" s="2121"/>
      <c r="J530" s="485">
        <v>3.4676002639909734E-2</v>
      </c>
      <c r="K530" s="481"/>
      <c r="L530" s="481"/>
      <c r="M530" s="2121" t="s">
        <v>216</v>
      </c>
      <c r="N530" s="2121"/>
      <c r="O530" s="486">
        <v>7.9356386747407737E-3</v>
      </c>
      <c r="P530" s="481"/>
      <c r="Q530" s="481"/>
      <c r="R530" s="211"/>
      <c r="S530" s="211"/>
      <c r="T530" s="211"/>
      <c r="U530" s="211"/>
      <c r="V530" s="211"/>
      <c r="W530" s="211"/>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BA530" s="213"/>
      <c r="BB530" s="288"/>
      <c r="BC530" s="213"/>
      <c r="BD530" s="213"/>
      <c r="BE530" s="213"/>
      <c r="BF530" s="213"/>
      <c r="BG530" s="213"/>
      <c r="BH530" s="213"/>
      <c r="BI530" s="213"/>
      <c r="BJ530" s="213"/>
      <c r="BK530" s="213"/>
      <c r="BL530" s="213"/>
      <c r="BM530" s="213"/>
      <c r="BN530" s="213"/>
      <c r="BO530" s="213"/>
      <c r="BP530" s="213"/>
      <c r="BQ530" s="213"/>
    </row>
    <row r="531" s="218" customFormat="true" ht="25.15" customHeight="true" x14ac:dyDescent="0.2">
      <c r="C531" s="2120" t="s">
        <v>226</v>
      </c>
      <c r="D531" s="2121"/>
      <c r="E531" s="484">
        <v>1.154986113452837E-3</v>
      </c>
      <c r="F531" s="481"/>
      <c r="G531" s="481"/>
      <c r="H531" s="2121" t="s">
        <v>224</v>
      </c>
      <c r="I531" s="2121"/>
      <c r="J531" s="485">
        <v>-6.577188241572619E-3</v>
      </c>
      <c r="K531" s="481"/>
      <c r="L531" s="481"/>
      <c r="M531" s="2121" t="s">
        <v>218</v>
      </c>
      <c r="N531" s="2121"/>
      <c r="O531" s="486">
        <v>2.1955410313501018E-3</v>
      </c>
      <c r="P531" s="481"/>
      <c r="Q531" s="481"/>
      <c r="R531" s="211"/>
      <c r="S531" s="211"/>
      <c r="T531" s="211"/>
      <c r="U531" s="211"/>
      <c r="V531" s="211"/>
      <c r="W531" s="211"/>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BA531" s="213"/>
      <c r="BB531" s="288"/>
      <c r="BC531" s="213"/>
      <c r="BD531" s="213"/>
      <c r="BE531" s="213"/>
      <c r="BF531" s="213"/>
      <c r="BG531" s="213"/>
      <c r="BH531" s="213"/>
      <c r="BI531" s="213"/>
      <c r="BJ531" s="213"/>
      <c r="BK531" s="213"/>
      <c r="BL531" s="213"/>
      <c r="BM531" s="213"/>
      <c r="BN531" s="213"/>
      <c r="BO531" s="213"/>
      <c r="BP531" s="213"/>
      <c r="BQ531" s="213"/>
    </row>
    <row r="532" s="218" customFormat="true" ht="25.15" customHeight="true" x14ac:dyDescent="0.2">
      <c r="C532" s="2120" t="s">
        <v>208</v>
      </c>
      <c r="D532" s="2121"/>
      <c r="E532" s="484">
        <v>3.8864628878607282E-2</v>
      </c>
      <c r="F532" s="481"/>
      <c r="G532" s="481"/>
      <c r="H532" s="2121" t="s">
        <v>229</v>
      </c>
      <c r="I532" s="2121"/>
      <c r="J532" s="485">
        <v>-1.130190264742513E-3</v>
      </c>
      <c r="K532" s="481"/>
      <c r="L532" s="481"/>
      <c r="M532" s="2121" t="s">
        <v>212</v>
      </c>
      <c r="N532" s="2121"/>
      <c r="O532" s="486">
        <v>3.8952265086152238E-2</v>
      </c>
      <c r="P532" s="481"/>
      <c r="Q532" s="481"/>
      <c r="R532" s="211"/>
      <c r="S532" s="211"/>
      <c r="T532" s="211"/>
      <c r="U532" s="211"/>
      <c r="V532" s="211"/>
      <c r="W532" s="211"/>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BA532" s="213"/>
      <c r="BB532" s="288"/>
      <c r="BC532" s="213"/>
      <c r="BD532" s="213"/>
      <c r="BE532" s="213"/>
      <c r="BF532" s="213"/>
      <c r="BG532" s="213"/>
      <c r="BH532" s="213"/>
      <c r="BI532" s="213"/>
      <c r="BJ532" s="213"/>
      <c r="BK532" s="213"/>
      <c r="BL532" s="213"/>
      <c r="BM532" s="213"/>
      <c r="BN532" s="213"/>
      <c r="BO532" s="213"/>
      <c r="BP532" s="213"/>
      <c r="BQ532" s="213"/>
    </row>
    <row r="533" s="218" customFormat="true" ht="25.15" customHeight="true" x14ac:dyDescent="0.2">
      <c r="C533" s="2120" t="s">
        <v>196</v>
      </c>
      <c r="D533" s="2121"/>
      <c r="E533" s="484">
        <v>4.301974235510013E-2</v>
      </c>
      <c r="F533" s="481"/>
      <c r="G533" s="481"/>
      <c r="H533" s="2121" t="s">
        <v>228</v>
      </c>
      <c r="I533" s="2121"/>
      <c r="J533" s="485">
        <v>4.3866179590860005E-3</v>
      </c>
      <c r="K533" s="481"/>
      <c r="L533" s="481"/>
      <c r="M533" s="2121" t="s">
        <v>228</v>
      </c>
      <c r="N533" s="2121"/>
      <c r="O533" s="486">
        <v>-1.7933959104860821E-3</v>
      </c>
      <c r="P533" s="481"/>
      <c r="Q533" s="481"/>
      <c r="R533" s="211"/>
      <c r="S533" s="211"/>
      <c r="T533" s="211"/>
      <c r="U533" s="211"/>
      <c r="V533" s="211"/>
      <c r="W533" s="211"/>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BA533" s="213"/>
      <c r="BB533" s="288"/>
      <c r="BC533" s="213"/>
      <c r="BD533" s="213"/>
      <c r="BE533" s="213"/>
      <c r="BF533" s="213"/>
      <c r="BG533" s="213"/>
      <c r="BH533" s="213"/>
      <c r="BI533" s="213"/>
      <c r="BJ533" s="213"/>
      <c r="BK533" s="213"/>
      <c r="BL533" s="213"/>
      <c r="BM533" s="213"/>
      <c r="BN533" s="213"/>
      <c r="BO533" s="213"/>
      <c r="BP533" s="213"/>
      <c r="BQ533" s="213"/>
    </row>
    <row r="534" s="218" customFormat="true" ht="25.15" customHeight="true" x14ac:dyDescent="0.2">
      <c r="C534" s="2120" t="s">
        <v>216</v>
      </c>
      <c r="D534" s="2121"/>
      <c r="E534" s="484">
        <v>2.2772006216102772E-2</v>
      </c>
      <c r="F534" s="481"/>
      <c r="G534" s="481"/>
      <c r="H534" s="2121" t="s">
        <v>230</v>
      </c>
      <c r="I534" s="2121"/>
      <c r="J534" s="485">
        <v>1.5153115832093832E-5</v>
      </c>
      <c r="K534" s="481"/>
      <c r="L534" s="481"/>
      <c r="M534" s="2121" t="s">
        <v>230</v>
      </c>
      <c r="N534" s="2121"/>
      <c r="O534" s="486">
        <v>4.6601171464303746E-4</v>
      </c>
      <c r="P534" s="481"/>
      <c r="Q534" s="481"/>
      <c r="R534" s="211"/>
      <c r="S534" s="211"/>
      <c r="T534" s="211"/>
      <c r="U534" s="211"/>
      <c r="V534" s="211"/>
      <c r="W534" s="211"/>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BA534" s="213"/>
      <c r="BB534" s="288"/>
      <c r="BC534" s="213"/>
      <c r="BD534" s="213"/>
      <c r="BE534" s="213"/>
      <c r="BF534" s="213"/>
      <c r="BG534" s="213"/>
      <c r="BH534" s="213"/>
      <c r="BI534" s="213"/>
      <c r="BJ534" s="213"/>
      <c r="BK534" s="213"/>
      <c r="BL534" s="213"/>
      <c r="BM534" s="213"/>
      <c r="BN534" s="213"/>
      <c r="BO534" s="213"/>
      <c r="BP534" s="213"/>
      <c r="BQ534" s="213"/>
    </row>
    <row r="535" s="218" customFormat="true" ht="25.15" customHeight="true" x14ac:dyDescent="0.2">
      <c r="C535" s="2120" t="s">
        <v>218</v>
      </c>
      <c r="D535" s="2121"/>
      <c r="E535" s="484">
        <v>8.7453207312810522E-3</v>
      </c>
      <c r="F535" s="481"/>
      <c r="G535" s="481"/>
      <c r="H535" s="2121" t="s">
        <v>210</v>
      </c>
      <c r="I535" s="2121"/>
      <c r="J535" s="485">
        <v>3.7439696855388595E-2</v>
      </c>
      <c r="K535" s="481"/>
      <c r="L535" s="481"/>
      <c r="M535" s="2121" t="s">
        <v>210</v>
      </c>
      <c r="N535" s="2121"/>
      <c r="O535" s="486">
        <v>3.9464082902495833E-2</v>
      </c>
      <c r="P535" s="481"/>
      <c r="Q535" s="481"/>
      <c r="R535" s="211"/>
      <c r="S535" s="211"/>
      <c r="T535" s="211"/>
      <c r="U535" s="211"/>
      <c r="V535" s="211"/>
      <c r="W535" s="211"/>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BA535" s="213"/>
      <c r="BB535" s="288"/>
      <c r="BC535" s="213"/>
      <c r="BD535" s="213"/>
      <c r="BE535" s="213"/>
      <c r="BF535" s="213"/>
      <c r="BG535" s="213"/>
      <c r="BH535" s="213"/>
      <c r="BI535" s="213"/>
      <c r="BJ535" s="213"/>
      <c r="BK535" s="213"/>
      <c r="BL535" s="213"/>
      <c r="BM535" s="213"/>
      <c r="BN535" s="213"/>
      <c r="BO535" s="213"/>
      <c r="BP535" s="213"/>
      <c r="BQ535" s="213"/>
    </row>
    <row r="536" s="218" customFormat="true" ht="25.15" customHeight="true" x14ac:dyDescent="0.2">
      <c r="C536" s="2120" t="s">
        <v>212</v>
      </c>
      <c r="D536" s="2121"/>
      <c r="E536" s="484">
        <v>2.6411923773134071E-2</v>
      </c>
      <c r="F536" s="481"/>
      <c r="G536" s="481"/>
      <c r="H536" s="2121" t="s">
        <v>194</v>
      </c>
      <c r="I536" s="2121"/>
      <c r="J536" s="485">
        <v>3.3808395420143147E-2</v>
      </c>
      <c r="K536" s="481"/>
      <c r="L536" s="481"/>
      <c r="M536" s="2121" t="s">
        <v>194</v>
      </c>
      <c r="N536" s="2121"/>
      <c r="O536" s="486">
        <v>3.4724296048465011E-2</v>
      </c>
      <c r="P536" s="481"/>
      <c r="Q536" s="481"/>
      <c r="R536" s="211"/>
      <c r="S536" s="211"/>
      <c r="T536" s="211"/>
      <c r="U536" s="211"/>
      <c r="V536" s="211"/>
      <c r="W536" s="211"/>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BA536" s="213"/>
      <c r="BB536" s="288"/>
      <c r="BC536" s="213"/>
      <c r="BD536" s="213"/>
      <c r="BE536" s="213"/>
      <c r="BF536" s="213"/>
      <c r="BG536" s="213"/>
      <c r="BH536" s="213"/>
      <c r="BI536" s="213"/>
      <c r="BJ536" s="213"/>
      <c r="BK536" s="213"/>
      <c r="BL536" s="213"/>
      <c r="BM536" s="213"/>
      <c r="BN536" s="213"/>
      <c r="BO536" s="213"/>
      <c r="BP536" s="213"/>
      <c r="BQ536" s="213"/>
    </row>
    <row r="537" s="218" customFormat="true" ht="25.15" customHeight="true" x14ac:dyDescent="0.2">
      <c r="C537" s="2120" t="s">
        <v>224</v>
      </c>
      <c r="D537" s="2121"/>
      <c r="E537" s="484">
        <v>-6.6415899044251258E-3</v>
      </c>
      <c r="F537" s="481"/>
      <c r="G537" s="481"/>
      <c r="H537" s="2121" t="s">
        <v>209</v>
      </c>
      <c r="I537" s="2121"/>
      <c r="J537" s="485">
        <v>1.6837347062325699E-2</v>
      </c>
      <c r="K537" s="481"/>
      <c r="L537" s="481"/>
      <c r="M537" s="2121" t="s">
        <v>209</v>
      </c>
      <c r="N537" s="2121"/>
      <c r="O537" s="486">
        <v>1.17486519729878E-2</v>
      </c>
      <c r="P537" s="481"/>
      <c r="Q537" s="481"/>
      <c r="R537" s="211"/>
      <c r="S537" s="211"/>
      <c r="T537" s="211"/>
      <c r="U537" s="211"/>
      <c r="V537" s="211"/>
      <c r="W537" s="211"/>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BA537" s="213"/>
      <c r="BB537" s="288"/>
      <c r="BC537" s="213"/>
      <c r="BD537" s="213"/>
      <c r="BE537" s="213"/>
      <c r="BF537" s="213"/>
      <c r="BG537" s="213"/>
      <c r="BH537" s="213"/>
      <c r="BI537" s="213"/>
      <c r="BJ537" s="213"/>
      <c r="BK537" s="213"/>
      <c r="BL537" s="213"/>
      <c r="BM537" s="213"/>
      <c r="BN537" s="213"/>
      <c r="BO537" s="213"/>
      <c r="BP537" s="213"/>
      <c r="BQ537" s="213"/>
    </row>
    <row r="538" s="218" customFormat="true" ht="25.15" customHeight="true" x14ac:dyDescent="0.2">
      <c r="C538" s="2120" t="s">
        <v>229</v>
      </c>
      <c r="D538" s="2121"/>
      <c r="E538" s="484">
        <v>-2.6768458253614074E-3</v>
      </c>
      <c r="F538" s="481"/>
      <c r="G538" s="481"/>
      <c r="H538" s="2121" t="s">
        <v>207</v>
      </c>
      <c r="I538" s="2121"/>
      <c r="J538" s="485">
        <v>5.9238328071175107E-2</v>
      </c>
      <c r="K538" s="481"/>
      <c r="L538" s="481"/>
      <c r="M538" s="2121" t="s">
        <v>207</v>
      </c>
      <c r="N538" s="2121"/>
      <c r="O538" s="486">
        <v>4.7097083745702137E-2</v>
      </c>
      <c r="P538" s="481"/>
      <c r="Q538" s="481"/>
      <c r="R538" s="211"/>
      <c r="S538" s="211"/>
      <c r="T538" s="211"/>
      <c r="U538" s="211"/>
      <c r="V538" s="211"/>
      <c r="W538" s="211"/>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BA538" s="213"/>
      <c r="BB538" s="288"/>
      <c r="BC538" s="213"/>
      <c r="BD538" s="213"/>
      <c r="BE538" s="213"/>
      <c r="BF538" s="213"/>
      <c r="BG538" s="213"/>
      <c r="BH538" s="213"/>
      <c r="BI538" s="213"/>
      <c r="BJ538" s="213"/>
      <c r="BK538" s="213"/>
      <c r="BL538" s="213"/>
      <c r="BM538" s="213"/>
      <c r="BN538" s="213"/>
      <c r="BO538" s="213"/>
      <c r="BP538" s="213"/>
      <c r="BQ538" s="213"/>
    </row>
    <row r="539" s="218" customFormat="true" ht="25.15" customHeight="true" x14ac:dyDescent="0.2">
      <c r="C539" s="2120" t="s">
        <v>228</v>
      </c>
      <c r="D539" s="2121"/>
      <c r="E539" s="484">
        <v>8.0833821216193833E-4</v>
      </c>
      <c r="F539" s="481"/>
      <c r="G539" s="481"/>
      <c r="H539" s="2121" t="s">
        <v>213</v>
      </c>
      <c r="I539" s="2121"/>
      <c r="J539" s="485">
        <v>2.1045312548466994E-2</v>
      </c>
      <c r="K539" s="481"/>
      <c r="L539" s="481"/>
      <c r="M539" s="2121" t="s">
        <v>213</v>
      </c>
      <c r="N539" s="2121"/>
      <c r="O539" s="486">
        <v>2.72963729729883E-2</v>
      </c>
      <c r="P539" s="481"/>
      <c r="Q539" s="481"/>
      <c r="R539" s="211"/>
      <c r="S539" s="211"/>
      <c r="T539" s="211"/>
      <c r="U539" s="211"/>
      <c r="V539" s="211"/>
      <c r="W539" s="211"/>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BA539" s="213"/>
      <c r="BB539" s="288"/>
      <c r="BC539" s="213"/>
      <c r="BD539" s="213"/>
      <c r="BE539" s="213"/>
      <c r="BF539" s="213"/>
      <c r="BG539" s="213"/>
      <c r="BH539" s="213"/>
      <c r="BI539" s="213"/>
      <c r="BJ539" s="213"/>
      <c r="BK539" s="213"/>
      <c r="BL539" s="213"/>
      <c r="BM539" s="213"/>
      <c r="BN539" s="213"/>
      <c r="BO539" s="213"/>
      <c r="BP539" s="213"/>
      <c r="BQ539" s="213"/>
    </row>
    <row r="540" s="218" customFormat="true" ht="25.15" customHeight="true" x14ac:dyDescent="0.2">
      <c r="C540" s="2120" t="s">
        <v>230</v>
      </c>
      <c r="D540" s="2121"/>
      <c r="E540" s="484">
        <v>1.7426147774268759E-3</v>
      </c>
      <c r="F540" s="481"/>
      <c r="G540" s="481"/>
      <c r="H540" s="2121" t="s">
        <v>217</v>
      </c>
      <c r="I540" s="2121"/>
      <c r="J540" s="485">
        <v>9.3698473105292956E-3</v>
      </c>
      <c r="K540" s="481"/>
      <c r="L540" s="481"/>
      <c r="M540" s="2121" t="s">
        <v>217</v>
      </c>
      <c r="N540" s="2121"/>
      <c r="O540" s="486">
        <v>1.640432054944526E-2</v>
      </c>
      <c r="P540" s="481"/>
      <c r="Q540" s="481"/>
      <c r="R540" s="211"/>
      <c r="S540" s="211"/>
      <c r="T540" s="211"/>
      <c r="U540" s="211"/>
      <c r="V540" s="211"/>
      <c r="W540" s="211"/>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BA540" s="213"/>
      <c r="BB540" s="288"/>
      <c r="BC540" s="213"/>
      <c r="BD540" s="213"/>
      <c r="BE540" s="213"/>
      <c r="BF540" s="213"/>
      <c r="BG540" s="213"/>
      <c r="BH540" s="213"/>
      <c r="BI540" s="213"/>
      <c r="BJ540" s="213"/>
      <c r="BK540" s="213"/>
      <c r="BL540" s="213"/>
      <c r="BM540" s="213"/>
      <c r="BN540" s="213"/>
      <c r="BO540" s="213"/>
      <c r="BP540" s="213"/>
      <c r="BQ540" s="213"/>
    </row>
    <row r="541" s="218" customFormat="true" ht="25.15" customHeight="true" x14ac:dyDescent="0.2">
      <c r="C541" s="2120" t="s">
        <v>210</v>
      </c>
      <c r="D541" s="2121"/>
      <c r="E541" s="484">
        <v>2.7717414564789364E-2</v>
      </c>
      <c r="F541" s="481"/>
      <c r="G541" s="481"/>
      <c r="H541" s="2121" t="s">
        <v>200</v>
      </c>
      <c r="I541" s="2121"/>
      <c r="J541" s="485">
        <v>3.4368566302429987E-2</v>
      </c>
      <c r="K541" s="481"/>
      <c r="L541" s="481"/>
      <c r="M541" s="2121" t="s">
        <v>200</v>
      </c>
      <c r="N541" s="2121"/>
      <c r="O541" s="486">
        <v>7.0743879661795461E-2</v>
      </c>
      <c r="P541" s="481"/>
      <c r="Q541" s="481"/>
      <c r="R541" s="211"/>
      <c r="S541" s="211"/>
      <c r="T541" s="211"/>
      <c r="U541" s="211"/>
      <c r="V541" s="211"/>
      <c r="W541" s="211"/>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BA541" s="213"/>
      <c r="BB541" s="288"/>
      <c r="BC541" s="213"/>
      <c r="BD541" s="213"/>
      <c r="BE541" s="213"/>
      <c r="BF541" s="213"/>
      <c r="BG541" s="213"/>
      <c r="BH541" s="213"/>
      <c r="BI541" s="213"/>
      <c r="BJ541" s="213"/>
      <c r="BK541" s="213"/>
      <c r="BL541" s="213"/>
      <c r="BM541" s="213"/>
      <c r="BN541" s="213"/>
      <c r="BO541" s="213"/>
      <c r="BP541" s="213"/>
      <c r="BQ541" s="213"/>
    </row>
    <row r="542" s="218" customFormat="true" ht="25.15" customHeight="true" x14ac:dyDescent="0.2">
      <c r="C542" s="2120" t="s">
        <v>194</v>
      </c>
      <c r="D542" s="2121"/>
      <c r="E542" s="484">
        <v>2.530179753003664E-2</v>
      </c>
      <c r="F542" s="481"/>
      <c r="G542" s="481"/>
      <c r="H542" s="2121" t="s">
        <v>197</v>
      </c>
      <c r="I542" s="2121"/>
      <c r="J542" s="485">
        <v>2.4145631618248613E-2</v>
      </c>
      <c r="K542" s="481"/>
      <c r="L542" s="481"/>
      <c r="M542" s="2121" t="s">
        <v>197</v>
      </c>
      <c r="N542" s="2121"/>
      <c r="O542" s="486">
        <v>7.4267705700769251E-2</v>
      </c>
      <c r="P542" s="481"/>
      <c r="Q542" s="481"/>
      <c r="R542" s="211"/>
      <c r="S542" s="211"/>
      <c r="T542" s="211"/>
      <c r="U542" s="211"/>
      <c r="V542" s="211"/>
      <c r="W542" s="211"/>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BA542" s="213"/>
      <c r="BB542" s="288"/>
      <c r="BC542" s="213"/>
      <c r="BD542" s="213"/>
      <c r="BE542" s="213"/>
      <c r="BF542" s="213"/>
      <c r="BG542" s="213"/>
      <c r="BH542" s="213"/>
      <c r="BI542" s="213"/>
      <c r="BJ542" s="213"/>
      <c r="BK542" s="213"/>
      <c r="BL542" s="213"/>
      <c r="BM542" s="213"/>
      <c r="BN542" s="213"/>
      <c r="BO542" s="213"/>
      <c r="BP542" s="213"/>
      <c r="BQ542" s="213"/>
    </row>
    <row r="543" s="218" customFormat="true" ht="25.15" customHeight="true" x14ac:dyDescent="0.2">
      <c r="C543" s="2120" t="s">
        <v>209</v>
      </c>
      <c r="D543" s="2121"/>
      <c r="E543" s="484">
        <v>7.6331617936802702E-3</v>
      </c>
      <c r="F543" s="481"/>
      <c r="G543" s="481"/>
      <c r="H543" s="2121" t="s">
        <v>205</v>
      </c>
      <c r="I543" s="2121"/>
      <c r="J543" s="485">
        <v>3.9364668754068716E-2</v>
      </c>
      <c r="K543" s="481"/>
      <c r="L543" s="481"/>
      <c r="M543" s="2121" t="s">
        <v>205</v>
      </c>
      <c r="N543" s="2121"/>
      <c r="O543" s="486">
        <v>5.3204011567891507E-2</v>
      </c>
      <c r="P543" s="481"/>
      <c r="Q543" s="481"/>
      <c r="R543" s="211"/>
      <c r="S543" s="211"/>
      <c r="T543" s="211"/>
      <c r="U543" s="211"/>
      <c r="V543" s="211"/>
      <c r="W543" s="211"/>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BA543" s="213"/>
      <c r="BB543" s="288"/>
      <c r="BC543" s="213"/>
      <c r="BD543" s="213"/>
      <c r="BE543" s="213"/>
      <c r="BF543" s="213"/>
      <c r="BG543" s="213"/>
      <c r="BH543" s="213"/>
      <c r="BI543" s="213"/>
      <c r="BJ543" s="213"/>
      <c r="BK543" s="213"/>
      <c r="BL543" s="213"/>
      <c r="BM543" s="213"/>
      <c r="BN543" s="213"/>
      <c r="BO543" s="213"/>
      <c r="BP543" s="213"/>
      <c r="BQ543" s="213"/>
    </row>
    <row r="544" s="218" customFormat="true" ht="25.15" customHeight="true" x14ac:dyDescent="0.2">
      <c r="C544" s="2120" t="s">
        <v>207</v>
      </c>
      <c r="D544" s="2121"/>
      <c r="E544" s="484">
        <v>4.9753065933970865E-2</v>
      </c>
      <c r="F544" s="481"/>
      <c r="G544" s="481"/>
      <c r="H544" s="2121" t="s">
        <v>214</v>
      </c>
      <c r="I544" s="2121"/>
      <c r="J544" s="485">
        <v>1.5776403984346904E-2</v>
      </c>
      <c r="K544" s="481"/>
      <c r="L544" s="481"/>
      <c r="M544" s="2121" t="s">
        <v>214</v>
      </c>
      <c r="N544" s="2121"/>
      <c r="O544" s="486">
        <v>2.7166000165278138E-2</v>
      </c>
      <c r="P544" s="481"/>
      <c r="Q544" s="481"/>
      <c r="R544" s="211"/>
      <c r="S544" s="211"/>
      <c r="T544" s="211"/>
      <c r="U544" s="211"/>
      <c r="V544" s="211"/>
      <c r="W544" s="211"/>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BA544" s="213"/>
      <c r="BB544" s="288"/>
      <c r="BC544" s="213"/>
      <c r="BD544" s="213"/>
      <c r="BE544" s="213"/>
      <c r="BF544" s="213"/>
      <c r="BG544" s="213"/>
      <c r="BH544" s="213"/>
      <c r="BI544" s="213"/>
      <c r="BJ544" s="213"/>
      <c r="BK544" s="213"/>
      <c r="BL544" s="213"/>
      <c r="BM544" s="213"/>
      <c r="BN544" s="213"/>
      <c r="BO544" s="213"/>
      <c r="BP544" s="213"/>
      <c r="BQ544" s="213"/>
    </row>
    <row r="545" s="218" customFormat="true" ht="25.15" customHeight="true" x14ac:dyDescent="0.2">
      <c r="C545" s="2120" t="s">
        <v>213</v>
      </c>
      <c r="D545" s="2121"/>
      <c r="E545" s="484">
        <v>2.0277421585405329E-2</v>
      </c>
      <c r="F545" s="481"/>
      <c r="G545" s="481"/>
      <c r="H545" s="2121" t="s">
        <v>204</v>
      </c>
      <c r="I545" s="2121"/>
      <c r="J545" s="485">
        <v>5.381721225991698E-2</v>
      </c>
      <c r="K545" s="481"/>
      <c r="L545" s="481"/>
      <c r="M545" s="2121" t="s">
        <v>204</v>
      </c>
      <c r="N545" s="2121"/>
      <c r="O545" s="486">
        <v>2.3980156333043044E-2</v>
      </c>
      <c r="P545" s="481"/>
      <c r="Q545" s="481"/>
      <c r="R545" s="211"/>
      <c r="S545" s="211"/>
      <c r="T545" s="211"/>
      <c r="U545" s="211"/>
      <c r="V545" s="211"/>
      <c r="W545" s="211"/>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BA545" s="213"/>
      <c r="BB545" s="288"/>
      <c r="BC545" s="213"/>
      <c r="BD545" s="213"/>
      <c r="BE545" s="213"/>
      <c r="BF545" s="213"/>
      <c r="BG545" s="213"/>
      <c r="BH545" s="213"/>
      <c r="BI545" s="213"/>
      <c r="BJ545" s="213"/>
      <c r="BK545" s="213"/>
      <c r="BL545" s="213"/>
      <c r="BM545" s="213"/>
      <c r="BN545" s="213"/>
      <c r="BO545" s="213"/>
      <c r="BP545" s="213"/>
      <c r="BQ545" s="213"/>
    </row>
    <row r="546" s="218" customFormat="true" ht="25.15" customHeight="true" x14ac:dyDescent="0.2">
      <c r="C546" s="2120" t="s">
        <v>217</v>
      </c>
      <c r="D546" s="2121"/>
      <c r="E546" s="484">
        <v>8.5974092148749289E-3</v>
      </c>
      <c r="F546" s="481"/>
      <c r="G546" s="481"/>
      <c r="H546" s="2121" t="s">
        <v>215</v>
      </c>
      <c r="I546" s="2121"/>
      <c r="J546" s="485">
        <v>2.3926343895903621E-2</v>
      </c>
      <c r="K546" s="481"/>
      <c r="L546" s="481"/>
      <c r="M546" s="2121" t="s">
        <v>215</v>
      </c>
      <c r="N546" s="2121"/>
      <c r="O546" s="486">
        <v>1.9271476010122458E-2</v>
      </c>
      <c r="P546" s="481"/>
      <c r="Q546" s="481"/>
      <c r="R546" s="211"/>
      <c r="S546" s="211"/>
      <c r="T546" s="211"/>
      <c r="U546" s="211"/>
      <c r="V546" s="211"/>
      <c r="W546" s="211"/>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BA546" s="213"/>
      <c r="BB546" s="288"/>
      <c r="BC546" s="213"/>
      <c r="BD546" s="213"/>
      <c r="BE546" s="213"/>
      <c r="BF546" s="213"/>
      <c r="BG546" s="213"/>
      <c r="BH546" s="213"/>
      <c r="BI546" s="213"/>
      <c r="BJ546" s="213"/>
      <c r="BK546" s="213"/>
      <c r="BL546" s="213"/>
      <c r="BM546" s="213"/>
      <c r="BN546" s="213"/>
      <c r="BO546" s="213"/>
      <c r="BP546" s="213"/>
      <c r="BQ546" s="213"/>
    </row>
    <row r="547" s="218" customFormat="true" ht="25.15" customHeight="true" x14ac:dyDescent="0.2">
      <c r="C547" s="2120" t="s">
        <v>200</v>
      </c>
      <c r="D547" s="2121"/>
      <c r="E547" s="484">
        <v>5.4700346451665216E-2</v>
      </c>
      <c r="F547" s="481"/>
      <c r="G547" s="481"/>
      <c r="H547" s="2121" t="s">
        <v>192</v>
      </c>
      <c r="I547" s="2121"/>
      <c r="J547" s="485">
        <v>7.8331974992069148E-2</v>
      </c>
      <c r="K547" s="481"/>
      <c r="L547" s="481"/>
      <c r="M547" s="2121" t="s">
        <v>192</v>
      </c>
      <c r="N547" s="2121"/>
      <c r="O547" s="486">
        <v>9.2893366129412513E-2</v>
      </c>
      <c r="P547" s="481"/>
      <c r="Q547" s="481"/>
      <c r="R547" s="211"/>
      <c r="S547" s="211"/>
      <c r="T547" s="211"/>
      <c r="U547" s="211"/>
      <c r="V547" s="211"/>
      <c r="W547" s="211"/>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BA547" s="213"/>
      <c r="BB547" s="288"/>
      <c r="BC547" s="213"/>
      <c r="BD547" s="213"/>
      <c r="BE547" s="213"/>
      <c r="BF547" s="213"/>
      <c r="BG547" s="213"/>
      <c r="BH547" s="213"/>
      <c r="BI547" s="213"/>
      <c r="BJ547" s="213"/>
      <c r="BK547" s="213"/>
      <c r="BL547" s="213"/>
      <c r="BM547" s="213"/>
      <c r="BN547" s="213"/>
      <c r="BO547" s="213"/>
      <c r="BP547" s="213"/>
      <c r="BQ547" s="213"/>
    </row>
    <row r="548" s="218" customFormat="true" ht="25.15" customHeight="true" x14ac:dyDescent="0.2">
      <c r="C548" s="2120" t="s">
        <v>197</v>
      </c>
      <c r="D548" s="2121"/>
      <c r="E548" s="484">
        <v>4.3988831821813297E-2</v>
      </c>
      <c r="F548" s="481"/>
      <c r="G548" s="481"/>
      <c r="H548" s="2121" t="s">
        <v>198</v>
      </c>
      <c r="I548" s="2121"/>
      <c r="J548" s="485">
        <v>7.0362413548033173E-2</v>
      </c>
      <c r="K548" s="481"/>
      <c r="L548" s="481"/>
      <c r="M548" s="2121" t="s">
        <v>198</v>
      </c>
      <c r="N548" s="2121"/>
      <c r="O548" s="486">
        <v>5.0987734765346245E-2</v>
      </c>
      <c r="P548" s="481"/>
      <c r="Q548" s="481"/>
      <c r="R548" s="211"/>
      <c r="S548" s="211"/>
      <c r="T548" s="211"/>
      <c r="U548" s="211"/>
      <c r="V548" s="211"/>
      <c r="W548" s="211"/>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BA548" s="213"/>
      <c r="BB548" s="288"/>
      <c r="BC548" s="213"/>
      <c r="BD548" s="213"/>
      <c r="BE548" s="213"/>
      <c r="BF548" s="213"/>
      <c r="BG548" s="213"/>
      <c r="BH548" s="213"/>
      <c r="BI548" s="213"/>
      <c r="BJ548" s="213"/>
      <c r="BK548" s="213"/>
      <c r="BL548" s="213"/>
      <c r="BM548" s="213"/>
      <c r="BN548" s="213"/>
      <c r="BO548" s="213"/>
      <c r="BP548" s="213"/>
      <c r="BQ548" s="213"/>
    </row>
    <row r="549" s="218" customFormat="true" ht="25.15" customHeight="true" x14ac:dyDescent="0.2">
      <c r="C549" s="2120" t="s">
        <v>205</v>
      </c>
      <c r="D549" s="2121"/>
      <c r="E549" s="484">
        <v>4.0277086264252637E-2</v>
      </c>
      <c r="F549" s="481"/>
      <c r="G549" s="481"/>
      <c r="H549" s="2121" t="s">
        <v>199</v>
      </c>
      <c r="I549" s="2121"/>
      <c r="J549" s="485">
        <v>6.8198444091729246E-2</v>
      </c>
      <c r="K549" s="481"/>
      <c r="L549" s="481"/>
      <c r="M549" s="2121" t="s">
        <v>199</v>
      </c>
      <c r="N549" s="2121"/>
      <c r="O549" s="486">
        <v>6.799318313774369E-2</v>
      </c>
      <c r="P549" s="481"/>
      <c r="Q549" s="481"/>
      <c r="R549" s="211"/>
      <c r="S549" s="211"/>
      <c r="T549" s="211"/>
      <c r="U549" s="211"/>
      <c r="V549" s="211"/>
      <c r="W549" s="211"/>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BA549" s="213"/>
      <c r="BB549" s="288"/>
      <c r="BC549" s="213"/>
      <c r="BD549" s="213"/>
      <c r="BE549" s="213"/>
      <c r="BF549" s="213"/>
      <c r="BG549" s="213"/>
      <c r="BH549" s="213"/>
      <c r="BI549" s="213"/>
      <c r="BJ549" s="213"/>
      <c r="BK549" s="213"/>
      <c r="BL549" s="213"/>
      <c r="BM549" s="213"/>
      <c r="BN549" s="213"/>
      <c r="BO549" s="213"/>
      <c r="BP549" s="213"/>
      <c r="BQ549" s="213"/>
    </row>
    <row r="550" s="218" customFormat="true" ht="25.15" customHeight="true" x14ac:dyDescent="0.2">
      <c r="C550" s="2120" t="s">
        <v>214</v>
      </c>
      <c r="D550" s="2121"/>
      <c r="E550" s="484">
        <v>1.6318817912359777E-2</v>
      </c>
      <c r="F550" s="481"/>
      <c r="G550" s="481"/>
      <c r="H550" s="2121" t="s">
        <v>195</v>
      </c>
      <c r="I550" s="2121"/>
      <c r="J550" s="485">
        <v>6.739535137314788E-2</v>
      </c>
      <c r="K550" s="481"/>
      <c r="L550" s="481"/>
      <c r="M550" s="2121" t="s">
        <v>195</v>
      </c>
      <c r="N550" s="2121"/>
      <c r="O550" s="486">
        <v>9.4974257213633007E-2</v>
      </c>
      <c r="P550" s="481"/>
      <c r="Q550" s="481"/>
      <c r="R550" s="211"/>
      <c r="S550" s="211"/>
      <c r="T550" s="211"/>
      <c r="U550" s="211"/>
      <c r="V550" s="211"/>
      <c r="W550" s="211"/>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BA550" s="213"/>
      <c r="BB550" s="288"/>
      <c r="BC550" s="213"/>
      <c r="BD550" s="213"/>
      <c r="BE550" s="213"/>
      <c r="BF550" s="213"/>
      <c r="BG550" s="213"/>
      <c r="BH550" s="213"/>
      <c r="BI550" s="213"/>
      <c r="BJ550" s="213"/>
      <c r="BK550" s="213"/>
      <c r="BL550" s="213"/>
      <c r="BM550" s="213"/>
      <c r="BN550" s="213"/>
      <c r="BO550" s="213"/>
      <c r="BP550" s="213"/>
      <c r="BQ550" s="213"/>
    </row>
    <row r="551" s="218" customFormat="true" ht="25.15" customHeight="true" x14ac:dyDescent="0.2">
      <c r="C551" s="2120" t="s">
        <v>204</v>
      </c>
      <c r="D551" s="2121"/>
      <c r="E551" s="484">
        <v>5.1437533389651603E-2</v>
      </c>
      <c r="F551" s="481"/>
      <c r="G551" s="481"/>
      <c r="H551" s="2121" t="s">
        <v>206</v>
      </c>
      <c r="I551" s="2121"/>
      <c r="J551" s="485">
        <v>5.1171816175557751E-2</v>
      </c>
      <c r="K551" s="481"/>
      <c r="L551" s="481"/>
      <c r="M551" s="2121" t="s">
        <v>206</v>
      </c>
      <c r="N551" s="2121"/>
      <c r="O551" s="486">
        <v>2.6361329687568522E-2</v>
      </c>
      <c r="P551" s="481"/>
      <c r="Q551" s="481"/>
      <c r="R551" s="211"/>
      <c r="S551" s="211"/>
      <c r="T551" s="211"/>
      <c r="U551" s="211"/>
      <c r="V551" s="211"/>
      <c r="W551" s="211"/>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BA551" s="213"/>
      <c r="BB551" s="288"/>
      <c r="BC551" s="213"/>
      <c r="BD551" s="213"/>
      <c r="BE551" s="213"/>
      <c r="BF551" s="213"/>
      <c r="BG551" s="213"/>
      <c r="BH551" s="213"/>
      <c r="BI551" s="213"/>
      <c r="BJ551" s="213"/>
      <c r="BK551" s="213"/>
      <c r="BL551" s="213"/>
      <c r="BM551" s="213"/>
      <c r="BN551" s="213"/>
      <c r="BO551" s="213"/>
      <c r="BP551" s="213"/>
      <c r="BQ551" s="213"/>
    </row>
    <row r="552" s="218" customFormat="true" ht="25.15" customHeight="true" x14ac:dyDescent="0.2">
      <c r="C552" s="2120" t="s">
        <v>215</v>
      </c>
      <c r="D552" s="2121"/>
      <c r="E552" s="484">
        <v>2.5976628439153462E-2</v>
      </c>
      <c r="F552" s="481"/>
      <c r="G552" s="481"/>
      <c r="H552" s="2121" t="s">
        <v>201</v>
      </c>
      <c r="I552" s="2121"/>
      <c r="J552" s="485">
        <v>6.1348078158970448E-2</v>
      </c>
      <c r="K552" s="481"/>
      <c r="L552" s="481"/>
      <c r="M552" s="2121" t="s">
        <v>201</v>
      </c>
      <c r="N552" s="2121"/>
      <c r="O552" s="486">
        <v>4.9449129904491608E-2</v>
      </c>
      <c r="P552" s="481"/>
      <c r="Q552" s="481"/>
      <c r="R552" s="211"/>
      <c r="S552" s="211"/>
      <c r="T552" s="211"/>
      <c r="U552" s="211"/>
      <c r="V552" s="211"/>
      <c r="W552" s="211"/>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BA552" s="213"/>
      <c r="BB552" s="288"/>
      <c r="BC552" s="213"/>
      <c r="BD552" s="213"/>
      <c r="BE552" s="213"/>
      <c r="BF552" s="213"/>
      <c r="BG552" s="213"/>
      <c r="BH552" s="213"/>
      <c r="BI552" s="213"/>
      <c r="BJ552" s="213"/>
      <c r="BK552" s="213"/>
      <c r="BL552" s="213"/>
      <c r="BM552" s="213"/>
      <c r="BN552" s="213"/>
      <c r="BO552" s="213"/>
      <c r="BP552" s="213"/>
      <c r="BQ552" s="213"/>
    </row>
    <row r="553" s="218" customFormat="true" ht="25.15" customHeight="true" x14ac:dyDescent="0.2">
      <c r="C553" s="2120" t="s">
        <v>192</v>
      </c>
      <c r="D553" s="2121"/>
      <c r="E553" s="484">
        <v>7.8645944564243966E-2</v>
      </c>
      <c r="F553" s="481"/>
      <c r="G553" s="481"/>
      <c r="H553" s="2121" t="s">
        <v>188</v>
      </c>
      <c r="I553" s="2121"/>
      <c r="J553" s="485">
        <v>8.7913099506366998E-2</v>
      </c>
      <c r="K553" s="481"/>
      <c r="L553" s="481"/>
      <c r="M553" s="2121" t="s">
        <v>188</v>
      </c>
      <c r="N553" s="2121"/>
      <c r="O553" s="486">
        <v>0.10538218986704236</v>
      </c>
      <c r="P553" s="481"/>
      <c r="Q553" s="481"/>
      <c r="R553" s="211"/>
      <c r="S553" s="211"/>
      <c r="T553" s="211"/>
      <c r="U553" s="211"/>
      <c r="V553" s="211"/>
      <c r="W553" s="211"/>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BA553" s="213"/>
      <c r="BB553" s="288"/>
      <c r="BC553" s="213"/>
      <c r="BD553" s="213"/>
      <c r="BE553" s="213"/>
      <c r="BF553" s="213"/>
      <c r="BG553" s="213"/>
      <c r="BH553" s="213"/>
      <c r="BI553" s="213"/>
      <c r="BJ553" s="213"/>
      <c r="BK553" s="213"/>
      <c r="BL553" s="213"/>
      <c r="BM553" s="213"/>
      <c r="BN553" s="213"/>
      <c r="BO553" s="213"/>
      <c r="BP553" s="213"/>
      <c r="BQ553" s="213"/>
    </row>
    <row r="554" s="218" customFormat="true" ht="25.15" customHeight="true" x14ac:dyDescent="0.2">
      <c r="C554" s="2120" t="s">
        <v>198</v>
      </c>
      <c r="D554" s="2121"/>
      <c r="E554" s="484">
        <v>6.8815545618783183E-2</v>
      </c>
      <c r="F554" s="481"/>
      <c r="G554" s="481"/>
      <c r="H554" s="2121" t="s">
        <v>211</v>
      </c>
      <c r="I554" s="2121"/>
      <c r="J554" s="485">
        <v>3.8701728967087297E-2</v>
      </c>
      <c r="K554" s="481"/>
      <c r="L554" s="481"/>
      <c r="M554" s="2121" t="s">
        <v>211</v>
      </c>
      <c r="N554" s="2121"/>
      <c r="O554" s="486">
        <v>3.3865133364858156E-2</v>
      </c>
      <c r="P554" s="481"/>
      <c r="Q554" s="481"/>
      <c r="R554" s="211"/>
      <c r="S554" s="211"/>
      <c r="T554" s="211"/>
      <c r="U554" s="211"/>
      <c r="V554" s="211"/>
      <c r="W554" s="211"/>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BA554" s="213"/>
      <c r="BB554" s="288"/>
      <c r="BC554" s="213"/>
      <c r="BD554" s="213"/>
      <c r="BE554" s="213"/>
      <c r="BF554" s="213"/>
      <c r="BG554" s="213"/>
      <c r="BH554" s="213"/>
      <c r="BI554" s="213"/>
      <c r="BJ554" s="213"/>
      <c r="BK554" s="213"/>
      <c r="BL554" s="213"/>
      <c r="BM554" s="213"/>
      <c r="BN554" s="213"/>
      <c r="BO554" s="213"/>
      <c r="BP554" s="213"/>
      <c r="BQ554" s="213"/>
    </row>
    <row r="555" s="218" customFormat="true" ht="25.15" customHeight="true" x14ac:dyDescent="0.2">
      <c r="C555" s="2120" t="s">
        <v>199</v>
      </c>
      <c r="D555" s="2121"/>
      <c r="E555" s="484">
        <v>6.8026849363398867E-2</v>
      </c>
      <c r="F555" s="481"/>
      <c r="G555" s="481"/>
      <c r="H555" s="2121" t="s">
        <v>190</v>
      </c>
      <c r="I555" s="2121"/>
      <c r="J555" s="485">
        <v>8.3454915181029488E-2</v>
      </c>
      <c r="K555" s="481"/>
      <c r="L555" s="481"/>
      <c r="M555" s="2121" t="s">
        <v>190</v>
      </c>
      <c r="N555" s="2121"/>
      <c r="O555" s="486">
        <v>0.10610263522031639</v>
      </c>
      <c r="P555" s="481"/>
      <c r="Q555" s="481"/>
      <c r="R555" s="211"/>
      <c r="S555" s="211"/>
      <c r="T555" s="211"/>
      <c r="U555" s="211"/>
      <c r="V555" s="211"/>
      <c r="W555" s="211"/>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BA555" s="213"/>
      <c r="BB555" s="288"/>
      <c r="BC555" s="213"/>
      <c r="BD555" s="213"/>
      <c r="BE555" s="213"/>
      <c r="BF555" s="213"/>
      <c r="BG555" s="213"/>
      <c r="BH555" s="213"/>
      <c r="BI555" s="213"/>
      <c r="BJ555" s="213"/>
      <c r="BK555" s="213"/>
      <c r="BL555" s="213"/>
      <c r="BM555" s="213"/>
      <c r="BN555" s="213"/>
      <c r="BO555" s="213"/>
      <c r="BP555" s="213"/>
      <c r="BQ555" s="213"/>
    </row>
    <row r="556" s="218" customFormat="true" ht="25.15" customHeight="true" x14ac:dyDescent="0.2">
      <c r="C556" s="2120" t="s">
        <v>195</v>
      </c>
      <c r="D556" s="2121"/>
      <c r="E556" s="484">
        <v>7.598526898657057E-2</v>
      </c>
      <c r="F556" s="481"/>
      <c r="G556" s="481"/>
      <c r="H556" s="2121" t="s">
        <v>187</v>
      </c>
      <c r="I556" s="2121"/>
      <c r="J556" s="487">
        <v>8.706656428478815E-2</v>
      </c>
      <c r="K556" s="481"/>
      <c r="L556" s="481"/>
      <c r="M556" s="2121" t="s">
        <v>187</v>
      </c>
      <c r="N556" s="2121"/>
      <c r="O556" s="488">
        <v>0.10729156597127348</v>
      </c>
      <c r="P556" s="481"/>
      <c r="Q556" s="481"/>
      <c r="R556" s="211"/>
      <c r="S556" s="211"/>
      <c r="T556" s="211"/>
      <c r="U556" s="211"/>
      <c r="V556" s="211"/>
      <c r="W556" s="211"/>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BA556" s="213"/>
      <c r="BB556" s="288"/>
      <c r="BC556" s="213"/>
      <c r="BD556" s="213"/>
      <c r="BE556" s="213"/>
      <c r="BF556" s="213"/>
      <c r="BG556" s="213"/>
      <c r="BH556" s="213"/>
      <c r="BI556" s="213"/>
      <c r="BJ556" s="213"/>
      <c r="BK556" s="213"/>
      <c r="BL556" s="213"/>
      <c r="BM556" s="213"/>
      <c r="BN556" s="213"/>
      <c r="BO556" s="213"/>
      <c r="BP556" s="213"/>
      <c r="BQ556" s="213"/>
    </row>
    <row r="557" s="218" customFormat="true" ht="25.15" customHeight="true" x14ac:dyDescent="0.2">
      <c r="C557" s="2120" t="s">
        <v>206</v>
      </c>
      <c r="D557" s="2121"/>
      <c r="E557" s="484">
        <v>5.028624579525337E-2</v>
      </c>
      <c r="F557" s="481"/>
      <c r="G557" s="481"/>
      <c r="H557" s="2121"/>
      <c r="I557" s="2121"/>
      <c r="J557" s="481"/>
      <c r="K557" s="481"/>
      <c r="L557" s="481"/>
      <c r="M557" s="2121"/>
      <c r="N557" s="2121"/>
      <c r="O557" s="481"/>
      <c r="P557" s="481"/>
      <c r="Q557" s="481"/>
      <c r="R557" s="211"/>
      <c r="S557" s="211"/>
      <c r="T557" s="211"/>
      <c r="U557" s="211"/>
      <c r="V557" s="211"/>
      <c r="W557" s="211"/>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BA557" s="213"/>
      <c r="BB557" s="288"/>
      <c r="BC557" s="213"/>
      <c r="BD557" s="213"/>
      <c r="BE557" s="213"/>
      <c r="BF557" s="213"/>
      <c r="BG557" s="213"/>
      <c r="BH557" s="213"/>
      <c r="BI557" s="213"/>
      <c r="BJ557" s="213"/>
      <c r="BK557" s="213"/>
      <c r="BL557" s="213"/>
      <c r="BM557" s="213"/>
      <c r="BN557" s="213"/>
      <c r="BO557" s="213"/>
      <c r="BP557" s="213"/>
      <c r="BQ557" s="213"/>
    </row>
    <row r="558" s="218" customFormat="true" ht="25.15" customHeight="true" x14ac:dyDescent="0.2">
      <c r="C558" s="2120" t="s">
        <v>201</v>
      </c>
      <c r="D558" s="2121"/>
      <c r="E558" s="484">
        <v>5.9512811913692155E-2</v>
      </c>
      <c r="F558" s="481"/>
      <c r="G558" s="481"/>
      <c r="H558" s="2121"/>
      <c r="I558" s="2121"/>
      <c r="J558" s="481"/>
      <c r="K558" s="481"/>
      <c r="L558" s="481"/>
      <c r="M558" s="2121"/>
      <c r="N558" s="2121"/>
      <c r="O558" s="481"/>
      <c r="P558" s="481"/>
      <c r="Q558" s="481"/>
      <c r="R558" s="211"/>
      <c r="S558" s="211"/>
      <c r="T558" s="211"/>
      <c r="U558" s="211"/>
      <c r="V558" s="211"/>
      <c r="W558" s="211"/>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BA558" s="213"/>
      <c r="BB558" s="288"/>
      <c r="BC558" s="213"/>
      <c r="BD558" s="213"/>
      <c r="BE558" s="213"/>
      <c r="BF558" s="213"/>
      <c r="BG558" s="213"/>
      <c r="BH558" s="213"/>
      <c r="BI558" s="213"/>
      <c r="BJ558" s="213"/>
      <c r="BK558" s="213"/>
      <c r="BL558" s="213"/>
      <c r="BM558" s="213"/>
      <c r="BN558" s="213"/>
      <c r="BO558" s="213"/>
      <c r="BP558" s="213"/>
      <c r="BQ558" s="213"/>
    </row>
    <row r="559" s="218" customFormat="true" ht="25.15" customHeight="true" x14ac:dyDescent="0.2">
      <c r="C559" s="2120" t="s">
        <v>188</v>
      </c>
      <c r="D559" s="2121"/>
      <c r="E559" s="484">
        <v>8.6166190091626377E-2</v>
      </c>
      <c r="F559" s="481"/>
      <c r="G559" s="481"/>
      <c r="H559" s="2121" t="s">
        <v>239</v>
      </c>
      <c r="I559" s="2121"/>
      <c r="J559" s="2121"/>
      <c r="K559" s="481"/>
      <c r="L559" s="481"/>
      <c r="M559" s="2121" t="s">
        <v>239</v>
      </c>
      <c r="N559" s="2121"/>
      <c r="O559" s="2121"/>
      <c r="P559" s="481"/>
      <c r="Q559" s="481"/>
      <c r="R559" s="211"/>
      <c r="S559" s="211"/>
      <c r="T559" s="211"/>
      <c r="U559" s="211"/>
      <c r="V559" s="211"/>
      <c r="W559" s="211"/>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BA559" s="213"/>
      <c r="BB559" s="288"/>
      <c r="BC559" s="213"/>
      <c r="BD559" s="213"/>
      <c r="BE559" s="213"/>
      <c r="BF559" s="213"/>
      <c r="BG559" s="213"/>
      <c r="BH559" s="213"/>
      <c r="BI559" s="213"/>
      <c r="BJ559" s="213"/>
      <c r="BK559" s="213"/>
      <c r="BL559" s="213"/>
      <c r="BM559" s="213"/>
      <c r="BN559" s="213"/>
      <c r="BO559" s="213"/>
      <c r="BP559" s="213"/>
      <c r="BQ559" s="213"/>
    </row>
    <row r="560" s="218" customFormat="true" ht="25.15" customHeight="true" x14ac:dyDescent="0.2">
      <c r="C560" s="2120" t="s">
        <v>211</v>
      </c>
      <c r="D560" s="2121"/>
      <c r="E560" s="484">
        <v>3.3032612988663126E-2</v>
      </c>
      <c r="F560" s="481"/>
      <c r="G560" s="481"/>
      <c r="H560" s="2121" t="s">
        <v>184</v>
      </c>
      <c r="I560" s="2121"/>
      <c r="J560" s="502" t="s">
        <v>185</v>
      </c>
      <c r="K560" s="481"/>
      <c r="L560" s="481"/>
      <c r="M560" s="2121" t="s">
        <v>184</v>
      </c>
      <c r="N560" s="2121"/>
      <c r="O560" s="503" t="s">
        <v>185</v>
      </c>
      <c r="P560" s="481"/>
      <c r="Q560" s="481"/>
      <c r="R560" s="211"/>
      <c r="S560" s="211"/>
      <c r="T560" s="211"/>
      <c r="U560" s="211"/>
      <c r="V560" s="211"/>
      <c r="W560" s="211"/>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BA560" s="213"/>
      <c r="BB560" s="288"/>
      <c r="BC560" s="213"/>
      <c r="BD560" s="213"/>
      <c r="BE560" s="213"/>
      <c r="BF560" s="213"/>
      <c r="BG560" s="213"/>
      <c r="BH560" s="213"/>
      <c r="BI560" s="213"/>
      <c r="BJ560" s="213"/>
      <c r="BK560" s="213"/>
      <c r="BL560" s="213"/>
      <c r="BM560" s="213"/>
      <c r="BN560" s="213"/>
      <c r="BO560" s="213"/>
      <c r="BP560" s="213"/>
      <c r="BQ560" s="213"/>
    </row>
    <row r="561" s="218" customFormat="true" ht="25.15" customHeight="true" x14ac:dyDescent="0.2">
      <c r="C561" s="2120" t="s">
        <v>190</v>
      </c>
      <c r="D561" s="2121"/>
      <c r="E561" s="484">
        <v>8.4229181878068354E-2</v>
      </c>
      <c r="F561" s="481"/>
      <c r="G561" s="481"/>
      <c r="H561" s="2121" t="s">
        <v>185</v>
      </c>
      <c r="I561" s="2121"/>
      <c r="J561" s="504">
        <v>1</v>
      </c>
      <c r="K561" s="481"/>
      <c r="L561" s="481"/>
      <c r="M561" s="2121" t="s">
        <v>185</v>
      </c>
      <c r="N561" s="2121"/>
      <c r="O561" s="505">
        <v>0.99999999999999978</v>
      </c>
      <c r="P561" s="481"/>
      <c r="Q561" s="481"/>
      <c r="R561" s="211"/>
      <c r="S561" s="211"/>
      <c r="T561" s="211"/>
      <c r="U561" s="211"/>
      <c r="V561" s="211"/>
      <c r="W561" s="211"/>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BA561" s="213"/>
      <c r="BB561" s="288"/>
      <c r="BC561" s="213"/>
      <c r="BD561" s="213"/>
      <c r="BE561" s="213"/>
      <c r="BF561" s="213"/>
      <c r="BG561" s="213"/>
      <c r="BH561" s="213"/>
      <c r="BI561" s="213"/>
      <c r="BJ561" s="213"/>
      <c r="BK561" s="213"/>
      <c r="BL561" s="213"/>
      <c r="BM561" s="213"/>
      <c r="BN561" s="213"/>
      <c r="BO561" s="213"/>
      <c r="BP561" s="213"/>
      <c r="BQ561" s="213"/>
    </row>
    <row r="562" s="218" customFormat="true" ht="25.15" customHeight="true" x14ac:dyDescent="0.2">
      <c r="C562" s="2120" t="s">
        <v>187</v>
      </c>
      <c r="D562" s="2121"/>
      <c r="E562" s="489">
        <v>8.4163252186936821E-2</v>
      </c>
      <c r="F562" s="481"/>
      <c r="G562" s="481"/>
      <c r="H562" s="2121"/>
      <c r="I562" s="2121"/>
      <c r="J562" s="481"/>
      <c r="K562" s="481"/>
      <c r="L562" s="481"/>
      <c r="M562" s="2121"/>
      <c r="N562" s="2121"/>
      <c r="O562" s="481"/>
      <c r="P562" s="481"/>
      <c r="Q562" s="481"/>
      <c r="R562" s="211"/>
      <c r="S562" s="211"/>
      <c r="T562" s="211"/>
      <c r="U562" s="211"/>
      <c r="V562" s="211"/>
      <c r="W562" s="211"/>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BA562" s="213"/>
      <c r="BB562" s="288"/>
      <c r="BC562" s="213"/>
      <c r="BD562" s="213"/>
      <c r="BE562" s="213"/>
      <c r="BF562" s="213"/>
      <c r="BG562" s="213"/>
      <c r="BH562" s="213"/>
      <c r="BI562" s="213"/>
      <c r="BJ562" s="213"/>
      <c r="BK562" s="213"/>
      <c r="BL562" s="213"/>
      <c r="BM562" s="213"/>
      <c r="BN562" s="213"/>
      <c r="BO562" s="213"/>
      <c r="BP562" s="213"/>
      <c r="BQ562" s="213"/>
    </row>
    <row r="563" s="218" customFormat="true" ht="25.15" customHeight="true" x14ac:dyDescent="0.2">
      <c r="C563" s="2120"/>
      <c r="D563" s="2121"/>
      <c r="E563" s="481"/>
      <c r="F563" s="481"/>
      <c r="G563" s="481"/>
      <c r="H563" s="2121"/>
      <c r="I563" s="2121"/>
      <c r="J563" s="481"/>
      <c r="K563" s="481"/>
      <c r="L563" s="481"/>
      <c r="M563" s="2121"/>
      <c r="N563" s="2121"/>
      <c r="O563" s="481"/>
      <c r="P563" s="481"/>
      <c r="Q563" s="481"/>
      <c r="R563" s="211"/>
      <c r="S563" s="211"/>
      <c r="T563" s="211"/>
      <c r="U563" s="211"/>
      <c r="V563" s="211"/>
      <c r="W563" s="211"/>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BA563" s="213"/>
      <c r="BB563" s="288"/>
      <c r="BC563" s="213"/>
      <c r="BD563" s="213"/>
      <c r="BE563" s="213"/>
      <c r="BF563" s="213"/>
      <c r="BG563" s="213"/>
      <c r="BH563" s="213"/>
      <c r="BI563" s="213"/>
      <c r="BJ563" s="213"/>
      <c r="BK563" s="213"/>
      <c r="BL563" s="213"/>
      <c r="BM563" s="213"/>
      <c r="BN563" s="213"/>
      <c r="BO563" s="213"/>
      <c r="BP563" s="213"/>
      <c r="BQ563" s="213"/>
    </row>
    <row r="564" s="218" customFormat="true" ht="25.15" customHeight="true" x14ac:dyDescent="0.2">
      <c r="C564" s="2120"/>
      <c r="D564" s="2121"/>
      <c r="E564" s="481"/>
      <c r="F564" s="481"/>
      <c r="G564" s="481"/>
      <c r="H564" s="2121"/>
      <c r="I564" s="2121"/>
      <c r="J564" s="481"/>
      <c r="K564" s="481"/>
      <c r="L564" s="481"/>
      <c r="M564" s="2121"/>
      <c r="N564" s="2121"/>
      <c r="O564" s="481"/>
      <c r="P564" s="481"/>
      <c r="Q564" s="481"/>
      <c r="R564" s="211"/>
      <c r="S564" s="211"/>
      <c r="T564" s="211"/>
      <c r="U564" s="211"/>
      <c r="V564" s="211"/>
      <c r="W564" s="211"/>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BA564" s="213"/>
      <c r="BB564" s="288"/>
      <c r="BC564" s="213"/>
      <c r="BD564" s="213"/>
      <c r="BE564" s="213"/>
      <c r="BF564" s="213"/>
      <c r="BG564" s="213"/>
      <c r="BH564" s="213"/>
      <c r="BI564" s="213"/>
      <c r="BJ564" s="213"/>
      <c r="BK564" s="213"/>
      <c r="BL564" s="213"/>
      <c r="BM564" s="213"/>
      <c r="BN564" s="213"/>
      <c r="BO564" s="213"/>
      <c r="BP564" s="213"/>
      <c r="BQ564" s="213"/>
    </row>
    <row r="565" s="218" customFormat="true" ht="25.15" customHeight="true" x14ac:dyDescent="0.2">
      <c r="C565" s="2120" t="s">
        <v>239</v>
      </c>
      <c r="D565" s="2121"/>
      <c r="E565" s="2121"/>
      <c r="F565" s="481"/>
      <c r="G565" s="481"/>
      <c r="H565" s="2121"/>
      <c r="I565" s="2121"/>
      <c r="J565" s="481"/>
      <c r="K565" s="481"/>
      <c r="L565" s="481"/>
      <c r="M565" s="2121"/>
      <c r="N565" s="2121"/>
      <c r="O565" s="481"/>
      <c r="P565" s="481"/>
      <c r="Q565" s="481"/>
      <c r="R565" s="211"/>
      <c r="S565" s="211"/>
      <c r="T565" s="211"/>
      <c r="U565" s="211"/>
      <c r="V565" s="211"/>
      <c r="W565" s="211"/>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BA565" s="213"/>
      <c r="BB565" s="288"/>
      <c r="BC565" s="213"/>
      <c r="BD565" s="213"/>
      <c r="BE565" s="213"/>
      <c r="BF565" s="213"/>
      <c r="BG565" s="213"/>
      <c r="BH565" s="213"/>
      <c r="BI565" s="213"/>
      <c r="BJ565" s="213"/>
      <c r="BK565" s="213"/>
      <c r="BL565" s="213"/>
      <c r="BM565" s="213"/>
      <c r="BN565" s="213"/>
      <c r="BO565" s="213"/>
      <c r="BP565" s="213"/>
      <c r="BQ565" s="213"/>
    </row>
    <row r="566" s="218" customFormat="true" ht="25.15" customHeight="true" x14ac:dyDescent="0.2">
      <c r="C566" s="2120" t="s">
        <v>184</v>
      </c>
      <c r="D566" s="2121"/>
      <c r="E566" s="506" t="s">
        <v>185</v>
      </c>
      <c r="F566" s="481"/>
      <c r="G566" s="481"/>
      <c r="H566" s="2121"/>
      <c r="I566" s="2121"/>
      <c r="J566" s="481"/>
      <c r="K566" s="481"/>
      <c r="L566" s="481"/>
      <c r="M566" s="2121"/>
      <c r="N566" s="2121"/>
      <c r="O566" s="481"/>
      <c r="P566" s="481"/>
      <c r="Q566" s="481"/>
      <c r="R566" s="211"/>
      <c r="S566" s="211"/>
      <c r="T566" s="211"/>
      <c r="U566" s="211"/>
      <c r="V566" s="211"/>
      <c r="W566" s="211"/>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BA566" s="213"/>
      <c r="BB566" s="288"/>
      <c r="BC566" s="213"/>
      <c r="BD566" s="213"/>
      <c r="BE566" s="213"/>
      <c r="BF566" s="213"/>
      <c r="BG566" s="213"/>
      <c r="BH566" s="213"/>
      <c r="BI566" s="213"/>
      <c r="BJ566" s="213"/>
      <c r="BK566" s="213"/>
      <c r="BL566" s="213"/>
      <c r="BM566" s="213"/>
      <c r="BN566" s="213"/>
      <c r="BO566" s="213"/>
      <c r="BP566" s="213"/>
      <c r="BQ566" s="213"/>
    </row>
    <row r="567" s="218" customFormat="true" ht="25.15" customHeight="true" x14ac:dyDescent="0.2">
      <c r="C567" s="2120" t="s">
        <v>185</v>
      </c>
      <c r="D567" s="2121"/>
      <c r="E567" s="507">
        <v>1.0000000000000002</v>
      </c>
      <c r="F567" s="481"/>
      <c r="G567" s="481"/>
      <c r="H567" s="2121"/>
      <c r="I567" s="2121"/>
      <c r="J567" s="481"/>
      <c r="K567" s="481"/>
      <c r="L567" s="481"/>
      <c r="M567" s="2121"/>
      <c r="N567" s="2121"/>
      <c r="O567" s="481"/>
      <c r="P567" s="481"/>
      <c r="Q567" s="481"/>
      <c r="R567" s="211"/>
      <c r="S567" s="211"/>
      <c r="T567" s="211"/>
      <c r="U567" s="211"/>
      <c r="V567" s="211"/>
      <c r="W567" s="211"/>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BA567" s="213"/>
      <c r="BB567" s="288"/>
      <c r="BC567" s="213"/>
      <c r="BD567" s="213"/>
      <c r="BE567" s="213"/>
      <c r="BF567" s="213"/>
      <c r="BG567" s="213"/>
      <c r="BH567" s="213"/>
      <c r="BI567" s="213"/>
      <c r="BJ567" s="213"/>
      <c r="BK567" s="213"/>
      <c r="BL567" s="213"/>
      <c r="BM567" s="213"/>
      <c r="BN567" s="213"/>
      <c r="BO567" s="213"/>
      <c r="BP567" s="213"/>
      <c r="BQ567" s="213"/>
    </row>
    <row r="568" s="218" customFormat="true" ht="25.15" customHeight="true" x14ac:dyDescent="0.2">
      <c r="C568" s="2120"/>
      <c r="D568" s="2121"/>
      <c r="E568" s="481"/>
      <c r="F568" s="481"/>
      <c r="G568" s="481"/>
      <c r="H568" s="2121"/>
      <c r="I568" s="2121"/>
      <c r="J568" s="481"/>
      <c r="K568" s="481"/>
      <c r="L568" s="481"/>
      <c r="M568" s="2121"/>
      <c r="N568" s="2121"/>
      <c r="O568" s="481"/>
      <c r="P568" s="481"/>
      <c r="Q568" s="481"/>
      <c r="R568" s="211"/>
      <c r="S568" s="211"/>
      <c r="T568" s="211"/>
      <c r="U568" s="211"/>
      <c r="V568" s="211"/>
      <c r="W568" s="211"/>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BA568" s="213"/>
      <c r="BB568" s="288"/>
      <c r="BC568" s="213"/>
      <c r="BD568" s="213"/>
      <c r="BE568" s="213"/>
      <c r="BF568" s="213"/>
      <c r="BG568" s="213"/>
      <c r="BH568" s="213"/>
      <c r="BI568" s="213"/>
      <c r="BJ568" s="213"/>
      <c r="BK568" s="213"/>
      <c r="BL568" s="213"/>
      <c r="BM568" s="213"/>
      <c r="BN568" s="213"/>
      <c r="BO568" s="213"/>
      <c r="BP568" s="213"/>
      <c r="BQ568" s="213"/>
    </row>
    <row r="569" s="218" customFormat="true" ht="25.15" customHeight="true" x14ac:dyDescent="0.2">
      <c r="C569" s="2120"/>
      <c r="D569" s="2121"/>
      <c r="E569" s="478"/>
      <c r="F569" s="478"/>
      <c r="G569" s="478"/>
      <c r="H569" s="2120"/>
      <c r="I569" s="2121"/>
      <c r="J569" s="478"/>
      <c r="K569" s="478"/>
      <c r="L569" s="478"/>
      <c r="M569" s="2120"/>
      <c r="N569" s="2121"/>
      <c r="O569" s="478"/>
      <c r="P569" s="478"/>
      <c r="Q569" s="478"/>
      <c r="R569" s="211"/>
      <c r="S569" s="211"/>
      <c r="T569" s="211"/>
      <c r="U569" s="211"/>
      <c r="V569" s="211"/>
      <c r="W569" s="211"/>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BA569" s="213"/>
      <c r="BB569" s="288"/>
      <c r="BC569" s="213"/>
      <c r="BD569" s="213"/>
      <c r="BE569" s="213"/>
      <c r="BF569" s="213"/>
      <c r="BG569" s="213"/>
      <c r="BH569" s="213"/>
      <c r="BI569" s="213"/>
      <c r="BJ569" s="213"/>
      <c r="BK569" s="213"/>
      <c r="BL569" s="213"/>
      <c r="BM569" s="213"/>
      <c r="BN569" s="213"/>
      <c r="BO569" s="213"/>
      <c r="BP569" s="213"/>
      <c r="BQ569" s="213"/>
    </row>
    <row r="570" s="218" customFormat="true" ht="25.15" customHeight="true" x14ac:dyDescent="0.2">
      <c r="C570" s="2120"/>
      <c r="D570" s="2121"/>
      <c r="E570" s="478"/>
      <c r="F570" s="478"/>
      <c r="G570" s="478"/>
      <c r="H570" s="2120"/>
      <c r="I570" s="2121"/>
      <c r="J570" s="478"/>
      <c r="K570" s="478"/>
      <c r="L570" s="478"/>
      <c r="M570" s="2120"/>
      <c r="N570" s="2121"/>
      <c r="O570" s="478"/>
      <c r="P570" s="478"/>
      <c r="Q570" s="478"/>
      <c r="R570" s="211"/>
      <c r="S570" s="211"/>
      <c r="T570" s="211"/>
      <c r="U570" s="211"/>
      <c r="V570" s="211"/>
      <c r="W570" s="211"/>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BA570" s="213"/>
      <c r="BB570" s="288"/>
      <c r="BC570" s="213"/>
      <c r="BD570" s="213"/>
      <c r="BE570" s="213"/>
      <c r="BF570" s="213"/>
      <c r="BG570" s="213"/>
      <c r="BH570" s="213"/>
      <c r="BI570" s="213"/>
      <c r="BJ570" s="213"/>
      <c r="BK570" s="213"/>
      <c r="BL570" s="213"/>
      <c r="BM570" s="213"/>
      <c r="BN570" s="213"/>
      <c r="BO570" s="213"/>
      <c r="BP570" s="213"/>
      <c r="BQ570" s="213"/>
    </row>
    <row r="571" s="218" customFormat="true" ht="25.15" customHeight="true" x14ac:dyDescent="0.2">
      <c r="C571" s="2120"/>
      <c r="D571" s="2121"/>
      <c r="E571" s="478"/>
      <c r="F571" s="478"/>
      <c r="G571" s="478"/>
      <c r="H571" s="2120"/>
      <c r="I571" s="2121"/>
      <c r="J571" s="478"/>
      <c r="K571" s="478"/>
      <c r="L571" s="478"/>
      <c r="M571" s="2120"/>
      <c r="N571" s="2121"/>
      <c r="O571" s="478"/>
      <c r="P571" s="478"/>
      <c r="Q571" s="478"/>
      <c r="R571" s="211"/>
      <c r="S571" s="211"/>
      <c r="T571" s="211"/>
      <c r="U571" s="211"/>
      <c r="V571" s="211"/>
      <c r="W571" s="211"/>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BA571" s="213"/>
      <c r="BB571" s="288"/>
      <c r="BC571" s="213"/>
      <c r="BD571" s="213"/>
      <c r="BE571" s="213"/>
      <c r="BF571" s="213"/>
      <c r="BG571" s="213"/>
      <c r="BH571" s="213"/>
      <c r="BI571" s="213"/>
      <c r="BJ571" s="213"/>
      <c r="BK571" s="213"/>
      <c r="BL571" s="213"/>
      <c r="BM571" s="213"/>
      <c r="BN571" s="213"/>
      <c r="BO571" s="213"/>
      <c r="BP571" s="213"/>
      <c r="BQ571" s="213"/>
    </row>
    <row r="572" s="218" customFormat="true" ht="25.15" customHeight="true" x14ac:dyDescent="0.2">
      <c r="C572" s="2120"/>
      <c r="D572" s="2121"/>
      <c r="E572" s="478"/>
      <c r="F572" s="478"/>
      <c r="G572" s="478"/>
      <c r="H572" s="2120"/>
      <c r="I572" s="2121"/>
      <c r="J572" s="478"/>
      <c r="K572" s="478"/>
      <c r="L572" s="478"/>
      <c r="M572" s="2120"/>
      <c r="N572" s="2121"/>
      <c r="O572" s="478"/>
      <c r="P572" s="478"/>
      <c r="Q572" s="478"/>
      <c r="R572" s="211"/>
      <c r="S572" s="211"/>
      <c r="T572" s="211"/>
      <c r="U572" s="211"/>
      <c r="V572" s="211"/>
      <c r="W572" s="211"/>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BA572" s="213"/>
      <c r="BB572" s="288"/>
      <c r="BC572" s="213"/>
      <c r="BD572" s="213"/>
      <c r="BE572" s="213"/>
      <c r="BF572" s="213"/>
      <c r="BG572" s="213"/>
      <c r="BH572" s="213"/>
      <c r="BI572" s="213"/>
      <c r="BJ572" s="213"/>
      <c r="BK572" s="213"/>
      <c r="BL572" s="213"/>
      <c r="BM572" s="213"/>
      <c r="BN572" s="213"/>
      <c r="BO572" s="213"/>
      <c r="BP572" s="213"/>
      <c r="BQ572" s="213"/>
    </row>
    <row r="573" s="218" customFormat="true" ht="25.15" customHeight="true" x14ac:dyDescent="0.2">
      <c r="C573" s="2120"/>
      <c r="D573" s="2121"/>
      <c r="E573" s="478"/>
      <c r="F573" s="478"/>
      <c r="G573" s="478"/>
      <c r="H573" s="2120"/>
      <c r="I573" s="2121"/>
      <c r="J573" s="478"/>
      <c r="K573" s="478"/>
      <c r="L573" s="478"/>
      <c r="M573" s="2120"/>
      <c r="N573" s="2121"/>
      <c r="O573" s="478"/>
      <c r="P573" s="478"/>
      <c r="Q573" s="478"/>
      <c r="R573" s="211"/>
      <c r="S573" s="211"/>
      <c r="T573" s="211"/>
      <c r="U573" s="211"/>
      <c r="V573" s="211"/>
      <c r="W573" s="211"/>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BA573" s="213"/>
      <c r="BB573" s="288"/>
      <c r="BC573" s="213"/>
      <c r="BD573" s="213"/>
      <c r="BE573" s="213"/>
      <c r="BF573" s="213"/>
      <c r="BG573" s="213"/>
      <c r="BH573" s="213"/>
      <c r="BI573" s="213"/>
      <c r="BJ573" s="213"/>
      <c r="BK573" s="213"/>
      <c r="BL573" s="213"/>
      <c r="BM573" s="213"/>
      <c r="BN573" s="213"/>
      <c r="BO573" s="213"/>
      <c r="BP573" s="213"/>
      <c r="BQ573" s="213"/>
    </row>
    <row r="574" s="218" customFormat="true" ht="25.15" customHeight="true" x14ac:dyDescent="0.2">
      <c r="C574" s="2120"/>
      <c r="D574" s="2121"/>
      <c r="E574" s="478"/>
      <c r="F574" s="478"/>
      <c r="G574" s="478"/>
      <c r="H574" s="2120"/>
      <c r="I574" s="2121"/>
      <c r="J574" s="478"/>
      <c r="K574" s="478"/>
      <c r="L574" s="478"/>
      <c r="M574" s="2120"/>
      <c r="N574" s="2121"/>
      <c r="O574" s="478"/>
      <c r="P574" s="478"/>
      <c r="Q574" s="478"/>
      <c r="R574" s="211"/>
      <c r="S574" s="211"/>
      <c r="T574" s="211"/>
      <c r="U574" s="211"/>
      <c r="V574" s="211"/>
      <c r="W574" s="211"/>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BA574" s="213"/>
      <c r="BB574" s="288"/>
      <c r="BC574" s="213"/>
      <c r="BD574" s="213"/>
      <c r="BE574" s="213"/>
      <c r="BF574" s="213"/>
      <c r="BG574" s="213"/>
      <c r="BH574" s="213"/>
      <c r="BI574" s="213"/>
      <c r="BJ574" s="213"/>
      <c r="BK574" s="213"/>
      <c r="BL574" s="213"/>
      <c r="BM574" s="213"/>
      <c r="BN574" s="213"/>
      <c r="BO574" s="213"/>
      <c r="BP574" s="213"/>
      <c r="BQ574" s="213"/>
    </row>
    <row r="575" s="218" customFormat="true" ht="25.15" customHeight="true" x14ac:dyDescent="0.2">
      <c r="C575" s="2120"/>
      <c r="D575" s="2121"/>
      <c r="E575" s="478"/>
      <c r="F575" s="478"/>
      <c r="G575" s="478"/>
      <c r="H575" s="2120"/>
      <c r="I575" s="2121"/>
      <c r="J575" s="478"/>
      <c r="K575" s="478"/>
      <c r="L575" s="478"/>
      <c r="M575" s="2120"/>
      <c r="N575" s="2121"/>
      <c r="O575" s="478"/>
      <c r="P575" s="478"/>
      <c r="Q575" s="478"/>
      <c r="R575" s="211"/>
      <c r="S575" s="211"/>
      <c r="T575" s="211"/>
      <c r="U575" s="211"/>
      <c r="V575" s="211"/>
      <c r="W575" s="211"/>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BA575" s="213"/>
      <c r="BB575" s="288"/>
      <c r="BC575" s="213"/>
      <c r="BD575" s="213"/>
      <c r="BE575" s="213"/>
      <c r="BF575" s="213"/>
      <c r="BG575" s="213"/>
      <c r="BH575" s="213"/>
      <c r="BI575" s="213"/>
      <c r="BJ575" s="213"/>
      <c r="BK575" s="213"/>
      <c r="BL575" s="213"/>
      <c r="BM575" s="213"/>
      <c r="BN575" s="213"/>
      <c r="BO575" s="213"/>
      <c r="BP575" s="213"/>
      <c r="BQ575" s="213"/>
    </row>
    <row r="576" s="218" customFormat="true" ht="25.15" customHeight="true" x14ac:dyDescent="0.2">
      <c r="C576" s="2120"/>
      <c r="D576" s="2121"/>
      <c r="E576" s="478"/>
      <c r="F576" s="478"/>
      <c r="G576" s="478"/>
      <c r="H576" s="2120"/>
      <c r="I576" s="2121"/>
      <c r="J576" s="478"/>
      <c r="K576" s="478"/>
      <c r="L576" s="478"/>
      <c r="M576" s="2120"/>
      <c r="N576" s="2121"/>
      <c r="O576" s="478"/>
      <c r="P576" s="478"/>
      <c r="Q576" s="478"/>
      <c r="R576" s="211"/>
      <c r="S576" s="211"/>
      <c r="T576" s="211"/>
      <c r="U576" s="211"/>
      <c r="V576" s="211"/>
      <c r="W576" s="211"/>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BA576" s="213"/>
      <c r="BB576" s="288"/>
      <c r="BC576" s="213"/>
      <c r="BD576" s="213"/>
      <c r="BE576" s="213"/>
      <c r="BF576" s="213"/>
      <c r="BG576" s="213"/>
      <c r="BH576" s="213"/>
      <c r="BI576" s="213"/>
      <c r="BJ576" s="213"/>
      <c r="BK576" s="213"/>
      <c r="BL576" s="213"/>
      <c r="BM576" s="213"/>
      <c r="BN576" s="213"/>
      <c r="BO576" s="213"/>
      <c r="BP576" s="213"/>
      <c r="BQ576" s="213"/>
    </row>
    <row r="577" s="218" customFormat="true" ht="25.15" customHeight="true" x14ac:dyDescent="0.2">
      <c r="C577" s="2120"/>
      <c r="D577" s="2121"/>
      <c r="E577" s="478"/>
      <c r="F577" s="478"/>
      <c r="G577" s="478"/>
      <c r="H577" s="2120"/>
      <c r="I577" s="2121"/>
      <c r="J577" s="478"/>
      <c r="K577" s="478"/>
      <c r="L577" s="478"/>
      <c r="M577" s="2120"/>
      <c r="N577" s="2121"/>
      <c r="O577" s="478"/>
      <c r="P577" s="478"/>
      <c r="Q577" s="478"/>
      <c r="R577" s="211"/>
      <c r="S577" s="211"/>
      <c r="T577" s="211"/>
      <c r="U577" s="211"/>
      <c r="V577" s="211"/>
      <c r="W577" s="211"/>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BA577" s="213"/>
      <c r="BB577" s="288"/>
      <c r="BC577" s="213"/>
      <c r="BD577" s="213"/>
      <c r="BE577" s="213"/>
      <c r="BF577" s="213"/>
      <c r="BG577" s="213"/>
      <c r="BH577" s="213"/>
      <c r="BI577" s="213"/>
      <c r="BJ577" s="213"/>
      <c r="BK577" s="213"/>
      <c r="BL577" s="213"/>
      <c r="BM577" s="213"/>
      <c r="BN577" s="213"/>
      <c r="BO577" s="213"/>
      <c r="BP577" s="213"/>
      <c r="BQ577" s="213"/>
    </row>
    <row r="578" s="218" customFormat="true" ht="25.15" customHeight="true" x14ac:dyDescent="0.2">
      <c r="C578" s="2120"/>
      <c r="D578" s="2121"/>
      <c r="E578" s="478"/>
      <c r="F578" s="478"/>
      <c r="G578" s="478"/>
      <c r="H578" s="2120"/>
      <c r="I578" s="2121"/>
      <c r="J578" s="478"/>
      <c r="K578" s="478"/>
      <c r="L578" s="478"/>
      <c r="M578" s="2120"/>
      <c r="N578" s="2121"/>
      <c r="O578" s="478"/>
      <c r="P578" s="478"/>
      <c r="Q578" s="478"/>
      <c r="R578" s="211"/>
      <c r="S578" s="211"/>
      <c r="T578" s="211"/>
      <c r="U578" s="211"/>
      <c r="V578" s="211"/>
      <c r="W578" s="211"/>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BA578" s="213"/>
      <c r="BB578" s="288"/>
      <c r="BC578" s="213"/>
      <c r="BD578" s="213"/>
      <c r="BE578" s="213"/>
      <c r="BF578" s="213"/>
      <c r="BG578" s="213"/>
      <c r="BH578" s="213"/>
      <c r="BI578" s="213"/>
      <c r="BJ578" s="213"/>
      <c r="BK578" s="213"/>
      <c r="BL578" s="213"/>
      <c r="BM578" s="213"/>
      <c r="BN578" s="213"/>
      <c r="BO578" s="213"/>
      <c r="BP578" s="213"/>
      <c r="BQ578" s="213"/>
    </row>
    <row r="579" s="218" customFormat="true" ht="25.15" customHeight="true" x14ac:dyDescent="0.2">
      <c r="C579" s="2120"/>
      <c r="D579" s="2121"/>
      <c r="E579" s="478"/>
      <c r="F579" s="478"/>
      <c r="G579" s="478"/>
      <c r="H579" s="2120"/>
      <c r="I579" s="2121"/>
      <c r="J579" s="478"/>
      <c r="K579" s="478"/>
      <c r="L579" s="478"/>
      <c r="M579" s="2120"/>
      <c r="N579" s="2121"/>
      <c r="O579" s="478"/>
      <c r="P579" s="478"/>
      <c r="Q579" s="478"/>
      <c r="R579" s="211"/>
      <c r="S579" s="211"/>
      <c r="T579" s="211"/>
      <c r="U579" s="211"/>
      <c r="V579" s="211"/>
      <c r="W579" s="211"/>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BA579" s="213"/>
      <c r="BB579" s="288"/>
      <c r="BC579" s="213"/>
      <c r="BD579" s="213"/>
      <c r="BE579" s="213"/>
      <c r="BF579" s="213"/>
      <c r="BG579" s="213"/>
      <c r="BH579" s="213"/>
      <c r="BI579" s="213"/>
      <c r="BJ579" s="213"/>
      <c r="BK579" s="213"/>
      <c r="BL579" s="213"/>
      <c r="BM579" s="213"/>
      <c r="BN579" s="213"/>
      <c r="BO579" s="213"/>
      <c r="BP579" s="213"/>
      <c r="BQ579" s="213"/>
    </row>
    <row r="580" s="218" customFormat="true" ht="25.15" customHeight="true" x14ac:dyDescent="0.2">
      <c r="C580" s="2120"/>
      <c r="D580" s="2121"/>
      <c r="E580" s="478"/>
      <c r="F580" s="478"/>
      <c r="G580" s="478"/>
      <c r="H580" s="2120"/>
      <c r="I580" s="2121"/>
      <c r="J580" s="478"/>
      <c r="K580" s="478"/>
      <c r="L580" s="478"/>
      <c r="M580" s="2120"/>
      <c r="N580" s="2121"/>
      <c r="O580" s="478"/>
      <c r="P580" s="478"/>
      <c r="Q580" s="478"/>
      <c r="R580" s="211"/>
      <c r="S580" s="211"/>
      <c r="T580" s="211"/>
      <c r="U580" s="211"/>
      <c r="V580" s="211"/>
      <c r="W580" s="211"/>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BA580" s="213"/>
      <c r="BB580" s="288"/>
      <c r="BC580" s="213"/>
      <c r="BD580" s="213"/>
      <c r="BE580" s="213"/>
      <c r="BF580" s="213"/>
      <c r="BG580" s="213"/>
      <c r="BH580" s="213"/>
      <c r="BI580" s="213"/>
      <c r="BJ580" s="213"/>
      <c r="BK580" s="213"/>
      <c r="BL580" s="213"/>
      <c r="BM580" s="213"/>
      <c r="BN580" s="213"/>
      <c r="BO580" s="213"/>
      <c r="BP580" s="213"/>
      <c r="BQ580" s="213"/>
    </row>
    <row r="581" s="218" customFormat="true" ht="25.15" customHeight="true" x14ac:dyDescent="0.2">
      <c r="C581" s="2120"/>
      <c r="D581" s="2121"/>
      <c r="E581" s="478"/>
      <c r="F581" s="478"/>
      <c r="G581" s="478"/>
      <c r="H581" s="2120"/>
      <c r="I581" s="2121"/>
      <c r="J581" s="478"/>
      <c r="K581" s="478"/>
      <c r="L581" s="478"/>
      <c r="M581" s="2120"/>
      <c r="N581" s="2121"/>
      <c r="O581" s="478"/>
      <c r="P581" s="478"/>
      <c r="Q581" s="478"/>
      <c r="R581" s="211"/>
      <c r="S581" s="211"/>
      <c r="T581" s="211"/>
      <c r="U581" s="211"/>
      <c r="V581" s="211"/>
      <c r="W581" s="211"/>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BA581" s="213"/>
      <c r="BB581" s="288"/>
      <c r="BC581" s="213"/>
      <c r="BD581" s="213"/>
      <c r="BE581" s="213"/>
      <c r="BF581" s="213"/>
      <c r="BG581" s="213"/>
      <c r="BH581" s="213"/>
      <c r="BI581" s="213"/>
      <c r="BJ581" s="213"/>
      <c r="BK581" s="213"/>
      <c r="BL581" s="213"/>
      <c r="BM581" s="213"/>
      <c r="BN581" s="213"/>
      <c r="BO581" s="213"/>
      <c r="BP581" s="213"/>
      <c r="BQ581" s="213"/>
    </row>
    <row r="582" s="218" customFormat="true" ht="25.15" customHeight="true" x14ac:dyDescent="0.2">
      <c r="C582" s="2120"/>
      <c r="D582" s="2121"/>
      <c r="E582" s="478"/>
      <c r="F582" s="478"/>
      <c r="G582" s="478"/>
      <c r="H582" s="2120"/>
      <c r="I582" s="2121"/>
      <c r="J582" s="478"/>
      <c r="K582" s="478"/>
      <c r="L582" s="478"/>
      <c r="M582" s="2120"/>
      <c r="N582" s="2121"/>
      <c r="O582" s="478"/>
      <c r="P582" s="478"/>
      <c r="Q582" s="478"/>
      <c r="R582" s="211"/>
      <c r="S582" s="211"/>
      <c r="T582" s="211"/>
      <c r="U582" s="211"/>
      <c r="V582" s="211"/>
      <c r="W582" s="211"/>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BA582" s="213"/>
      <c r="BB582" s="288"/>
      <c r="BC582" s="213"/>
      <c r="BD582" s="213"/>
      <c r="BE582" s="213"/>
      <c r="BF582" s="213"/>
      <c r="BG582" s="213"/>
      <c r="BH582" s="213"/>
      <c r="BI582" s="213"/>
      <c r="BJ582" s="213"/>
      <c r="BK582" s="213"/>
      <c r="BL582" s="213"/>
      <c r="BM582" s="213"/>
      <c r="BN582" s="213"/>
      <c r="BO582" s="213"/>
      <c r="BP582" s="213"/>
      <c r="BQ582" s="213"/>
    </row>
    <row r="583" s="218" customFormat="true" ht="25.15" customHeight="true" x14ac:dyDescent="0.2">
      <c r="C583" s="2120"/>
      <c r="D583" s="2121"/>
      <c r="E583" s="478"/>
      <c r="F583" s="478"/>
      <c r="G583" s="478"/>
      <c r="H583" s="2120"/>
      <c r="I583" s="2121"/>
      <c r="J583" s="478"/>
      <c r="K583" s="478"/>
      <c r="L583" s="478"/>
      <c r="M583" s="2120"/>
      <c r="N583" s="2121"/>
      <c r="O583" s="478"/>
      <c r="P583" s="478"/>
      <c r="Q583" s="478"/>
      <c r="R583" s="211"/>
      <c r="S583" s="211"/>
      <c r="T583" s="211"/>
      <c r="U583" s="211"/>
      <c r="V583" s="211"/>
      <c r="W583" s="211"/>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BA583" s="213"/>
      <c r="BB583" s="288"/>
      <c r="BC583" s="213"/>
      <c r="BD583" s="213"/>
      <c r="BE583" s="213"/>
      <c r="BF583" s="213"/>
      <c r="BG583" s="213"/>
      <c r="BH583" s="213"/>
      <c r="BI583" s="213"/>
      <c r="BJ583" s="213"/>
      <c r="BK583" s="213"/>
      <c r="BL583" s="213"/>
      <c r="BM583" s="213"/>
      <c r="BN583" s="213"/>
      <c r="BO583" s="213"/>
      <c r="BP583" s="213"/>
      <c r="BQ583" s="213"/>
    </row>
    <row r="584" s="218" customFormat="true" ht="25.15" customHeight="true" x14ac:dyDescent="0.2">
      <c r="C584" s="2120"/>
      <c r="D584" s="2121"/>
      <c r="E584" s="478"/>
      <c r="F584" s="478"/>
      <c r="G584" s="478"/>
      <c r="H584" s="2120"/>
      <c r="I584" s="2121"/>
      <c r="J584" s="478"/>
      <c r="K584" s="478"/>
      <c r="L584" s="478"/>
      <c r="M584" s="2120"/>
      <c r="N584" s="2121"/>
      <c r="O584" s="478"/>
      <c r="P584" s="478"/>
      <c r="Q584" s="478"/>
      <c r="R584" s="211"/>
      <c r="S584" s="211"/>
      <c r="T584" s="211"/>
      <c r="U584" s="211"/>
      <c r="V584" s="211"/>
      <c r="W584" s="211"/>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BA584" s="213"/>
      <c r="BB584" s="288"/>
      <c r="BC584" s="213"/>
      <c r="BD584" s="213"/>
      <c r="BE584" s="213"/>
      <c r="BF584" s="213"/>
      <c r="BG584" s="213"/>
      <c r="BH584" s="213"/>
      <c r="BI584" s="213"/>
      <c r="BJ584" s="213"/>
      <c r="BK584" s="213"/>
      <c r="BL584" s="213"/>
      <c r="BM584" s="213"/>
      <c r="BN584" s="213"/>
      <c r="BO584" s="213"/>
      <c r="BP584" s="213"/>
      <c r="BQ584" s="213"/>
    </row>
    <row r="585" s="218" customFormat="true" ht="25.15" customHeight="true" x14ac:dyDescent="0.2">
      <c r="C585" s="2120"/>
      <c r="D585" s="2121"/>
      <c r="E585" s="478"/>
      <c r="F585" s="478"/>
      <c r="G585" s="478"/>
      <c r="H585" s="2120"/>
      <c r="I585" s="2121"/>
      <c r="J585" s="478"/>
      <c r="K585" s="478"/>
      <c r="L585" s="478"/>
      <c r="M585" s="2120"/>
      <c r="N585" s="2121"/>
      <c r="O585" s="478"/>
      <c r="P585" s="478"/>
      <c r="Q585" s="478"/>
      <c r="R585" s="211"/>
      <c r="S585" s="211"/>
      <c r="T585" s="211"/>
      <c r="U585" s="211"/>
      <c r="V585" s="211"/>
      <c r="W585" s="211"/>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BA585" s="213"/>
      <c r="BB585" s="288"/>
      <c r="BC585" s="213"/>
      <c r="BD585" s="213"/>
      <c r="BE585" s="213"/>
      <c r="BF585" s="213"/>
      <c r="BG585" s="213"/>
      <c r="BH585" s="213"/>
      <c r="BI585" s="213"/>
      <c r="BJ585" s="213"/>
      <c r="BK585" s="213"/>
      <c r="BL585" s="213"/>
      <c r="BM585" s="213"/>
      <c r="BN585" s="213"/>
      <c r="BO585" s="213"/>
      <c r="BP585" s="213"/>
      <c r="BQ585" s="213"/>
    </row>
    <row r="586" s="218" customFormat="true" ht="25.15" customHeight="true" x14ac:dyDescent="0.2">
      <c r="C586" s="2120"/>
      <c r="D586" s="2121"/>
      <c r="E586" s="478"/>
      <c r="F586" s="478"/>
      <c r="G586" s="478"/>
      <c r="H586" s="2120"/>
      <c r="I586" s="2121"/>
      <c r="J586" s="478"/>
      <c r="K586" s="478"/>
      <c r="L586" s="478"/>
      <c r="M586" s="2120"/>
      <c r="N586" s="2121"/>
      <c r="O586" s="478"/>
      <c r="P586" s="478"/>
      <c r="Q586" s="478"/>
      <c r="R586" s="211"/>
      <c r="S586" s="211"/>
      <c r="T586" s="211"/>
      <c r="U586" s="211"/>
      <c r="V586" s="211"/>
      <c r="W586" s="211"/>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BA586" s="213"/>
      <c r="BB586" s="288"/>
      <c r="BC586" s="213"/>
      <c r="BD586" s="213"/>
      <c r="BE586" s="213"/>
      <c r="BF586" s="213"/>
      <c r="BG586" s="213"/>
      <c r="BH586" s="213"/>
      <c r="BI586" s="213"/>
      <c r="BJ586" s="213"/>
      <c r="BK586" s="213"/>
      <c r="BL586" s="213"/>
      <c r="BM586" s="213"/>
      <c r="BN586" s="213"/>
      <c r="BO586" s="213"/>
      <c r="BP586" s="213"/>
      <c r="BQ586" s="213"/>
    </row>
    <row r="587" s="218" customFormat="true" ht="25.15" customHeight="true" x14ac:dyDescent="0.2">
      <c r="C587" s="2120"/>
      <c r="D587" s="2121"/>
      <c r="E587" s="478"/>
      <c r="F587" s="478"/>
      <c r="G587" s="478"/>
      <c r="H587" s="2120"/>
      <c r="I587" s="2121"/>
      <c r="J587" s="478"/>
      <c r="K587" s="478"/>
      <c r="L587" s="478"/>
      <c r="M587" s="2120"/>
      <c r="N587" s="2121"/>
      <c r="O587" s="478"/>
      <c r="P587" s="478"/>
      <c r="Q587" s="478"/>
      <c r="R587" s="211"/>
      <c r="S587" s="211"/>
      <c r="T587" s="211"/>
      <c r="U587" s="211"/>
      <c r="V587" s="211"/>
      <c r="W587" s="211"/>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BA587" s="213"/>
      <c r="BB587" s="288"/>
      <c r="BC587" s="213"/>
      <c r="BD587" s="213"/>
      <c r="BE587" s="213"/>
      <c r="BF587" s="213"/>
      <c r="BG587" s="213"/>
      <c r="BH587" s="213"/>
      <c r="BI587" s="213"/>
      <c r="BJ587" s="213"/>
      <c r="BK587" s="213"/>
      <c r="BL587" s="213"/>
      <c r="BM587" s="213"/>
      <c r="BN587" s="213"/>
      <c r="BO587" s="213"/>
      <c r="BP587" s="213"/>
      <c r="BQ587" s="213"/>
    </row>
    <row r="588" s="218" customFormat="true" ht="25.15" customHeight="true" x14ac:dyDescent="0.2">
      <c r="C588" s="2120"/>
      <c r="D588" s="2121"/>
      <c r="E588" s="478"/>
      <c r="F588" s="478"/>
      <c r="G588" s="478"/>
      <c r="H588" s="2120"/>
      <c r="I588" s="2121"/>
      <c r="J588" s="478"/>
      <c r="K588" s="478"/>
      <c r="L588" s="478"/>
      <c r="M588" s="2120"/>
      <c r="N588" s="2121"/>
      <c r="O588" s="478"/>
      <c r="P588" s="478"/>
      <c r="Q588" s="478"/>
      <c r="R588" s="211"/>
      <c r="S588" s="211"/>
      <c r="T588" s="211"/>
      <c r="U588" s="211"/>
      <c r="V588" s="211"/>
      <c r="W588" s="211"/>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BA588" s="213"/>
      <c r="BB588" s="288"/>
      <c r="BC588" s="213"/>
      <c r="BD588" s="213"/>
      <c r="BE588" s="213"/>
      <c r="BF588" s="213"/>
      <c r="BG588" s="213"/>
      <c r="BH588" s="213"/>
      <c r="BI588" s="213"/>
      <c r="BJ588" s="213"/>
      <c r="BK588" s="213"/>
      <c r="BL588" s="213"/>
      <c r="BM588" s="213"/>
      <c r="BN588" s="213"/>
      <c r="BO588" s="213"/>
      <c r="BP588" s="213"/>
      <c r="BQ588" s="213"/>
    </row>
    <row r="589" s="218" customFormat="true" ht="25.15" customHeight="true" x14ac:dyDescent="0.2">
      <c r="C589" s="2120"/>
      <c r="D589" s="2121"/>
      <c r="E589" s="478"/>
      <c r="F589" s="478"/>
      <c r="G589" s="478"/>
      <c r="H589" s="2120"/>
      <c r="I589" s="2121"/>
      <c r="J589" s="478"/>
      <c r="K589" s="478"/>
      <c r="L589" s="478"/>
      <c r="M589" s="2120"/>
      <c r="N589" s="2121"/>
      <c r="O589" s="478"/>
      <c r="P589" s="478"/>
      <c r="Q589" s="478"/>
      <c r="R589" s="211"/>
      <c r="S589" s="211"/>
      <c r="T589" s="211"/>
      <c r="U589" s="211"/>
      <c r="V589" s="211"/>
      <c r="W589" s="211"/>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BA589" s="213"/>
      <c r="BB589" s="288"/>
      <c r="BC589" s="213"/>
      <c r="BD589" s="213"/>
      <c r="BE589" s="213"/>
      <c r="BF589" s="213"/>
      <c r="BG589" s="213"/>
      <c r="BH589" s="213"/>
      <c r="BI589" s="213"/>
      <c r="BJ589" s="213"/>
      <c r="BK589" s="213"/>
      <c r="BL589" s="213"/>
      <c r="BM589" s="213"/>
      <c r="BN589" s="213"/>
      <c r="BO589" s="213"/>
      <c r="BP589" s="213"/>
      <c r="BQ589" s="213"/>
    </row>
    <row r="590" s="218" customFormat="true" ht="25.15" customHeight="true" x14ac:dyDescent="0.2">
      <c r="C590" s="2120"/>
      <c r="D590" s="2121"/>
      <c r="E590" s="478"/>
      <c r="F590" s="478"/>
      <c r="G590" s="478"/>
      <c r="H590" s="2120"/>
      <c r="I590" s="2121"/>
      <c r="J590" s="478"/>
      <c r="K590" s="478"/>
      <c r="L590" s="478"/>
      <c r="M590" s="2120"/>
      <c r="N590" s="2121"/>
      <c r="O590" s="478"/>
      <c r="P590" s="478"/>
      <c r="Q590" s="478"/>
      <c r="R590" s="211"/>
      <c r="S590" s="211"/>
      <c r="T590" s="211"/>
      <c r="U590" s="211"/>
      <c r="V590" s="211"/>
      <c r="W590" s="211"/>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BA590" s="213"/>
      <c r="BB590" s="288"/>
      <c r="BC590" s="213"/>
      <c r="BD590" s="213"/>
      <c r="BE590" s="213"/>
      <c r="BF590" s="213"/>
      <c r="BG590" s="213"/>
      <c r="BH590" s="213"/>
      <c r="BI590" s="213"/>
      <c r="BJ590" s="213"/>
      <c r="BK590" s="213"/>
      <c r="BL590" s="213"/>
      <c r="BM590" s="213"/>
      <c r="BN590" s="213"/>
      <c r="BO590" s="213"/>
      <c r="BP590" s="213"/>
      <c r="BQ590" s="213"/>
    </row>
    <row r="591" s="218" customFormat="true" ht="25.15" customHeight="true" x14ac:dyDescent="0.2">
      <c r="C591" s="2120"/>
      <c r="D591" s="2121"/>
      <c r="E591" s="478"/>
      <c r="F591" s="478"/>
      <c r="G591" s="478"/>
      <c r="H591" s="2120"/>
      <c r="I591" s="2121"/>
      <c r="J591" s="478"/>
      <c r="K591" s="478"/>
      <c r="L591" s="478"/>
      <c r="M591" s="2120"/>
      <c r="N591" s="2121"/>
      <c r="O591" s="478"/>
      <c r="P591" s="478"/>
      <c r="Q591" s="478"/>
      <c r="R591" s="211"/>
      <c r="S591" s="211"/>
      <c r="T591" s="211"/>
      <c r="U591" s="211"/>
      <c r="V591" s="211"/>
      <c r="W591" s="211"/>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BA591" s="213"/>
      <c r="BB591" s="288"/>
      <c r="BC591" s="213"/>
      <c r="BD591" s="213"/>
      <c r="BE591" s="213"/>
      <c r="BF591" s="213"/>
      <c r="BG591" s="213"/>
      <c r="BH591" s="213"/>
      <c r="BI591" s="213"/>
      <c r="BJ591" s="213"/>
      <c r="BK591" s="213"/>
      <c r="BL591" s="213"/>
      <c r="BM591" s="213"/>
      <c r="BN591" s="213"/>
      <c r="BO591" s="213"/>
      <c r="BP591" s="213"/>
      <c r="BQ591" s="213"/>
    </row>
    <row r="592" s="218" customFormat="true" ht="25.15" customHeight="true" x14ac:dyDescent="0.2">
      <c r="C592" s="2120"/>
      <c r="D592" s="2121"/>
      <c r="E592" s="478"/>
      <c r="F592" s="478"/>
      <c r="G592" s="478"/>
      <c r="H592" s="2120"/>
      <c r="I592" s="2121"/>
      <c r="J592" s="478"/>
      <c r="K592" s="478"/>
      <c r="L592" s="478"/>
      <c r="M592" s="2120"/>
      <c r="N592" s="2121"/>
      <c r="O592" s="478"/>
      <c r="P592" s="478"/>
      <c r="Q592" s="478"/>
      <c r="R592" s="211"/>
      <c r="S592" s="211"/>
      <c r="T592" s="211"/>
      <c r="U592" s="211"/>
      <c r="V592" s="211"/>
      <c r="W592" s="211"/>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BA592" s="213"/>
      <c r="BB592" s="288"/>
      <c r="BC592" s="213"/>
      <c r="BD592" s="213"/>
      <c r="BE592" s="213"/>
      <c r="BF592" s="213"/>
      <c r="BG592" s="213"/>
      <c r="BH592" s="213"/>
      <c r="BI592" s="213"/>
      <c r="BJ592" s="213"/>
      <c r="BK592" s="213"/>
      <c r="BL592" s="213"/>
      <c r="BM592" s="213"/>
      <c r="BN592" s="213"/>
      <c r="BO592" s="213"/>
      <c r="BP592" s="213"/>
      <c r="BQ592" s="213"/>
    </row>
    <row r="593" s="218" customFormat="true" ht="25.15" customHeight="true" x14ac:dyDescent="0.2">
      <c r="C593" s="2120"/>
      <c r="D593" s="2121"/>
      <c r="E593" s="478"/>
      <c r="F593" s="478"/>
      <c r="G593" s="478"/>
      <c r="H593" s="2120"/>
      <c r="I593" s="2121"/>
      <c r="J593" s="478"/>
      <c r="K593" s="478"/>
      <c r="L593" s="478"/>
      <c r="M593" s="2120"/>
      <c r="N593" s="2121"/>
      <c r="O593" s="478"/>
      <c r="P593" s="478"/>
      <c r="Q593" s="478"/>
      <c r="R593" s="211"/>
      <c r="S593" s="211"/>
      <c r="T593" s="211"/>
      <c r="U593" s="211"/>
      <c r="V593" s="211"/>
      <c r="W593" s="211"/>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BA593" s="213"/>
      <c r="BB593" s="288"/>
      <c r="BC593" s="213"/>
      <c r="BD593" s="213"/>
      <c r="BE593" s="213"/>
      <c r="BF593" s="213"/>
      <c r="BG593" s="213"/>
      <c r="BH593" s="213"/>
      <c r="BI593" s="213"/>
      <c r="BJ593" s="213"/>
      <c r="BK593" s="213"/>
      <c r="BL593" s="213"/>
      <c r="BM593" s="213"/>
      <c r="BN593" s="213"/>
      <c r="BO593" s="213"/>
      <c r="BP593" s="213"/>
      <c r="BQ593" s="213"/>
    </row>
    <row r="594" s="218" customFormat="true" ht="25.15" customHeight="true" x14ac:dyDescent="0.2">
      <c r="C594" s="2120"/>
      <c r="D594" s="2121"/>
      <c r="E594" s="478"/>
      <c r="F594" s="478"/>
      <c r="G594" s="478"/>
      <c r="H594" s="2120"/>
      <c r="I594" s="2121"/>
      <c r="J594" s="478"/>
      <c r="K594" s="478"/>
      <c r="L594" s="478"/>
      <c r="M594" s="2120"/>
      <c r="N594" s="2121"/>
      <c r="O594" s="478"/>
      <c r="P594" s="478"/>
      <c r="Q594" s="478"/>
      <c r="R594" s="211"/>
      <c r="S594" s="211"/>
      <c r="T594" s="211"/>
      <c r="U594" s="211"/>
      <c r="V594" s="211"/>
      <c r="W594" s="211"/>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BA594" s="213"/>
      <c r="BB594" s="288"/>
      <c r="BC594" s="213"/>
      <c r="BD594" s="213"/>
      <c r="BE594" s="213"/>
      <c r="BF594" s="213"/>
      <c r="BG594" s="213"/>
      <c r="BH594" s="213"/>
      <c r="BI594" s="213"/>
      <c r="BJ594" s="213"/>
      <c r="BK594" s="213"/>
      <c r="BL594" s="213"/>
      <c r="BM594" s="213"/>
      <c r="BN594" s="213"/>
      <c r="BO594" s="213"/>
      <c r="BP594" s="213"/>
      <c r="BQ594" s="213"/>
    </row>
    <row r="595" s="218" customFormat="true" ht="25.15" customHeight="true" x14ac:dyDescent="0.2">
      <c r="C595" s="2120"/>
      <c r="D595" s="2121"/>
      <c r="E595" s="478"/>
      <c r="F595" s="478"/>
      <c r="G595" s="478"/>
      <c r="H595" s="2120"/>
      <c r="I595" s="2121"/>
      <c r="J595" s="478"/>
      <c r="K595" s="478"/>
      <c r="L595" s="478"/>
      <c r="M595" s="2120"/>
      <c r="N595" s="2121"/>
      <c r="O595" s="478"/>
      <c r="P595" s="478"/>
      <c r="Q595" s="478"/>
      <c r="R595" s="211"/>
      <c r="S595" s="211"/>
      <c r="T595" s="211"/>
      <c r="U595" s="211"/>
      <c r="V595" s="211"/>
      <c r="W595" s="211"/>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BA595" s="213"/>
      <c r="BB595" s="288"/>
      <c r="BC595" s="213"/>
      <c r="BD595" s="213"/>
      <c r="BE595" s="213"/>
      <c r="BF595" s="213"/>
      <c r="BG595" s="213"/>
      <c r="BH595" s="213"/>
      <c r="BI595" s="213"/>
      <c r="BJ595" s="213"/>
      <c r="BK595" s="213"/>
      <c r="BL595" s="213"/>
      <c r="BM595" s="213"/>
      <c r="BN595" s="213"/>
      <c r="BO595" s="213"/>
      <c r="BP595" s="213"/>
      <c r="BQ595" s="213"/>
    </row>
    <row r="596" s="218" customFormat="true" ht="25.15" customHeight="true" x14ac:dyDescent="0.2">
      <c r="C596" s="2120"/>
      <c r="D596" s="2121"/>
      <c r="E596" s="478"/>
      <c r="F596" s="478"/>
      <c r="G596" s="478"/>
      <c r="H596" s="2120"/>
      <c r="I596" s="2121"/>
      <c r="J596" s="478"/>
      <c r="K596" s="478"/>
      <c r="L596" s="478"/>
      <c r="M596" s="2120"/>
      <c r="N596" s="2121"/>
      <c r="O596" s="478"/>
      <c r="P596" s="478"/>
      <c r="Q596" s="478"/>
      <c r="R596" s="211"/>
      <c r="S596" s="211"/>
      <c r="T596" s="211"/>
      <c r="U596" s="211"/>
      <c r="V596" s="211"/>
      <c r="W596" s="211"/>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BA596" s="213"/>
      <c r="BB596" s="288"/>
      <c r="BC596" s="213"/>
      <c r="BD596" s="213"/>
      <c r="BE596" s="213"/>
      <c r="BF596" s="213"/>
      <c r="BG596" s="213"/>
      <c r="BH596" s="213"/>
      <c r="BI596" s="213"/>
      <c r="BJ596" s="213"/>
      <c r="BK596" s="213"/>
      <c r="BL596" s="213"/>
      <c r="BM596" s="213"/>
      <c r="BN596" s="213"/>
      <c r="BO596" s="213"/>
      <c r="BP596" s="213"/>
      <c r="BQ596" s="213"/>
    </row>
    <row r="597" s="218" customFormat="true" ht="25.15" customHeight="true" x14ac:dyDescent="0.2">
      <c r="C597" s="2120"/>
      <c r="D597" s="2121"/>
      <c r="E597" s="478"/>
      <c r="F597" s="478"/>
      <c r="G597" s="478"/>
      <c r="H597" s="2120"/>
      <c r="I597" s="2121"/>
      <c r="J597" s="478"/>
      <c r="K597" s="478"/>
      <c r="L597" s="478"/>
      <c r="M597" s="2120"/>
      <c r="N597" s="2121"/>
      <c r="O597" s="478"/>
      <c r="P597" s="478"/>
      <c r="Q597" s="478"/>
      <c r="R597" s="211"/>
      <c r="S597" s="211"/>
      <c r="T597" s="211"/>
      <c r="U597" s="211"/>
      <c r="V597" s="211"/>
      <c r="W597" s="211"/>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BA597" s="213"/>
      <c r="BB597" s="288"/>
      <c r="BC597" s="213"/>
      <c r="BD597" s="213"/>
      <c r="BE597" s="213"/>
      <c r="BF597" s="213"/>
      <c r="BG597" s="213"/>
      <c r="BH597" s="213"/>
      <c r="BI597" s="213"/>
      <c r="BJ597" s="213"/>
      <c r="BK597" s="213"/>
      <c r="BL597" s="213"/>
      <c r="BM597" s="213"/>
      <c r="BN597" s="213"/>
      <c r="BO597" s="213"/>
      <c r="BP597" s="213"/>
      <c r="BQ597" s="213"/>
    </row>
    <row r="598" s="218" customFormat="true" ht="25.15" customHeight="true" x14ac:dyDescent="0.2">
      <c r="C598" s="2120"/>
      <c r="D598" s="2121"/>
      <c r="E598" s="478"/>
      <c r="F598" s="478"/>
      <c r="G598" s="478"/>
      <c r="H598" s="2120"/>
      <c r="I598" s="2121"/>
      <c r="J598" s="478"/>
      <c r="K598" s="478"/>
      <c r="L598" s="478"/>
      <c r="M598" s="2120"/>
      <c r="N598" s="2121"/>
      <c r="O598" s="478"/>
      <c r="P598" s="478"/>
      <c r="Q598" s="478"/>
      <c r="R598" s="211"/>
      <c r="S598" s="211"/>
      <c r="T598" s="211"/>
      <c r="U598" s="211"/>
      <c r="V598" s="211"/>
      <c r="W598" s="211"/>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BA598" s="213"/>
      <c r="BB598" s="288"/>
      <c r="BC598" s="213"/>
      <c r="BD598" s="213"/>
      <c r="BE598" s="213"/>
      <c r="BF598" s="213"/>
      <c r="BG598" s="213"/>
      <c r="BH598" s="213"/>
      <c r="BI598" s="213"/>
      <c r="BJ598" s="213"/>
      <c r="BK598" s="213"/>
      <c r="BL598" s="213"/>
      <c r="BM598" s="213"/>
      <c r="BN598" s="213"/>
      <c r="BO598" s="213"/>
      <c r="BP598" s="213"/>
      <c r="BQ598" s="213"/>
    </row>
    <row r="599" s="218" customFormat="true" ht="25.15" customHeight="true" x14ac:dyDescent="0.2">
      <c r="C599" s="2120"/>
      <c r="D599" s="2121"/>
      <c r="E599" s="478"/>
      <c r="F599" s="478"/>
      <c r="G599" s="478"/>
      <c r="H599" s="2120"/>
      <c r="I599" s="2121"/>
      <c r="J599" s="478"/>
      <c r="K599" s="478"/>
      <c r="L599" s="478"/>
      <c r="M599" s="2120"/>
      <c r="N599" s="2121"/>
      <c r="O599" s="478"/>
      <c r="P599" s="478"/>
      <c r="Q599" s="478"/>
      <c r="R599" s="211"/>
      <c r="S599" s="211"/>
      <c r="T599" s="211"/>
      <c r="U599" s="211"/>
      <c r="V599" s="211"/>
      <c r="W599" s="211"/>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BA599" s="213"/>
      <c r="BB599" s="288"/>
      <c r="BC599" s="213"/>
      <c r="BD599" s="213"/>
      <c r="BE599" s="213"/>
      <c r="BF599" s="213"/>
      <c r="BG599" s="213"/>
      <c r="BH599" s="213"/>
      <c r="BI599" s="213"/>
      <c r="BJ599" s="213"/>
      <c r="BK599" s="213"/>
      <c r="BL599" s="213"/>
      <c r="BM599" s="213"/>
      <c r="BN599" s="213"/>
      <c r="BO599" s="213"/>
      <c r="BP599" s="213"/>
      <c r="BQ599" s="213"/>
    </row>
    <row r="600" s="218" customFormat="true" ht="25.15" customHeight="true" x14ac:dyDescent="0.2">
      <c r="C600" s="2120"/>
      <c r="D600" s="2121"/>
      <c r="E600" s="478"/>
      <c r="F600" s="478"/>
      <c r="G600" s="478"/>
      <c r="H600" s="2120"/>
      <c r="I600" s="2121"/>
      <c r="J600" s="478"/>
      <c r="K600" s="478"/>
      <c r="L600" s="478"/>
      <c r="M600" s="2120"/>
      <c r="N600" s="2121"/>
      <c r="O600" s="478"/>
      <c r="P600" s="478"/>
      <c r="Q600" s="478"/>
      <c r="R600" s="211"/>
      <c r="S600" s="211"/>
      <c r="T600" s="211"/>
      <c r="U600" s="211"/>
      <c r="V600" s="211"/>
      <c r="W600" s="211"/>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BA600" s="213"/>
      <c r="BB600" s="288"/>
      <c r="BC600" s="213"/>
      <c r="BD600" s="213"/>
      <c r="BE600" s="213"/>
      <c r="BF600" s="213"/>
      <c r="BG600" s="213"/>
      <c r="BH600" s="213"/>
      <c r="BI600" s="213"/>
      <c r="BJ600" s="213"/>
      <c r="BK600" s="213"/>
      <c r="BL600" s="213"/>
      <c r="BM600" s="213"/>
      <c r="BN600" s="213"/>
      <c r="BO600" s="213"/>
      <c r="BP600" s="213"/>
      <c r="BQ600" s="213"/>
    </row>
    <row r="601" s="218" customFormat="true" ht="25.15" customHeight="true" x14ac:dyDescent="0.2">
      <c r="C601" s="2120"/>
      <c r="D601" s="2121"/>
      <c r="E601" s="478"/>
      <c r="F601" s="478"/>
      <c r="G601" s="478"/>
      <c r="H601" s="2120"/>
      <c r="I601" s="2121"/>
      <c r="J601" s="478"/>
      <c r="K601" s="478"/>
      <c r="L601" s="478"/>
      <c r="M601" s="2120"/>
      <c r="N601" s="2121"/>
      <c r="O601" s="478"/>
      <c r="P601" s="478"/>
      <c r="Q601" s="478"/>
      <c r="R601" s="211"/>
      <c r="S601" s="211"/>
      <c r="T601" s="211"/>
      <c r="U601" s="211"/>
      <c r="V601" s="211"/>
      <c r="W601" s="211"/>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BA601" s="213"/>
      <c r="BB601" s="288"/>
      <c r="BC601" s="213"/>
      <c r="BD601" s="213"/>
      <c r="BE601" s="213"/>
      <c r="BF601" s="213"/>
      <c r="BG601" s="213"/>
      <c r="BH601" s="213"/>
      <c r="BI601" s="213"/>
      <c r="BJ601" s="213"/>
      <c r="BK601" s="213"/>
      <c r="BL601" s="213"/>
      <c r="BM601" s="213"/>
      <c r="BN601" s="213"/>
      <c r="BO601" s="213"/>
      <c r="BP601" s="213"/>
      <c r="BQ601" s="213"/>
    </row>
    <row r="602" s="218" customFormat="true" ht="25.15" customHeight="true" x14ac:dyDescent="0.2">
      <c r="C602" s="2120"/>
      <c r="D602" s="2121"/>
      <c r="E602" s="478"/>
      <c r="F602" s="478"/>
      <c r="G602" s="478"/>
      <c r="H602" s="2120"/>
      <c r="I602" s="2121"/>
      <c r="J602" s="478"/>
      <c r="K602" s="478"/>
      <c r="L602" s="478"/>
      <c r="M602" s="2120"/>
      <c r="N602" s="2121"/>
      <c r="O602" s="478"/>
      <c r="P602" s="478"/>
      <c r="Q602" s="478"/>
      <c r="R602" s="211"/>
      <c r="S602" s="211"/>
      <c r="T602" s="211"/>
      <c r="U602" s="211"/>
      <c r="V602" s="211"/>
      <c r="W602" s="211"/>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BA602" s="213"/>
      <c r="BB602" s="288"/>
      <c r="BC602" s="213"/>
      <c r="BD602" s="213"/>
      <c r="BE602" s="213"/>
      <c r="BF602" s="213"/>
      <c r="BG602" s="213"/>
      <c r="BH602" s="213"/>
      <c r="BI602" s="213"/>
      <c r="BJ602" s="213"/>
      <c r="BK602" s="213"/>
      <c r="BL602" s="213"/>
      <c r="BM602" s="213"/>
      <c r="BN602" s="213"/>
      <c r="BO602" s="213"/>
      <c r="BP602" s="213"/>
      <c r="BQ602" s="213"/>
    </row>
    <row r="603" s="218" customFormat="true" ht="25.15" customHeight="true" x14ac:dyDescent="0.2">
      <c r="C603" s="2120"/>
      <c r="D603" s="2121"/>
      <c r="E603" s="478"/>
      <c r="F603" s="478"/>
      <c r="G603" s="478"/>
      <c r="H603" s="2120"/>
      <c r="I603" s="2121"/>
      <c r="J603" s="478"/>
      <c r="K603" s="478"/>
      <c r="L603" s="478"/>
      <c r="M603" s="2120"/>
      <c r="N603" s="2121"/>
      <c r="O603" s="478"/>
      <c r="P603" s="478"/>
      <c r="Q603" s="478"/>
      <c r="R603" s="211"/>
      <c r="S603" s="211"/>
      <c r="T603" s="211"/>
      <c r="U603" s="211"/>
      <c r="V603" s="211"/>
      <c r="W603" s="211"/>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BA603" s="213"/>
      <c r="BB603" s="288"/>
      <c r="BC603" s="213"/>
      <c r="BD603" s="213"/>
      <c r="BE603" s="213"/>
      <c r="BF603" s="213"/>
      <c r="BG603" s="213"/>
      <c r="BH603" s="213"/>
      <c r="BI603" s="213"/>
      <c r="BJ603" s="213"/>
      <c r="BK603" s="213"/>
      <c r="BL603" s="213"/>
      <c r="BM603" s="213"/>
      <c r="BN603" s="213"/>
      <c r="BO603" s="213"/>
      <c r="BP603" s="213"/>
      <c r="BQ603" s="213"/>
    </row>
    <row r="604" s="218" customFormat="true" ht="25.15" customHeight="true" x14ac:dyDescent="0.2">
      <c r="C604" s="2120"/>
      <c r="D604" s="2121"/>
      <c r="E604" s="478"/>
      <c r="F604" s="478"/>
      <c r="G604" s="478"/>
      <c r="H604" s="2120"/>
      <c r="I604" s="2121"/>
      <c r="J604" s="478"/>
      <c r="K604" s="478"/>
      <c r="L604" s="478"/>
      <c r="M604" s="2120"/>
      <c r="N604" s="2121"/>
      <c r="O604" s="478"/>
      <c r="P604" s="478"/>
      <c r="Q604" s="478"/>
      <c r="R604" s="211"/>
      <c r="S604" s="211"/>
      <c r="T604" s="211"/>
      <c r="U604" s="211"/>
      <c r="V604" s="211"/>
      <c r="W604" s="211"/>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BA604" s="214"/>
      <c r="BB604" s="289"/>
      <c r="BC604" s="214"/>
      <c r="BD604" s="214"/>
      <c r="BE604" s="214"/>
      <c r="BF604" s="214"/>
      <c r="BG604" s="214"/>
      <c r="BH604" s="214"/>
      <c r="BI604" s="214"/>
      <c r="BJ604" s="214"/>
      <c r="BK604" s="214"/>
      <c r="BL604" s="214"/>
      <c r="BM604" s="214"/>
      <c r="BN604" s="214"/>
      <c r="BO604" s="214"/>
      <c r="BP604" s="214"/>
      <c r="BQ604" s="214"/>
    </row>
    <row r="605" s="218" customFormat="true" ht="25.15" customHeight="true" x14ac:dyDescent="0.2">
      <c r="C605" s="2120"/>
      <c r="D605" s="2121"/>
      <c r="E605" s="478"/>
      <c r="F605" s="478"/>
      <c r="G605" s="478"/>
      <c r="H605" s="2120"/>
      <c r="I605" s="2121"/>
      <c r="J605" s="478"/>
      <c r="K605" s="478"/>
      <c r="L605" s="478"/>
      <c r="M605" s="2120"/>
      <c r="N605" s="2121"/>
      <c r="O605" s="478"/>
      <c r="P605" s="478"/>
      <c r="Q605" s="478"/>
      <c r="R605" s="211"/>
      <c r="S605" s="211"/>
      <c r="T605" s="211"/>
      <c r="U605" s="211"/>
      <c r="V605" s="211"/>
      <c r="W605" s="211"/>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BA605" s="214"/>
      <c r="BB605" s="289"/>
      <c r="BC605" s="214"/>
      <c r="BD605" s="214"/>
      <c r="BE605" s="214"/>
      <c r="BF605" s="214"/>
      <c r="BG605" s="214"/>
      <c r="BH605" s="214"/>
      <c r="BI605" s="214"/>
      <c r="BJ605" s="214"/>
      <c r="BK605" s="214"/>
      <c r="BL605" s="214"/>
      <c r="BM605" s="214"/>
      <c r="BN605" s="214"/>
      <c r="BO605" s="214"/>
      <c r="BP605" s="214"/>
      <c r="BQ605" s="214"/>
    </row>
    <row r="606" s="218" customFormat="true" ht="25.15" customHeight="true" x14ac:dyDescent="0.2">
      <c r="C606" s="2120"/>
      <c r="D606" s="2121"/>
      <c r="E606" s="478"/>
      <c r="F606" s="478"/>
      <c r="G606" s="478"/>
      <c r="H606" s="2120"/>
      <c r="I606" s="2121"/>
      <c r="J606" s="478"/>
      <c r="K606" s="478"/>
      <c r="L606" s="478"/>
      <c r="M606" s="2120"/>
      <c r="N606" s="2121"/>
      <c r="O606" s="478"/>
      <c r="P606" s="478"/>
      <c r="Q606" s="478"/>
      <c r="R606" s="211"/>
      <c r="S606" s="211"/>
      <c r="T606" s="211"/>
      <c r="U606" s="211"/>
      <c r="V606" s="211"/>
      <c r="W606" s="211"/>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BA606" s="214"/>
      <c r="BB606" s="289"/>
      <c r="BC606" s="214"/>
      <c r="BD606" s="214"/>
      <c r="BE606" s="214"/>
      <c r="BF606" s="214"/>
      <c r="BG606" s="214"/>
      <c r="BH606" s="214"/>
      <c r="BI606" s="214"/>
      <c r="BJ606" s="214"/>
      <c r="BK606" s="214"/>
      <c r="BL606" s="214"/>
      <c r="BM606" s="214"/>
      <c r="BN606" s="214"/>
      <c r="BO606" s="214"/>
      <c r="BP606" s="214"/>
      <c r="BQ606" s="214"/>
    </row>
    <row r="607" s="218" customFormat="true" ht="25.15" customHeight="true" x14ac:dyDescent="0.2">
      <c r="C607" s="2120"/>
      <c r="D607" s="2121"/>
      <c r="E607" s="478"/>
      <c r="F607" s="478"/>
      <c r="G607" s="478"/>
      <c r="H607" s="2120"/>
      <c r="I607" s="2121"/>
      <c r="J607" s="478"/>
      <c r="K607" s="478"/>
      <c r="L607" s="478"/>
      <c r="M607" s="2120"/>
      <c r="N607" s="2121"/>
      <c r="O607" s="478"/>
      <c r="P607" s="478"/>
      <c r="Q607" s="478"/>
      <c r="R607" s="211"/>
      <c r="S607" s="211"/>
      <c r="T607" s="211"/>
      <c r="U607" s="211"/>
      <c r="V607" s="211"/>
      <c r="W607" s="211"/>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BA607" s="214"/>
      <c r="BB607" s="289"/>
      <c r="BC607" s="214"/>
      <c r="BD607" s="214"/>
      <c r="BE607" s="214"/>
      <c r="BF607" s="214"/>
      <c r="BG607" s="214"/>
      <c r="BH607" s="214"/>
      <c r="BI607" s="214"/>
      <c r="BJ607" s="214"/>
      <c r="BK607" s="214"/>
      <c r="BL607" s="214"/>
      <c r="BM607" s="214"/>
      <c r="BN607" s="214"/>
      <c r="BO607" s="214"/>
      <c r="BP607" s="214"/>
      <c r="BQ607" s="214"/>
    </row>
    <row r="608" s="218" customFormat="true" ht="25.15" customHeight="true" x14ac:dyDescent="0.2">
      <c r="C608" s="2120"/>
      <c r="D608" s="2121"/>
      <c r="E608" s="478"/>
      <c r="F608" s="478"/>
      <c r="G608" s="478"/>
      <c r="H608" s="2120"/>
      <c r="I608" s="2121"/>
      <c r="J608" s="478"/>
      <c r="K608" s="478"/>
      <c r="L608" s="478"/>
      <c r="M608" s="2120"/>
      <c r="N608" s="2121"/>
      <c r="O608" s="478"/>
      <c r="P608" s="478"/>
      <c r="Q608" s="478"/>
      <c r="R608" s="211"/>
      <c r="S608" s="211"/>
      <c r="T608" s="211"/>
      <c r="U608" s="211"/>
      <c r="V608" s="211"/>
      <c r="W608" s="211"/>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BA608" s="214"/>
      <c r="BB608" s="289"/>
      <c r="BC608" s="214"/>
      <c r="BD608" s="214"/>
      <c r="BE608" s="214"/>
      <c r="BF608" s="214"/>
      <c r="BG608" s="214"/>
      <c r="BH608" s="214"/>
      <c r="BI608" s="214"/>
      <c r="BJ608" s="214"/>
      <c r="BK608" s="214"/>
      <c r="BL608" s="214"/>
      <c r="BM608" s="214"/>
      <c r="BN608" s="214"/>
      <c r="BO608" s="214"/>
      <c r="BP608" s="214"/>
      <c r="BQ608" s="214"/>
    </row>
    <row r="609" s="218" customFormat="true" ht="25.15" customHeight="true" x14ac:dyDescent="0.2">
      <c r="C609" s="2120"/>
      <c r="D609" s="2121"/>
      <c r="E609" s="478"/>
      <c r="F609" s="478"/>
      <c r="G609" s="478"/>
      <c r="H609" s="2120"/>
      <c r="I609" s="2121"/>
      <c r="J609" s="478"/>
      <c r="K609" s="478"/>
      <c r="L609" s="478"/>
      <c r="M609" s="2120"/>
      <c r="N609" s="2121"/>
      <c r="O609" s="478"/>
      <c r="P609" s="478"/>
      <c r="Q609" s="478"/>
      <c r="R609" s="211"/>
      <c r="S609" s="211"/>
      <c r="T609" s="211"/>
      <c r="U609" s="211"/>
      <c r="V609" s="211"/>
      <c r="W609" s="211"/>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BA609" s="214"/>
      <c r="BB609" s="289"/>
      <c r="BC609" s="214"/>
      <c r="BD609" s="214"/>
      <c r="BE609" s="214"/>
      <c r="BF609" s="214"/>
      <c r="BG609" s="214"/>
      <c r="BH609" s="214"/>
      <c r="BI609" s="214"/>
      <c r="BJ609" s="214"/>
      <c r="BK609" s="214"/>
      <c r="BL609" s="214"/>
      <c r="BM609" s="214"/>
      <c r="BN609" s="214"/>
      <c r="BO609" s="214"/>
      <c r="BP609" s="214"/>
      <c r="BQ609" s="214"/>
    </row>
    <row r="610" s="218" customFormat="true" ht="25.15" customHeight="true" x14ac:dyDescent="0.2">
      <c r="C610" s="2120"/>
      <c r="D610" s="2121"/>
      <c r="E610" s="478"/>
      <c r="F610" s="478"/>
      <c r="G610" s="478"/>
      <c r="H610" s="2120"/>
      <c r="I610" s="2121"/>
      <c r="J610" s="478"/>
      <c r="K610" s="478"/>
      <c r="L610" s="478"/>
      <c r="M610" s="2120"/>
      <c r="N610" s="2121"/>
      <c r="O610" s="478"/>
      <c r="P610" s="478"/>
      <c r="Q610" s="478"/>
      <c r="R610" s="211"/>
      <c r="S610" s="211"/>
      <c r="T610" s="211"/>
      <c r="U610" s="211"/>
      <c r="V610" s="211"/>
      <c r="W610" s="211"/>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BA610" s="214"/>
      <c r="BB610" s="289"/>
      <c r="BC610" s="214"/>
      <c r="BD610" s="214"/>
      <c r="BE610" s="214"/>
      <c r="BF610" s="214"/>
      <c r="BG610" s="214"/>
      <c r="BH610" s="214"/>
      <c r="BI610" s="214"/>
      <c r="BJ610" s="214"/>
      <c r="BK610" s="214"/>
      <c r="BL610" s="214"/>
      <c r="BM610" s="214"/>
      <c r="BN610" s="214"/>
      <c r="BO610" s="214"/>
      <c r="BP610" s="214"/>
      <c r="BQ610" s="214"/>
    </row>
    <row r="611" s="218" customFormat="true" ht="25.15" customHeight="true" x14ac:dyDescent="0.2">
      <c r="C611" s="2120"/>
      <c r="D611" s="2121"/>
      <c r="E611" s="478"/>
      <c r="F611" s="478"/>
      <c r="G611" s="478"/>
      <c r="H611" s="2120"/>
      <c r="I611" s="2121"/>
      <c r="J611" s="478"/>
      <c r="K611" s="478"/>
      <c r="L611" s="478"/>
      <c r="M611" s="2120"/>
      <c r="N611" s="2121"/>
      <c r="O611" s="478"/>
      <c r="P611" s="478"/>
      <c r="Q611" s="478"/>
      <c r="R611" s="211"/>
      <c r="S611" s="211"/>
      <c r="T611" s="211"/>
      <c r="U611" s="211"/>
      <c r="V611" s="211"/>
      <c r="W611" s="211"/>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BA611" s="214"/>
      <c r="BB611" s="289"/>
      <c r="BC611" s="214"/>
      <c r="BD611" s="214"/>
      <c r="BE611" s="214"/>
      <c r="BF611" s="214"/>
      <c r="BG611" s="214"/>
      <c r="BH611" s="214"/>
      <c r="BI611" s="214"/>
      <c r="BJ611" s="214"/>
      <c r="BK611" s="214"/>
      <c r="BL611" s="214"/>
      <c r="BM611" s="214"/>
      <c r="BN611" s="214"/>
      <c r="BO611" s="214"/>
      <c r="BP611" s="214"/>
      <c r="BQ611" s="214"/>
    </row>
    <row r="612" s="218" customFormat="true" ht="25.15" customHeight="true" x14ac:dyDescent="0.2">
      <c r="C612" s="2120"/>
      <c r="D612" s="2121"/>
      <c r="E612" s="478"/>
      <c r="F612" s="478"/>
      <c r="G612" s="478"/>
      <c r="H612" s="2120"/>
      <c r="I612" s="2121"/>
      <c r="J612" s="478"/>
      <c r="K612" s="478"/>
      <c r="L612" s="478"/>
      <c r="M612" s="2120"/>
      <c r="N612" s="2121"/>
      <c r="O612" s="478"/>
      <c r="P612" s="478"/>
      <c r="Q612" s="478"/>
      <c r="R612" s="211"/>
      <c r="S612" s="211"/>
      <c r="T612" s="211"/>
      <c r="U612" s="211"/>
      <c r="V612" s="211"/>
      <c r="W612" s="211"/>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BA612" s="214"/>
      <c r="BB612" s="289"/>
      <c r="BC612" s="214"/>
      <c r="BD612" s="214"/>
      <c r="BE612" s="214"/>
      <c r="BF612" s="214"/>
      <c r="BG612" s="214"/>
      <c r="BH612" s="214"/>
      <c r="BI612" s="214"/>
      <c r="BJ612" s="214"/>
      <c r="BK612" s="214"/>
      <c r="BL612" s="214"/>
      <c r="BM612" s="214"/>
      <c r="BN612" s="214"/>
      <c r="BO612" s="214"/>
      <c r="BP612" s="214"/>
      <c r="BQ612" s="214"/>
    </row>
    <row r="613" s="218" customFormat="true" ht="25.15" customHeight="true" x14ac:dyDescent="0.2">
      <c r="C613" s="2120"/>
      <c r="D613" s="2121"/>
      <c r="E613" s="478"/>
      <c r="F613" s="478"/>
      <c r="G613" s="478"/>
      <c r="H613" s="2120"/>
      <c r="I613" s="2121"/>
      <c r="J613" s="478"/>
      <c r="K613" s="478"/>
      <c r="L613" s="478"/>
      <c r="M613" s="2120"/>
      <c r="N613" s="2121"/>
      <c r="O613" s="478"/>
      <c r="P613" s="478"/>
      <c r="Q613" s="478"/>
      <c r="R613" s="211"/>
      <c r="S613" s="211"/>
      <c r="T613" s="211"/>
      <c r="U613" s="211"/>
      <c r="V613" s="211"/>
      <c r="W613" s="211"/>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BA613" s="214"/>
      <c r="BB613" s="289"/>
      <c r="BC613" s="214"/>
      <c r="BD613" s="214"/>
      <c r="BE613" s="214"/>
      <c r="BF613" s="214"/>
      <c r="BG613" s="214"/>
      <c r="BH613" s="214"/>
      <c r="BI613" s="214"/>
      <c r="BJ613" s="214"/>
      <c r="BK613" s="214"/>
      <c r="BL613" s="214"/>
      <c r="BM613" s="214"/>
      <c r="BN613" s="214"/>
      <c r="BO613" s="214"/>
      <c r="BP613" s="214"/>
      <c r="BQ613" s="214"/>
    </row>
    <row r="614" s="218" customFormat="true" ht="25.15" customHeight="true" x14ac:dyDescent="0.2">
      <c r="C614" s="2120"/>
      <c r="D614" s="2121"/>
      <c r="E614" s="478"/>
      <c r="F614" s="478"/>
      <c r="G614" s="478"/>
      <c r="H614" s="2120"/>
      <c r="I614" s="2121"/>
      <c r="J614" s="478"/>
      <c r="K614" s="478"/>
      <c r="L614" s="478"/>
      <c r="M614" s="2120"/>
      <c r="N614" s="2121"/>
      <c r="O614" s="478"/>
      <c r="P614" s="478"/>
      <c r="Q614" s="478"/>
      <c r="R614" s="211"/>
      <c r="S614" s="211"/>
      <c r="T614" s="211"/>
      <c r="U614" s="211"/>
      <c r="V614" s="211"/>
      <c r="W614" s="211"/>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BA614" s="214"/>
      <c r="BB614" s="289"/>
      <c r="BC614" s="214"/>
      <c r="BD614" s="214"/>
      <c r="BE614" s="214"/>
      <c r="BF614" s="214"/>
      <c r="BG614" s="214"/>
      <c r="BH614" s="214"/>
      <c r="BI614" s="214"/>
      <c r="BJ614" s="214"/>
      <c r="BK614" s="214"/>
      <c r="BL614" s="214"/>
      <c r="BM614" s="214"/>
      <c r="BN614" s="214"/>
      <c r="BO614" s="214"/>
      <c r="BP614" s="214"/>
      <c r="BQ614" s="214"/>
    </row>
    <row r="615" s="218" customFormat="true" ht="25.15" customHeight="true" x14ac:dyDescent="0.2">
      <c r="C615" s="2120"/>
      <c r="D615" s="2121"/>
      <c r="E615" s="478"/>
      <c r="F615" s="478"/>
      <c r="G615" s="478"/>
      <c r="H615" s="2120"/>
      <c r="I615" s="2121"/>
      <c r="J615" s="478"/>
      <c r="K615" s="478"/>
      <c r="L615" s="478"/>
      <c r="M615" s="2120"/>
      <c r="N615" s="2121"/>
      <c r="O615" s="478"/>
      <c r="P615" s="478"/>
      <c r="Q615" s="478"/>
      <c r="R615" s="211"/>
      <c r="S615" s="211"/>
      <c r="T615" s="211"/>
      <c r="U615" s="211"/>
      <c r="V615" s="211"/>
      <c r="W615" s="211"/>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BA615" s="214"/>
      <c r="BB615" s="289"/>
      <c r="BC615" s="214"/>
      <c r="BD615" s="214"/>
      <c r="BE615" s="214"/>
      <c r="BF615" s="214"/>
      <c r="BG615" s="214"/>
      <c r="BH615" s="214"/>
      <c r="BI615" s="214"/>
      <c r="BJ615" s="214"/>
      <c r="BK615" s="214"/>
      <c r="BL615" s="214"/>
      <c r="BM615" s="214"/>
      <c r="BN615" s="214"/>
      <c r="BO615" s="214"/>
      <c r="BP615" s="214"/>
      <c r="BQ615" s="214"/>
    </row>
    <row r="616" s="218" customFormat="true" ht="25.15" customHeight="true" x14ac:dyDescent="0.2">
      <c r="C616" s="2120"/>
      <c r="D616" s="2121"/>
      <c r="E616" s="478"/>
      <c r="F616" s="478"/>
      <c r="G616" s="478"/>
      <c r="H616" s="2120"/>
      <c r="I616" s="2121"/>
      <c r="J616" s="478"/>
      <c r="K616" s="478"/>
      <c r="L616" s="478"/>
      <c r="M616" s="2120"/>
      <c r="N616" s="2121"/>
      <c r="O616" s="478"/>
      <c r="P616" s="478"/>
      <c r="Q616" s="478"/>
      <c r="R616" s="211"/>
      <c r="S616" s="211"/>
      <c r="T616" s="211"/>
      <c r="U616" s="211"/>
      <c r="V616" s="211"/>
      <c r="W616" s="211"/>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BA616" s="214"/>
      <c r="BB616" s="289"/>
      <c r="BC616" s="214"/>
      <c r="BD616" s="214"/>
      <c r="BE616" s="214"/>
      <c r="BF616" s="214"/>
      <c r="BG616" s="214"/>
      <c r="BH616" s="214"/>
      <c r="BI616" s="214"/>
      <c r="BJ616" s="214"/>
      <c r="BK616" s="214"/>
      <c r="BL616" s="214"/>
      <c r="BM616" s="214"/>
      <c r="BN616" s="214"/>
      <c r="BO616" s="214"/>
      <c r="BP616" s="214"/>
      <c r="BQ616" s="214"/>
    </row>
    <row r="617" s="218" customFormat="true" ht="25.15" customHeight="true" x14ac:dyDescent="0.2">
      <c r="C617" s="2120"/>
      <c r="D617" s="2121"/>
      <c r="E617" s="478"/>
      <c r="F617" s="478"/>
      <c r="G617" s="478"/>
      <c r="H617" s="2120"/>
      <c r="I617" s="2121"/>
      <c r="J617" s="478"/>
      <c r="K617" s="478"/>
      <c r="L617" s="478"/>
      <c r="M617" s="2120"/>
      <c r="N617" s="2121"/>
      <c r="O617" s="478"/>
      <c r="P617" s="478"/>
      <c r="Q617" s="478"/>
      <c r="R617" s="211"/>
      <c r="S617" s="211"/>
      <c r="T617" s="211"/>
      <c r="U617" s="211"/>
      <c r="V617" s="211"/>
      <c r="W617" s="211"/>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BA617" s="214"/>
      <c r="BB617" s="289"/>
      <c r="BC617" s="214"/>
      <c r="BD617" s="214"/>
      <c r="BE617" s="214"/>
      <c r="BF617" s="214"/>
      <c r="BG617" s="214"/>
      <c r="BH617" s="214"/>
      <c r="BI617" s="214"/>
      <c r="BJ617" s="214"/>
      <c r="BK617" s="214"/>
      <c r="BL617" s="214"/>
      <c r="BM617" s="214"/>
      <c r="BN617" s="214"/>
      <c r="BO617" s="214"/>
      <c r="BP617" s="214"/>
      <c r="BQ617" s="214"/>
    </row>
    <row r="618" s="218" customFormat="true" ht="25.15" customHeight="true" x14ac:dyDescent="0.2">
      <c r="C618" s="2120"/>
      <c r="D618" s="2121"/>
      <c r="E618" s="478"/>
      <c r="F618" s="478"/>
      <c r="G618" s="478"/>
      <c r="H618" s="2120"/>
      <c r="I618" s="2121"/>
      <c r="J618" s="478"/>
      <c r="K618" s="478"/>
      <c r="L618" s="478"/>
      <c r="M618" s="2120"/>
      <c r="N618" s="2121"/>
      <c r="O618" s="478"/>
      <c r="P618" s="478"/>
      <c r="Q618" s="478"/>
      <c r="R618" s="211"/>
      <c r="S618" s="211"/>
      <c r="T618" s="211"/>
      <c r="U618" s="211"/>
      <c r="V618" s="211"/>
      <c r="W618" s="211"/>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BA618" s="214"/>
      <c r="BB618" s="289"/>
      <c r="BC618" s="214"/>
      <c r="BD618" s="214"/>
      <c r="BE618" s="214"/>
      <c r="BF618" s="214"/>
      <c r="BG618" s="214"/>
      <c r="BH618" s="214"/>
      <c r="BI618" s="214"/>
      <c r="BJ618" s="214"/>
      <c r="BK618" s="214"/>
      <c r="BL618" s="214"/>
      <c r="BM618" s="214"/>
      <c r="BN618" s="214"/>
      <c r="BO618" s="214"/>
      <c r="BP618" s="214"/>
      <c r="BQ618" s="214"/>
    </row>
    <row r="619" s="218" customFormat="true" ht="25.15" customHeight="true" x14ac:dyDescent="0.2">
      <c r="C619" s="2120"/>
      <c r="D619" s="2121"/>
      <c r="E619" s="478"/>
      <c r="F619" s="478"/>
      <c r="G619" s="478"/>
      <c r="H619" s="2120"/>
      <c r="I619" s="2121"/>
      <c r="J619" s="478"/>
      <c r="K619" s="478"/>
      <c r="L619" s="478"/>
      <c r="M619" s="2120"/>
      <c r="N619" s="2121"/>
      <c r="O619" s="478"/>
      <c r="P619" s="478"/>
      <c r="Q619" s="478"/>
      <c r="R619" s="211"/>
      <c r="S619" s="211"/>
      <c r="T619" s="211"/>
      <c r="U619" s="211"/>
      <c r="V619" s="211"/>
      <c r="W619" s="211"/>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BA619" s="214"/>
      <c r="BB619" s="289"/>
      <c r="BC619" s="214"/>
      <c r="BD619" s="214"/>
      <c r="BE619" s="214"/>
      <c r="BF619" s="214"/>
      <c r="BG619" s="214"/>
      <c r="BH619" s="214"/>
      <c r="BI619" s="214"/>
      <c r="BJ619" s="214"/>
      <c r="BK619" s="214"/>
      <c r="BL619" s="214"/>
      <c r="BM619" s="214"/>
      <c r="BN619" s="214"/>
      <c r="BO619" s="214"/>
      <c r="BP619" s="214"/>
      <c r="BQ619" s="214"/>
    </row>
    <row r="620" s="218" customFormat="true" ht="25.15" customHeight="true" x14ac:dyDescent="0.2">
      <c r="C620" s="2120"/>
      <c r="D620" s="2121"/>
      <c r="E620" s="478"/>
      <c r="F620" s="478"/>
      <c r="G620" s="478"/>
      <c r="H620" s="2120"/>
      <c r="I620" s="2121"/>
      <c r="J620" s="478"/>
      <c r="K620" s="478"/>
      <c r="L620" s="478"/>
      <c r="M620" s="2120"/>
      <c r="N620" s="2121"/>
      <c r="O620" s="478"/>
      <c r="P620" s="478"/>
      <c r="Q620" s="478"/>
      <c r="R620" s="211"/>
      <c r="S620" s="211"/>
      <c r="T620" s="211"/>
      <c r="U620" s="211"/>
      <c r="V620" s="211"/>
      <c r="W620" s="211"/>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BA620" s="214"/>
      <c r="BB620" s="289"/>
      <c r="BC620" s="214"/>
      <c r="BD620" s="214"/>
      <c r="BE620" s="214"/>
      <c r="BF620" s="214"/>
      <c r="BG620" s="214"/>
      <c r="BH620" s="214"/>
      <c r="BI620" s="214"/>
      <c r="BJ620" s="214"/>
      <c r="BK620" s="214"/>
      <c r="BL620" s="214"/>
      <c r="BM620" s="214"/>
      <c r="BN620" s="214"/>
      <c r="BO620" s="214"/>
      <c r="BP620" s="214"/>
      <c r="BQ620" s="214"/>
    </row>
    <row r="621" s="218" customFormat="true" ht="25.15" customHeight="true" x14ac:dyDescent="0.2">
      <c r="C621" s="2120"/>
      <c r="D621" s="2121"/>
      <c r="E621" s="478"/>
      <c r="F621" s="478"/>
      <c r="G621" s="478"/>
      <c r="H621" s="2120"/>
      <c r="I621" s="2121"/>
      <c r="J621" s="478"/>
      <c r="K621" s="478"/>
      <c r="L621" s="478"/>
      <c r="M621" s="2120"/>
      <c r="N621" s="2121"/>
      <c r="O621" s="478"/>
      <c r="P621" s="478"/>
      <c r="Q621" s="478"/>
      <c r="R621" s="211"/>
      <c r="S621" s="211"/>
      <c r="T621" s="211"/>
      <c r="U621" s="211"/>
      <c r="V621" s="211"/>
      <c r="W621" s="211"/>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BA621" s="214"/>
      <c r="BB621" s="289"/>
      <c r="BC621" s="214"/>
      <c r="BD621" s="214"/>
      <c r="BE621" s="214"/>
      <c r="BF621" s="214"/>
      <c r="BG621" s="214"/>
      <c r="BH621" s="214"/>
      <c r="BI621" s="214"/>
      <c r="BJ621" s="214"/>
      <c r="BK621" s="214"/>
      <c r="BL621" s="214"/>
      <c r="BM621" s="214"/>
      <c r="BN621" s="214"/>
      <c r="BO621" s="214"/>
      <c r="BP621" s="214"/>
      <c r="BQ621" s="214"/>
    </row>
    <row r="622" s="218" customFormat="true" ht="25.15" customHeight="true" x14ac:dyDescent="0.2">
      <c r="C622" s="2120"/>
      <c r="D622" s="2121"/>
      <c r="E622" s="478"/>
      <c r="F622" s="478"/>
      <c r="G622" s="478"/>
      <c r="H622" s="2120"/>
      <c r="I622" s="2121"/>
      <c r="J622" s="478"/>
      <c r="K622" s="478"/>
      <c r="L622" s="478"/>
      <c r="M622" s="2120"/>
      <c r="N622" s="2121"/>
      <c r="O622" s="478"/>
      <c r="P622" s="478"/>
      <c r="Q622" s="478"/>
      <c r="R622" s="211"/>
      <c r="S622" s="211"/>
      <c r="T622" s="211"/>
      <c r="U622" s="211"/>
      <c r="V622" s="211"/>
      <c r="W622" s="211"/>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BA622" s="214"/>
      <c r="BB622" s="289"/>
      <c r="BC622" s="214"/>
      <c r="BD622" s="214"/>
      <c r="BE622" s="214"/>
      <c r="BF622" s="214"/>
      <c r="BG622" s="214"/>
      <c r="BH622" s="214"/>
      <c r="BI622" s="214"/>
      <c r="BJ622" s="214"/>
      <c r="BK622" s="214"/>
      <c r="BL622" s="214"/>
      <c r="BM622" s="214"/>
      <c r="BN622" s="214"/>
      <c r="BO622" s="214"/>
      <c r="BP622" s="214"/>
      <c r="BQ622" s="214"/>
    </row>
    <row r="623" s="218" customFormat="true" ht="25.15" customHeight="true" x14ac:dyDescent="0.2">
      <c r="C623" s="2120"/>
      <c r="D623" s="2121"/>
      <c r="E623" s="478"/>
      <c r="F623" s="478"/>
      <c r="G623" s="478"/>
      <c r="H623" s="2120"/>
      <c r="I623" s="2121"/>
      <c r="J623" s="478"/>
      <c r="K623" s="478"/>
      <c r="L623" s="478"/>
      <c r="M623" s="2120"/>
      <c r="N623" s="2121"/>
      <c r="O623" s="478"/>
      <c r="P623" s="478"/>
      <c r="Q623" s="478"/>
      <c r="R623" s="211"/>
      <c r="S623" s="211"/>
      <c r="T623" s="211"/>
      <c r="U623" s="211"/>
      <c r="V623" s="211"/>
      <c r="W623" s="211"/>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BA623" s="214"/>
      <c r="BB623" s="289"/>
      <c r="BC623" s="214"/>
      <c r="BD623" s="214"/>
      <c r="BE623" s="214"/>
      <c r="BF623" s="214"/>
      <c r="BG623" s="214"/>
      <c r="BH623" s="214"/>
      <c r="BI623" s="214"/>
      <c r="BJ623" s="214"/>
      <c r="BK623" s="214"/>
      <c r="BL623" s="214"/>
      <c r="BM623" s="214"/>
      <c r="BN623" s="214"/>
      <c r="BO623" s="214"/>
      <c r="BP623" s="214"/>
      <c r="BQ623" s="214"/>
    </row>
    <row r="624" s="218" customFormat="true" ht="25.15" customHeight="true" x14ac:dyDescent="0.2">
      <c r="C624" s="2120"/>
      <c r="D624" s="2121"/>
      <c r="E624" s="478"/>
      <c r="F624" s="478"/>
      <c r="G624" s="478"/>
      <c r="H624" s="2120"/>
      <c r="I624" s="2121"/>
      <c r="J624" s="478"/>
      <c r="K624" s="478"/>
      <c r="L624" s="478"/>
      <c r="M624" s="2120"/>
      <c r="N624" s="2121"/>
      <c r="O624" s="478"/>
      <c r="P624" s="478"/>
      <c r="Q624" s="478"/>
      <c r="R624" s="211"/>
      <c r="S624" s="211"/>
      <c r="T624" s="211"/>
      <c r="U624" s="211"/>
      <c r="V624" s="211"/>
      <c r="W624" s="211"/>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BA624" s="214"/>
      <c r="BB624" s="289"/>
      <c r="BC624" s="214"/>
      <c r="BD624" s="214"/>
      <c r="BE624" s="214"/>
      <c r="BF624" s="214"/>
      <c r="BG624" s="214"/>
      <c r="BH624" s="214"/>
      <c r="BI624" s="214"/>
      <c r="BJ624" s="214"/>
      <c r="BK624" s="214"/>
      <c r="BL624" s="214"/>
      <c r="BM624" s="214"/>
      <c r="BN624" s="214"/>
      <c r="BO624" s="214"/>
      <c r="BP624" s="214"/>
      <c r="BQ624" s="214"/>
    </row>
    <row r="625" s="218" customFormat="true" ht="25.15" customHeight="true" x14ac:dyDescent="0.2">
      <c r="C625" s="2120"/>
      <c r="D625" s="2121"/>
      <c r="E625" s="478"/>
      <c r="F625" s="478"/>
      <c r="G625" s="478"/>
      <c r="H625" s="2120"/>
      <c r="I625" s="2121"/>
      <c r="J625" s="478"/>
      <c r="K625" s="478"/>
      <c r="L625" s="478"/>
      <c r="M625" s="2120"/>
      <c r="N625" s="2121"/>
      <c r="O625" s="478"/>
      <c r="P625" s="478"/>
      <c r="Q625" s="478"/>
      <c r="R625" s="211"/>
      <c r="S625" s="211"/>
      <c r="T625" s="211"/>
      <c r="U625" s="211"/>
      <c r="V625" s="211"/>
      <c r="W625" s="211"/>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BA625" s="214"/>
      <c r="BB625" s="289"/>
      <c r="BC625" s="214"/>
      <c r="BD625" s="214"/>
      <c r="BE625" s="214"/>
      <c r="BF625" s="214"/>
      <c r="BG625" s="214"/>
      <c r="BH625" s="214"/>
      <c r="BI625" s="214"/>
      <c r="BJ625" s="214"/>
      <c r="BK625" s="214"/>
      <c r="BL625" s="214"/>
      <c r="BM625" s="214"/>
      <c r="BN625" s="214"/>
      <c r="BO625" s="214"/>
      <c r="BP625" s="214"/>
      <c r="BQ625" s="214"/>
    </row>
    <row r="626" s="218" customFormat="true" ht="25.15" customHeight="true" x14ac:dyDescent="0.2">
      <c r="C626" s="2120"/>
      <c r="D626" s="2121"/>
      <c r="E626" s="478"/>
      <c r="F626" s="478"/>
      <c r="G626" s="478"/>
      <c r="H626" s="2120"/>
      <c r="I626" s="2121"/>
      <c r="J626" s="478"/>
      <c r="K626" s="478"/>
      <c r="L626" s="478"/>
      <c r="M626" s="2120"/>
      <c r="N626" s="2121"/>
      <c r="O626" s="478"/>
      <c r="P626" s="478"/>
      <c r="Q626" s="478"/>
      <c r="R626" s="211"/>
      <c r="S626" s="211"/>
      <c r="T626" s="211"/>
      <c r="U626" s="211"/>
      <c r="V626" s="211"/>
      <c r="W626" s="211"/>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BA626" s="214"/>
      <c r="BB626" s="289"/>
      <c r="BC626" s="214"/>
      <c r="BD626" s="214"/>
      <c r="BE626" s="214"/>
      <c r="BF626" s="214"/>
      <c r="BG626" s="214"/>
      <c r="BH626" s="214"/>
      <c r="BI626" s="214"/>
      <c r="BJ626" s="214"/>
      <c r="BK626" s="214"/>
      <c r="BL626" s="214"/>
      <c r="BM626" s="214"/>
      <c r="BN626" s="214"/>
      <c r="BO626" s="214"/>
      <c r="BP626" s="214"/>
      <c r="BQ626" s="214"/>
    </row>
    <row r="627" s="218" customFormat="true" ht="25.15" customHeight="true" x14ac:dyDescent="0.2">
      <c r="C627" s="2120"/>
      <c r="D627" s="2121"/>
      <c r="E627" s="478"/>
      <c r="F627" s="478"/>
      <c r="G627" s="478"/>
      <c r="H627" s="2120"/>
      <c r="I627" s="2121"/>
      <c r="J627" s="478"/>
      <c r="K627" s="478"/>
      <c r="L627" s="478"/>
      <c r="M627" s="2120"/>
      <c r="N627" s="2121"/>
      <c r="O627" s="478"/>
      <c r="P627" s="478"/>
      <c r="Q627" s="478"/>
      <c r="R627" s="211"/>
      <c r="S627" s="211"/>
      <c r="T627" s="211"/>
      <c r="U627" s="211"/>
      <c r="V627" s="211"/>
      <c r="W627" s="211"/>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BA627" s="214"/>
      <c r="BB627" s="289"/>
      <c r="BC627" s="214"/>
      <c r="BD627" s="214"/>
      <c r="BE627" s="214"/>
      <c r="BF627" s="214"/>
      <c r="BG627" s="214"/>
      <c r="BH627" s="214"/>
      <c r="BI627" s="214"/>
      <c r="BJ627" s="214"/>
      <c r="BK627" s="214"/>
      <c r="BL627" s="214"/>
      <c r="BM627" s="214"/>
      <c r="BN627" s="214"/>
      <c r="BO627" s="214"/>
      <c r="BP627" s="214"/>
      <c r="BQ627" s="214"/>
    </row>
    <row r="628" s="218" customFormat="true" ht="25.15" customHeight="true" x14ac:dyDescent="0.2">
      <c r="C628" s="2120"/>
      <c r="D628" s="2121"/>
      <c r="E628" s="478"/>
      <c r="F628" s="478"/>
      <c r="G628" s="478"/>
      <c r="H628" s="2120"/>
      <c r="I628" s="2121"/>
      <c r="J628" s="478"/>
      <c r="K628" s="478"/>
      <c r="L628" s="478"/>
      <c r="M628" s="2120"/>
      <c r="N628" s="2121"/>
      <c r="O628" s="478"/>
      <c r="P628" s="478"/>
      <c r="Q628" s="478"/>
      <c r="R628" s="211"/>
      <c r="S628" s="211"/>
      <c r="T628" s="211"/>
      <c r="U628" s="211"/>
      <c r="V628" s="211"/>
      <c r="W628" s="211"/>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BA628" s="214"/>
      <c r="BB628" s="289"/>
      <c r="BC628" s="214"/>
      <c r="BD628" s="214"/>
      <c r="BE628" s="214"/>
      <c r="BF628" s="214"/>
      <c r="BG628" s="214"/>
      <c r="BH628" s="214"/>
      <c r="BI628" s="214"/>
      <c r="BJ628" s="214"/>
      <c r="BK628" s="214"/>
      <c r="BL628" s="214"/>
      <c r="BM628" s="214"/>
      <c r="BN628" s="214"/>
      <c r="BO628" s="214"/>
      <c r="BP628" s="214"/>
      <c r="BQ628" s="214"/>
    </row>
    <row r="629" s="218" customFormat="true" ht="25.15" customHeight="true" x14ac:dyDescent="0.2">
      <c r="C629" s="2120"/>
      <c r="D629" s="2121"/>
      <c r="E629" s="478"/>
      <c r="F629" s="478"/>
      <c r="G629" s="478"/>
      <c r="H629" s="2120"/>
      <c r="I629" s="2121"/>
      <c r="J629" s="478"/>
      <c r="K629" s="478"/>
      <c r="L629" s="478"/>
      <c r="M629" s="2120"/>
      <c r="N629" s="2121"/>
      <c r="O629" s="478"/>
      <c r="P629" s="478"/>
      <c r="Q629" s="478"/>
      <c r="R629" s="211"/>
      <c r="S629" s="211"/>
      <c r="T629" s="211"/>
      <c r="U629" s="211"/>
      <c r="V629" s="211"/>
      <c r="W629" s="211"/>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BA629" s="214"/>
      <c r="BB629" s="289"/>
      <c r="BC629" s="214"/>
      <c r="BD629" s="214"/>
      <c r="BE629" s="214"/>
      <c r="BF629" s="214"/>
      <c r="BG629" s="214"/>
      <c r="BH629" s="214"/>
      <c r="BI629" s="214"/>
      <c r="BJ629" s="214"/>
      <c r="BK629" s="214"/>
      <c r="BL629" s="214"/>
      <c r="BM629" s="214"/>
      <c r="BN629" s="214"/>
      <c r="BO629" s="214"/>
      <c r="BP629" s="214"/>
      <c r="BQ629" s="214"/>
    </row>
    <row r="630" s="218" customFormat="true" ht="25.15" customHeight="true" x14ac:dyDescent="0.2">
      <c r="C630" s="2120"/>
      <c r="D630" s="2121"/>
      <c r="E630" s="478"/>
      <c r="F630" s="478"/>
      <c r="G630" s="478"/>
      <c r="H630" s="2120"/>
      <c r="I630" s="2121"/>
      <c r="J630" s="478"/>
      <c r="K630" s="478"/>
      <c r="L630" s="478"/>
      <c r="M630" s="2120"/>
      <c r="N630" s="2121"/>
      <c r="O630" s="478"/>
      <c r="P630" s="478"/>
      <c r="Q630" s="478"/>
      <c r="R630" s="211"/>
      <c r="S630" s="211"/>
      <c r="T630" s="211"/>
      <c r="U630" s="211"/>
      <c r="V630" s="211"/>
      <c r="W630" s="211"/>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BA630" s="214"/>
      <c r="BB630" s="289"/>
      <c r="BC630" s="214"/>
      <c r="BD630" s="214"/>
      <c r="BE630" s="214"/>
      <c r="BF630" s="214"/>
      <c r="BG630" s="214"/>
      <c r="BH630" s="214"/>
      <c r="BI630" s="214"/>
      <c r="BJ630" s="214"/>
      <c r="BK630" s="214"/>
      <c r="BL630" s="214"/>
      <c r="BM630" s="214"/>
      <c r="BN630" s="214"/>
      <c r="BO630" s="214"/>
      <c r="BP630" s="214"/>
      <c r="BQ630" s="214"/>
    </row>
    <row r="631" s="218" customFormat="true" ht="25.15" customHeight="true" x14ac:dyDescent="0.2">
      <c r="C631" s="2120"/>
      <c r="D631" s="2121"/>
      <c r="E631" s="478"/>
      <c r="F631" s="478"/>
      <c r="G631" s="478"/>
      <c r="H631" s="2120"/>
      <c r="I631" s="2121"/>
      <c r="J631" s="478"/>
      <c r="K631" s="478"/>
      <c r="L631" s="478"/>
      <c r="M631" s="2120"/>
      <c r="N631" s="2121"/>
      <c r="O631" s="478"/>
      <c r="P631" s="478"/>
      <c r="Q631" s="478"/>
      <c r="R631" s="211"/>
      <c r="S631" s="211"/>
      <c r="T631" s="211"/>
      <c r="U631" s="211"/>
      <c r="V631" s="211"/>
      <c r="W631" s="211"/>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BA631" s="214"/>
      <c r="BB631" s="289"/>
      <c r="BC631" s="214"/>
      <c r="BD631" s="214"/>
      <c r="BE631" s="214"/>
      <c r="BF631" s="214"/>
      <c r="BG631" s="214"/>
      <c r="BH631" s="214"/>
      <c r="BI631" s="214"/>
      <c r="BJ631" s="214"/>
      <c r="BK631" s="214"/>
      <c r="BL631" s="214"/>
      <c r="BM631" s="214"/>
      <c r="BN631" s="214"/>
      <c r="BO631" s="214"/>
      <c r="BP631" s="214"/>
      <c r="BQ631" s="214"/>
    </row>
    <row r="632" s="218" customFormat="true" ht="25.15" customHeight="true" x14ac:dyDescent="0.2">
      <c r="C632" s="2120"/>
      <c r="D632" s="2121"/>
      <c r="E632" s="478"/>
      <c r="F632" s="478"/>
      <c r="G632" s="478"/>
      <c r="H632" s="2120"/>
      <c r="I632" s="2121"/>
      <c r="J632" s="478"/>
      <c r="K632" s="478"/>
      <c r="L632" s="478"/>
      <c r="M632" s="2120"/>
      <c r="N632" s="2121"/>
      <c r="O632" s="478"/>
      <c r="P632" s="478"/>
      <c r="Q632" s="478"/>
      <c r="R632" s="211"/>
      <c r="S632" s="211"/>
      <c r="T632" s="211"/>
      <c r="U632" s="211"/>
      <c r="V632" s="211"/>
      <c r="W632" s="211"/>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BA632" s="214"/>
      <c r="BB632" s="289"/>
      <c r="BC632" s="214"/>
      <c r="BD632" s="214"/>
      <c r="BE632" s="214"/>
      <c r="BF632" s="214"/>
      <c r="BG632" s="214"/>
      <c r="BH632" s="214"/>
      <c r="BI632" s="214"/>
      <c r="BJ632" s="214"/>
      <c r="BK632" s="214"/>
      <c r="BL632" s="214"/>
      <c r="BM632" s="214"/>
      <c r="BN632" s="214"/>
      <c r="BO632" s="214"/>
      <c r="BP632" s="214"/>
      <c r="BQ632" s="214"/>
    </row>
    <row r="633" s="218" customFormat="true" ht="25.15" customHeight="true" x14ac:dyDescent="0.2">
      <c r="C633" s="2120"/>
      <c r="D633" s="2121"/>
      <c r="E633" s="478"/>
      <c r="F633" s="478"/>
      <c r="G633" s="478"/>
      <c r="H633" s="2120"/>
      <c r="I633" s="2121"/>
      <c r="J633" s="478"/>
      <c r="K633" s="478"/>
      <c r="L633" s="478"/>
      <c r="M633" s="2120"/>
      <c r="N633" s="2121"/>
      <c r="O633" s="478"/>
      <c r="P633" s="478"/>
      <c r="Q633" s="478"/>
      <c r="R633" s="211"/>
      <c r="S633" s="211"/>
      <c r="T633" s="211"/>
      <c r="U633" s="211"/>
      <c r="V633" s="211"/>
      <c r="W633" s="211"/>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BA633" s="214"/>
      <c r="BB633" s="289"/>
      <c r="BC633" s="214"/>
      <c r="BD633" s="214"/>
      <c r="BE633" s="214"/>
      <c r="BF633" s="214"/>
      <c r="BG633" s="214"/>
      <c r="BH633" s="214"/>
      <c r="BI633" s="214"/>
      <c r="BJ633" s="214"/>
      <c r="BK633" s="214"/>
      <c r="BL633" s="214"/>
      <c r="BM633" s="214"/>
      <c r="BN633" s="214"/>
      <c r="BO633" s="214"/>
      <c r="BP633" s="214"/>
      <c r="BQ633" s="214"/>
    </row>
    <row r="634" s="218" customFormat="true" ht="25.15" customHeight="true" x14ac:dyDescent="0.2">
      <c r="C634" s="2120"/>
      <c r="D634" s="2121"/>
      <c r="E634" s="478"/>
      <c r="F634" s="478"/>
      <c r="G634" s="478"/>
      <c r="H634" s="2120"/>
      <c r="I634" s="2121"/>
      <c r="J634" s="478"/>
      <c r="K634" s="478"/>
      <c r="L634" s="478"/>
      <c r="M634" s="2120"/>
      <c r="N634" s="2121"/>
      <c r="O634" s="478"/>
      <c r="P634" s="478"/>
      <c r="Q634" s="478"/>
      <c r="R634" s="211"/>
      <c r="S634" s="211"/>
      <c r="T634" s="211"/>
      <c r="U634" s="211"/>
      <c r="V634" s="211"/>
      <c r="W634" s="211"/>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BA634" s="214"/>
      <c r="BB634" s="289"/>
      <c r="BC634" s="214"/>
      <c r="BD634" s="214"/>
      <c r="BE634" s="214"/>
      <c r="BF634" s="214"/>
      <c r="BG634" s="214"/>
      <c r="BH634" s="214"/>
      <c r="BI634" s="214"/>
      <c r="BJ634" s="214"/>
      <c r="BK634" s="214"/>
      <c r="BL634" s="214"/>
      <c r="BM634" s="214"/>
      <c r="BN634" s="214"/>
      <c r="BO634" s="214"/>
      <c r="BP634" s="214"/>
      <c r="BQ634" s="214"/>
    </row>
    <row r="635" s="218" customFormat="true" ht="25.15" customHeight="true" x14ac:dyDescent="0.2">
      <c r="C635" s="2120"/>
      <c r="D635" s="2121"/>
      <c r="E635" s="478"/>
      <c r="F635" s="478"/>
      <c r="G635" s="478"/>
      <c r="H635" s="2120"/>
      <c r="I635" s="2121"/>
      <c r="J635" s="478"/>
      <c r="K635" s="478"/>
      <c r="L635" s="478"/>
      <c r="M635" s="2120"/>
      <c r="N635" s="2121"/>
      <c r="O635" s="478"/>
      <c r="P635" s="478"/>
      <c r="Q635" s="478"/>
      <c r="R635" s="211"/>
      <c r="S635" s="211"/>
      <c r="T635" s="211"/>
      <c r="U635" s="211"/>
      <c r="V635" s="211"/>
      <c r="W635" s="211"/>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BA635" s="214"/>
      <c r="BB635" s="289"/>
      <c r="BC635" s="214"/>
      <c r="BD635" s="214"/>
      <c r="BE635" s="214"/>
      <c r="BF635" s="214"/>
      <c r="BG635" s="214"/>
      <c r="BH635" s="214"/>
      <c r="BI635" s="214"/>
      <c r="BJ635" s="214"/>
      <c r="BK635" s="214"/>
      <c r="BL635" s="214"/>
      <c r="BM635" s="214"/>
      <c r="BN635" s="214"/>
      <c r="BO635" s="214"/>
      <c r="BP635" s="214"/>
      <c r="BQ635" s="214"/>
    </row>
    <row r="636" s="218" customFormat="true" ht="25.15" customHeight="true" x14ac:dyDescent="0.2">
      <c r="C636" s="2120"/>
      <c r="D636" s="2121"/>
      <c r="E636" s="478"/>
      <c r="F636" s="478"/>
      <c r="G636" s="478"/>
      <c r="H636" s="2120"/>
      <c r="I636" s="2121"/>
      <c r="J636" s="478"/>
      <c r="K636" s="478"/>
      <c r="L636" s="478"/>
      <c r="M636" s="2120"/>
      <c r="N636" s="2121"/>
      <c r="O636" s="478"/>
      <c r="P636" s="478"/>
      <c r="Q636" s="478"/>
      <c r="R636" s="211"/>
      <c r="S636" s="211"/>
      <c r="T636" s="211"/>
      <c r="U636" s="211"/>
      <c r="V636" s="211"/>
      <c r="W636" s="211"/>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BA636" s="214"/>
      <c r="BB636" s="289"/>
      <c r="BC636" s="214"/>
      <c r="BD636" s="214"/>
      <c r="BE636" s="214"/>
      <c r="BF636" s="214"/>
      <c r="BG636" s="214"/>
      <c r="BH636" s="214"/>
      <c r="BI636" s="214"/>
      <c r="BJ636" s="214"/>
      <c r="BK636" s="214"/>
      <c r="BL636" s="214"/>
      <c r="BM636" s="214"/>
      <c r="BN636" s="214"/>
      <c r="BO636" s="214"/>
      <c r="BP636" s="214"/>
      <c r="BQ636" s="214"/>
    </row>
    <row r="637" s="218" customFormat="true" ht="25.15" customHeight="true" x14ac:dyDescent="0.2">
      <c r="C637" s="2120"/>
      <c r="D637" s="2121"/>
      <c r="E637" s="478"/>
      <c r="F637" s="478"/>
      <c r="G637" s="478"/>
      <c r="H637" s="2120"/>
      <c r="I637" s="2121"/>
      <c r="J637" s="478"/>
      <c r="K637" s="478"/>
      <c r="L637" s="478"/>
      <c r="M637" s="2120"/>
      <c r="N637" s="2121"/>
      <c r="O637" s="478"/>
      <c r="P637" s="478"/>
      <c r="Q637" s="478"/>
      <c r="R637" s="211"/>
      <c r="S637" s="211"/>
      <c r="T637" s="211"/>
      <c r="U637" s="211"/>
      <c r="V637" s="211"/>
      <c r="W637" s="211"/>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BA637" s="214"/>
      <c r="BB637" s="289"/>
      <c r="BC637" s="214"/>
      <c r="BD637" s="214"/>
      <c r="BE637" s="214"/>
      <c r="BF637" s="214"/>
      <c r="BG637" s="214"/>
      <c r="BH637" s="214"/>
      <c r="BI637" s="214"/>
      <c r="BJ637" s="214"/>
      <c r="BK637" s="214"/>
      <c r="BL637" s="214"/>
      <c r="BM637" s="214"/>
      <c r="BN637" s="214"/>
      <c r="BO637" s="214"/>
      <c r="BP637" s="214"/>
      <c r="BQ637" s="214"/>
    </row>
    <row r="638" s="218" customFormat="true" ht="25.15" customHeight="true" x14ac:dyDescent="0.2">
      <c r="C638" s="2120"/>
      <c r="D638" s="2121"/>
      <c r="E638" s="478"/>
      <c r="F638" s="478"/>
      <c r="G638" s="478"/>
      <c r="H638" s="2120"/>
      <c r="I638" s="2121"/>
      <c r="J638" s="478"/>
      <c r="K638" s="478"/>
      <c r="L638" s="478"/>
      <c r="M638" s="2120"/>
      <c r="N638" s="2121"/>
      <c r="O638" s="478"/>
      <c r="P638" s="478"/>
      <c r="Q638" s="478"/>
      <c r="R638" s="211"/>
      <c r="S638" s="211"/>
      <c r="T638" s="211"/>
      <c r="U638" s="211"/>
      <c r="V638" s="211"/>
      <c r="W638" s="211"/>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BA638" s="214"/>
      <c r="BB638" s="289"/>
      <c r="BC638" s="214"/>
      <c r="BD638" s="214"/>
      <c r="BE638" s="214"/>
      <c r="BF638" s="214"/>
      <c r="BG638" s="214"/>
      <c r="BH638" s="214"/>
      <c r="BI638" s="214"/>
      <c r="BJ638" s="214"/>
      <c r="BK638" s="214"/>
      <c r="BL638" s="214"/>
      <c r="BM638" s="214"/>
      <c r="BN638" s="214"/>
      <c r="BO638" s="214"/>
      <c r="BP638" s="214"/>
      <c r="BQ638" s="214"/>
    </row>
    <row r="639" s="218" customFormat="true" ht="25.15" customHeight="true" x14ac:dyDescent="0.2">
      <c r="C639" s="2120"/>
      <c r="D639" s="2121"/>
      <c r="E639" s="478"/>
      <c r="F639" s="478"/>
      <c r="G639" s="478"/>
      <c r="H639" s="2120"/>
      <c r="I639" s="2121"/>
      <c r="J639" s="478"/>
      <c r="K639" s="478"/>
      <c r="L639" s="478"/>
      <c r="M639" s="2120"/>
      <c r="N639" s="2121"/>
      <c r="O639" s="478"/>
      <c r="P639" s="478"/>
      <c r="Q639" s="478"/>
      <c r="R639" s="211"/>
      <c r="S639" s="211"/>
      <c r="T639" s="211"/>
      <c r="U639" s="211"/>
      <c r="V639" s="211"/>
      <c r="W639" s="211"/>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BA639" s="214"/>
      <c r="BB639" s="289"/>
      <c r="BC639" s="214"/>
      <c r="BD639" s="214"/>
      <c r="BE639" s="214"/>
      <c r="BF639" s="214"/>
      <c r="BG639" s="214"/>
      <c r="BH639" s="214"/>
      <c r="BI639" s="214"/>
      <c r="BJ639" s="214"/>
      <c r="BK639" s="214"/>
      <c r="BL639" s="214"/>
      <c r="BM639" s="214"/>
      <c r="BN639" s="214"/>
      <c r="BO639" s="214"/>
      <c r="BP639" s="214"/>
      <c r="BQ639" s="214"/>
    </row>
    <row r="640" s="218" customFormat="true" ht="25.15" customHeight="true" x14ac:dyDescent="0.2">
      <c r="C640" s="2120"/>
      <c r="D640" s="2121"/>
      <c r="E640" s="478"/>
      <c r="F640" s="478"/>
      <c r="G640" s="478"/>
      <c r="H640" s="2120"/>
      <c r="I640" s="2121"/>
      <c r="J640" s="478"/>
      <c r="K640" s="478"/>
      <c r="L640" s="478"/>
      <c r="M640" s="2120"/>
      <c r="N640" s="2121"/>
      <c r="O640" s="478"/>
      <c r="P640" s="478"/>
      <c r="Q640" s="478"/>
      <c r="R640" s="211"/>
      <c r="S640" s="211"/>
      <c r="T640" s="211"/>
      <c r="U640" s="211"/>
      <c r="V640" s="211"/>
      <c r="W640" s="211"/>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BA640" s="214"/>
      <c r="BB640" s="289"/>
      <c r="BC640" s="214"/>
      <c r="BD640" s="214"/>
      <c r="BE640" s="214"/>
      <c r="BF640" s="214"/>
      <c r="BG640" s="214"/>
      <c r="BH640" s="214"/>
      <c r="BI640" s="214"/>
      <c r="BJ640" s="214"/>
      <c r="BK640" s="214"/>
      <c r="BL640" s="214"/>
      <c r="BM640" s="214"/>
      <c r="BN640" s="214"/>
      <c r="BO640" s="214"/>
      <c r="BP640" s="214"/>
      <c r="BQ640" s="214"/>
    </row>
    <row r="641" s="218" customFormat="true" ht="25.15" customHeight="true" x14ac:dyDescent="0.2">
      <c r="C641" s="2120"/>
      <c r="D641" s="2121"/>
      <c r="E641" s="478"/>
      <c r="F641" s="478"/>
      <c r="G641" s="478"/>
      <c r="H641" s="2120"/>
      <c r="I641" s="2121"/>
      <c r="J641" s="478"/>
      <c r="K641" s="478"/>
      <c r="L641" s="478"/>
      <c r="M641" s="2120"/>
      <c r="N641" s="2121"/>
      <c r="O641" s="478"/>
      <c r="P641" s="478"/>
      <c r="Q641" s="478"/>
      <c r="R641" s="211"/>
      <c r="S641" s="211"/>
      <c r="T641" s="211"/>
      <c r="U641" s="211"/>
      <c r="V641" s="211"/>
      <c r="W641" s="211"/>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BA641" s="214"/>
      <c r="BB641" s="289"/>
      <c r="BC641" s="214"/>
      <c r="BD641" s="214"/>
      <c r="BE641" s="214"/>
      <c r="BF641" s="214"/>
      <c r="BG641" s="214"/>
      <c r="BH641" s="214"/>
      <c r="BI641" s="214"/>
      <c r="BJ641" s="214"/>
      <c r="BK641" s="214"/>
      <c r="BL641" s="214"/>
      <c r="BM641" s="214"/>
      <c r="BN641" s="214"/>
      <c r="BO641" s="214"/>
      <c r="BP641" s="214"/>
      <c r="BQ641" s="214"/>
    </row>
    <row r="642" s="218" customFormat="true" ht="25.15" customHeight="true" x14ac:dyDescent="0.2">
      <c r="C642" s="2120"/>
      <c r="D642" s="2121"/>
      <c r="E642" s="478"/>
      <c r="F642" s="478"/>
      <c r="G642" s="478"/>
      <c r="H642" s="2120"/>
      <c r="I642" s="2121"/>
      <c r="J642" s="478"/>
      <c r="K642" s="478"/>
      <c r="L642" s="478"/>
      <c r="M642" s="2120"/>
      <c r="N642" s="2121"/>
      <c r="O642" s="478"/>
      <c r="P642" s="478"/>
      <c r="Q642" s="478"/>
      <c r="R642" s="211"/>
      <c r="S642" s="211"/>
      <c r="T642" s="211"/>
      <c r="U642" s="211"/>
      <c r="V642" s="211"/>
      <c r="W642" s="211"/>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BA642" s="214"/>
      <c r="BB642" s="289"/>
      <c r="BC642" s="214"/>
      <c r="BD642" s="214"/>
      <c r="BE642" s="214"/>
      <c r="BF642" s="214"/>
      <c r="BG642" s="214"/>
      <c r="BH642" s="214"/>
      <c r="BI642" s="214"/>
      <c r="BJ642" s="214"/>
      <c r="BK642" s="214"/>
      <c r="BL642" s="214"/>
      <c r="BM642" s="214"/>
      <c r="BN642" s="214"/>
      <c r="BO642" s="214"/>
      <c r="BP642" s="214"/>
      <c r="BQ642" s="214"/>
    </row>
    <row r="643" s="218" customFormat="true" ht="25.15" customHeight="true" x14ac:dyDescent="0.2">
      <c r="C643" s="2120"/>
      <c r="D643" s="2121"/>
      <c r="E643" s="478"/>
      <c r="F643" s="478"/>
      <c r="G643" s="478"/>
      <c r="H643" s="2120"/>
      <c r="I643" s="2121"/>
      <c r="J643" s="478"/>
      <c r="K643" s="478"/>
      <c r="L643" s="478"/>
      <c r="M643" s="2120"/>
      <c r="N643" s="2121"/>
      <c r="O643" s="478"/>
      <c r="P643" s="478"/>
      <c r="Q643" s="478"/>
      <c r="R643" s="211"/>
      <c r="S643" s="211"/>
      <c r="T643" s="211"/>
      <c r="U643" s="211"/>
      <c r="V643" s="211"/>
      <c r="W643" s="211"/>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BA643" s="214"/>
      <c r="BB643" s="289"/>
      <c r="BC643" s="214"/>
      <c r="BD643" s="214"/>
      <c r="BE643" s="214"/>
      <c r="BF643" s="214"/>
      <c r="BG643" s="214"/>
      <c r="BH643" s="214"/>
      <c r="BI643" s="214"/>
      <c r="BJ643" s="214"/>
      <c r="BK643" s="214"/>
      <c r="BL643" s="214"/>
      <c r="BM643" s="214"/>
      <c r="BN643" s="214"/>
      <c r="BO643" s="214"/>
      <c r="BP643" s="214"/>
      <c r="BQ643" s="214"/>
    </row>
    <row r="644" s="218" customFormat="true" ht="25.15" customHeight="true" x14ac:dyDescent="0.2">
      <c r="C644" s="2120"/>
      <c r="D644" s="2121"/>
      <c r="E644" s="478"/>
      <c r="F644" s="478"/>
      <c r="G644" s="478"/>
      <c r="H644" s="2120"/>
      <c r="I644" s="2121"/>
      <c r="J644" s="478"/>
      <c r="K644" s="478"/>
      <c r="L644" s="478"/>
      <c r="M644" s="2120"/>
      <c r="N644" s="2121"/>
      <c r="O644" s="478"/>
      <c r="P644" s="478"/>
      <c r="Q644" s="478"/>
      <c r="R644" s="211"/>
      <c r="S644" s="211"/>
      <c r="T644" s="211"/>
      <c r="U644" s="211"/>
      <c r="V644" s="211"/>
      <c r="W644" s="211"/>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BA644" s="214"/>
      <c r="BB644" s="289"/>
      <c r="BC644" s="214"/>
      <c r="BD644" s="214"/>
      <c r="BE644" s="214"/>
      <c r="BF644" s="214"/>
      <c r="BG644" s="214"/>
      <c r="BH644" s="214"/>
      <c r="BI644" s="214"/>
      <c r="BJ644" s="214"/>
      <c r="BK644" s="214"/>
      <c r="BL644" s="214"/>
      <c r="BM644" s="214"/>
      <c r="BN644" s="214"/>
      <c r="BO644" s="214"/>
      <c r="BP644" s="214"/>
      <c r="BQ644" s="214"/>
    </row>
    <row r="645" s="218" customFormat="true" ht="25.15" customHeight="true" x14ac:dyDescent="0.2">
      <c r="C645" s="2120"/>
      <c r="D645" s="2121"/>
      <c r="E645" s="478"/>
      <c r="F645" s="478"/>
      <c r="G645" s="478"/>
      <c r="H645" s="2120"/>
      <c r="I645" s="2121"/>
      <c r="J645" s="478"/>
      <c r="K645" s="478"/>
      <c r="L645" s="478"/>
      <c r="M645" s="2120"/>
      <c r="N645" s="2121"/>
      <c r="O645" s="478"/>
      <c r="P645" s="478"/>
      <c r="Q645" s="478"/>
      <c r="R645" s="211"/>
      <c r="S645" s="211"/>
      <c r="T645" s="211"/>
      <c r="U645" s="211"/>
      <c r="V645" s="211"/>
      <c r="W645" s="211"/>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BA645" s="214"/>
      <c r="BB645" s="289"/>
      <c r="BC645" s="214"/>
      <c r="BD645" s="214"/>
      <c r="BE645" s="214"/>
      <c r="BF645" s="214"/>
      <c r="BG645" s="214"/>
      <c r="BH645" s="214"/>
      <c r="BI645" s="214"/>
      <c r="BJ645" s="214"/>
      <c r="BK645" s="214"/>
      <c r="BL645" s="214"/>
      <c r="BM645" s="214"/>
      <c r="BN645" s="214"/>
      <c r="BO645" s="214"/>
      <c r="BP645" s="214"/>
      <c r="BQ645" s="214"/>
    </row>
    <row r="646" s="218" customFormat="true" ht="25.15" customHeight="true" x14ac:dyDescent="0.2">
      <c r="C646" s="2120"/>
      <c r="D646" s="2121"/>
      <c r="E646" s="478"/>
      <c r="F646" s="478"/>
      <c r="G646" s="478"/>
      <c r="H646" s="2120"/>
      <c r="I646" s="2121"/>
      <c r="J646" s="478"/>
      <c r="K646" s="478"/>
      <c r="L646" s="478"/>
      <c r="M646" s="2120"/>
      <c r="N646" s="2121"/>
      <c r="O646" s="478"/>
      <c r="P646" s="478"/>
      <c r="Q646" s="478"/>
      <c r="R646" s="211"/>
      <c r="S646" s="211"/>
      <c r="T646" s="211"/>
      <c r="U646" s="211"/>
      <c r="V646" s="211"/>
      <c r="W646" s="211"/>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BA646" s="214"/>
      <c r="BB646" s="289"/>
      <c r="BC646" s="214"/>
      <c r="BD646" s="214"/>
      <c r="BE646" s="214"/>
      <c r="BF646" s="214"/>
      <c r="BG646" s="214"/>
      <c r="BH646" s="214"/>
      <c r="BI646" s="214"/>
      <c r="BJ646" s="214"/>
      <c r="BK646" s="214"/>
      <c r="BL646" s="214"/>
      <c r="BM646" s="214"/>
      <c r="BN646" s="214"/>
      <c r="BO646" s="214"/>
      <c r="BP646" s="214"/>
      <c r="BQ646" s="214"/>
    </row>
    <row r="647" s="218" customFormat="true" ht="25.15" customHeight="true" x14ac:dyDescent="0.2">
      <c r="C647" s="2120"/>
      <c r="D647" s="2121"/>
      <c r="E647" s="478"/>
      <c r="F647" s="478"/>
      <c r="G647" s="478"/>
      <c r="H647" s="2120"/>
      <c r="I647" s="2121"/>
      <c r="J647" s="478"/>
      <c r="K647" s="478"/>
      <c r="L647" s="478"/>
      <c r="M647" s="2120"/>
      <c r="N647" s="2121"/>
      <c r="O647" s="478"/>
      <c r="P647" s="478"/>
      <c r="Q647" s="478"/>
      <c r="R647" s="211"/>
      <c r="S647" s="211"/>
      <c r="T647" s="211"/>
      <c r="U647" s="211"/>
      <c r="V647" s="211"/>
      <c r="W647" s="211"/>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BA647" s="214"/>
      <c r="BB647" s="289"/>
      <c r="BC647" s="214"/>
      <c r="BD647" s="214"/>
      <c r="BE647" s="214"/>
      <c r="BF647" s="214"/>
      <c r="BG647" s="214"/>
      <c r="BH647" s="214"/>
      <c r="BI647" s="214"/>
      <c r="BJ647" s="214"/>
      <c r="BK647" s="214"/>
      <c r="BL647" s="214"/>
      <c r="BM647" s="214"/>
      <c r="BN647" s="214"/>
      <c r="BO647" s="214"/>
      <c r="BP647" s="214"/>
      <c r="BQ647" s="214"/>
    </row>
    <row r="648" s="218" customFormat="true" ht="25.15" customHeight="true" x14ac:dyDescent="0.2">
      <c r="C648" s="2120"/>
      <c r="D648" s="2121"/>
      <c r="E648" s="478"/>
      <c r="F648" s="478"/>
      <c r="G648" s="478"/>
      <c r="H648" s="2120"/>
      <c r="I648" s="2121"/>
      <c r="J648" s="478"/>
      <c r="K648" s="478"/>
      <c r="L648" s="478"/>
      <c r="M648" s="2120"/>
      <c r="N648" s="2121"/>
      <c r="O648" s="478"/>
      <c r="P648" s="478"/>
      <c r="Q648" s="478"/>
      <c r="R648" s="211"/>
      <c r="S648" s="211"/>
      <c r="T648" s="211"/>
      <c r="U648" s="211"/>
      <c r="V648" s="211"/>
      <c r="W648" s="211"/>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BA648" s="214"/>
      <c r="BB648" s="289"/>
      <c r="BC648" s="214"/>
      <c r="BD648" s="214"/>
      <c r="BE648" s="214"/>
      <c r="BF648" s="214"/>
      <c r="BG648" s="214"/>
      <c r="BH648" s="214"/>
      <c r="BI648" s="214"/>
      <c r="BJ648" s="214"/>
      <c r="BK648" s="214"/>
      <c r="BL648" s="214"/>
      <c r="BM648" s="214"/>
      <c r="BN648" s="214"/>
      <c r="BO648" s="214"/>
      <c r="BP648" s="214"/>
      <c r="BQ648" s="214"/>
    </row>
    <row r="649" s="218" customFormat="true" ht="25.15" customHeight="true" x14ac:dyDescent="0.2">
      <c r="C649" s="2120"/>
      <c r="D649" s="2121"/>
      <c r="E649" s="478"/>
      <c r="F649" s="478"/>
      <c r="G649" s="478"/>
      <c r="H649" s="2120"/>
      <c r="I649" s="2121"/>
      <c r="J649" s="478"/>
      <c r="K649" s="478"/>
      <c r="L649" s="478"/>
      <c r="M649" s="2120"/>
      <c r="N649" s="2121"/>
      <c r="O649" s="478"/>
      <c r="P649" s="478"/>
      <c r="Q649" s="478"/>
      <c r="R649" s="211"/>
      <c r="S649" s="211"/>
      <c r="T649" s="211"/>
      <c r="U649" s="211"/>
      <c r="V649" s="211"/>
      <c r="W649" s="211"/>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BA649" s="214"/>
      <c r="BB649" s="289"/>
      <c r="BC649" s="214"/>
      <c r="BD649" s="214"/>
      <c r="BE649" s="214"/>
      <c r="BF649" s="214"/>
      <c r="BG649" s="214"/>
      <c r="BH649" s="214"/>
      <c r="BI649" s="214"/>
      <c r="BJ649" s="214"/>
      <c r="BK649" s="214"/>
      <c r="BL649" s="214"/>
      <c r="BM649" s="214"/>
      <c r="BN649" s="214"/>
      <c r="BO649" s="214"/>
      <c r="BP649" s="214"/>
      <c r="BQ649" s="214"/>
    </row>
    <row r="650" s="218" customFormat="true" ht="25.15" customHeight="true" x14ac:dyDescent="0.2">
      <c r="C650" s="2120"/>
      <c r="D650" s="2121"/>
      <c r="E650" s="478"/>
      <c r="F650" s="478"/>
      <c r="G650" s="478"/>
      <c r="H650" s="2120"/>
      <c r="I650" s="2121"/>
      <c r="J650" s="478"/>
      <c r="K650" s="478"/>
      <c r="L650" s="478"/>
      <c r="M650" s="2120"/>
      <c r="N650" s="2121"/>
      <c r="O650" s="478"/>
      <c r="P650" s="478"/>
      <c r="Q650" s="478"/>
      <c r="R650" s="211"/>
      <c r="S650" s="211"/>
      <c r="T650" s="211"/>
      <c r="U650" s="211"/>
      <c r="V650" s="211"/>
      <c r="W650" s="211"/>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BA650" s="214"/>
      <c r="BB650" s="289"/>
      <c r="BC650" s="214"/>
      <c r="BD650" s="214"/>
      <c r="BE650" s="214"/>
      <c r="BF650" s="214"/>
      <c r="BG650" s="214"/>
      <c r="BH650" s="214"/>
      <c r="BI650" s="214"/>
      <c r="BJ650" s="214"/>
      <c r="BK650" s="214"/>
      <c r="BL650" s="214"/>
      <c r="BM650" s="214"/>
      <c r="BN650" s="214"/>
      <c r="BO650" s="214"/>
      <c r="BP650" s="214"/>
      <c r="BQ650" s="214"/>
    </row>
    <row r="651" s="218" customFormat="true" ht="25.15" customHeight="true" x14ac:dyDescent="0.2">
      <c r="C651" s="2120"/>
      <c r="D651" s="2121"/>
      <c r="E651" s="478"/>
      <c r="F651" s="478"/>
      <c r="G651" s="478"/>
      <c r="H651" s="2120"/>
      <c r="I651" s="2121"/>
      <c r="J651" s="478"/>
      <c r="K651" s="478"/>
      <c r="L651" s="478"/>
      <c r="M651" s="2120"/>
      <c r="N651" s="2121"/>
      <c r="O651" s="478"/>
      <c r="P651" s="478"/>
      <c r="Q651" s="478"/>
      <c r="R651" s="211"/>
      <c r="S651" s="211"/>
      <c r="T651" s="211"/>
      <c r="U651" s="211"/>
      <c r="V651" s="211"/>
      <c r="W651" s="211"/>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BA651" s="214"/>
      <c r="BB651" s="289"/>
      <c r="BC651" s="214"/>
      <c r="BD651" s="214"/>
      <c r="BE651" s="214"/>
      <c r="BF651" s="214"/>
      <c r="BG651" s="214"/>
      <c r="BH651" s="214"/>
      <c r="BI651" s="214"/>
      <c r="BJ651" s="214"/>
      <c r="BK651" s="214"/>
      <c r="BL651" s="214"/>
      <c r="BM651" s="214"/>
      <c r="BN651" s="214"/>
      <c r="BO651" s="214"/>
      <c r="BP651" s="214"/>
      <c r="BQ651" s="214"/>
    </row>
    <row r="652" s="218" customFormat="true" ht="25.15" customHeight="true" x14ac:dyDescent="0.2">
      <c r="C652" s="2120"/>
      <c r="D652" s="2121"/>
      <c r="E652" s="478"/>
      <c r="F652" s="478"/>
      <c r="G652" s="478"/>
      <c r="H652" s="2120"/>
      <c r="I652" s="2121"/>
      <c r="J652" s="478"/>
      <c r="K652" s="478"/>
      <c r="L652" s="478"/>
      <c r="M652" s="2120"/>
      <c r="N652" s="2121"/>
      <c r="O652" s="478"/>
      <c r="P652" s="478"/>
      <c r="Q652" s="478"/>
      <c r="R652" s="211"/>
      <c r="S652" s="211"/>
      <c r="T652" s="211"/>
      <c r="U652" s="211"/>
      <c r="V652" s="211"/>
      <c r="W652" s="211"/>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BA652" s="214"/>
      <c r="BB652" s="289"/>
      <c r="BC652" s="214"/>
      <c r="BD652" s="214"/>
      <c r="BE652" s="214"/>
      <c r="BF652" s="214"/>
      <c r="BG652" s="214"/>
      <c r="BH652" s="214"/>
      <c r="BI652" s="214"/>
      <c r="BJ652" s="214"/>
      <c r="BK652" s="214"/>
      <c r="BL652" s="214"/>
      <c r="BM652" s="214"/>
      <c r="BN652" s="214"/>
      <c r="BO652" s="214"/>
      <c r="BP652" s="214"/>
      <c r="BQ652" s="214"/>
    </row>
    <row r="653" s="218" customFormat="true" ht="25.15" customHeight="true" x14ac:dyDescent="0.2">
      <c r="C653" s="2120"/>
      <c r="D653" s="2121"/>
      <c r="E653" s="478"/>
      <c r="F653" s="478"/>
      <c r="G653" s="478"/>
      <c r="H653" s="2120"/>
      <c r="I653" s="2121"/>
      <c r="J653" s="478"/>
      <c r="K653" s="478"/>
      <c r="L653" s="478"/>
      <c r="M653" s="2120"/>
      <c r="N653" s="2121"/>
      <c r="O653" s="478"/>
      <c r="P653" s="478"/>
      <c r="Q653" s="478"/>
      <c r="R653" s="211"/>
      <c r="S653" s="211"/>
      <c r="T653" s="211"/>
      <c r="U653" s="211"/>
      <c r="V653" s="211"/>
      <c r="W653" s="211"/>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BA653" s="214"/>
      <c r="BB653" s="289"/>
      <c r="BC653" s="214"/>
      <c r="BD653" s="214"/>
      <c r="BE653" s="214"/>
      <c r="BF653" s="214"/>
      <c r="BG653" s="214"/>
      <c r="BH653" s="214"/>
      <c r="BI653" s="214"/>
      <c r="BJ653" s="214"/>
      <c r="BK653" s="214"/>
      <c r="BL653" s="214"/>
      <c r="BM653" s="214"/>
      <c r="BN653" s="214"/>
      <c r="BO653" s="214"/>
      <c r="BP653" s="214"/>
      <c r="BQ653" s="214"/>
    </row>
    <row r="654" s="218" customFormat="true" ht="25.15" customHeight="true" x14ac:dyDescent="0.2">
      <c r="C654" s="2120"/>
      <c r="D654" s="2121"/>
      <c r="E654" s="478"/>
      <c r="F654" s="478"/>
      <c r="G654" s="478"/>
      <c r="H654" s="2120"/>
      <c r="I654" s="2121"/>
      <c r="J654" s="478"/>
      <c r="K654" s="478"/>
      <c r="L654" s="478"/>
      <c r="M654" s="2120"/>
      <c r="N654" s="2121"/>
      <c r="O654" s="478"/>
      <c r="P654" s="478"/>
      <c r="Q654" s="478"/>
      <c r="R654" s="211"/>
      <c r="S654" s="211"/>
      <c r="T654" s="211"/>
      <c r="U654" s="211"/>
      <c r="V654" s="211"/>
      <c r="W654" s="211"/>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BA654" s="214"/>
      <c r="BB654" s="289"/>
      <c r="BC654" s="214"/>
      <c r="BD654" s="214"/>
      <c r="BE654" s="214"/>
      <c r="BF654" s="214"/>
      <c r="BG654" s="214"/>
      <c r="BH654" s="214"/>
      <c r="BI654" s="214"/>
      <c r="BJ654" s="214"/>
      <c r="BK654" s="214"/>
      <c r="BL654" s="214"/>
      <c r="BM654" s="214"/>
      <c r="BN654" s="214"/>
      <c r="BO654" s="214"/>
      <c r="BP654" s="214"/>
      <c r="BQ654" s="214"/>
    </row>
    <row r="655" s="218" customFormat="true" ht="25.15" customHeight="true" x14ac:dyDescent="0.2">
      <c r="C655" s="2120"/>
      <c r="D655" s="2121"/>
      <c r="E655" s="478"/>
      <c r="F655" s="478"/>
      <c r="G655" s="478"/>
      <c r="H655" s="2120"/>
      <c r="I655" s="2121"/>
      <c r="J655" s="478"/>
      <c r="K655" s="478"/>
      <c r="L655" s="478"/>
      <c r="M655" s="2120"/>
      <c r="N655" s="2121"/>
      <c r="O655" s="478"/>
      <c r="P655" s="478"/>
      <c r="Q655" s="478"/>
      <c r="R655" s="211"/>
      <c r="S655" s="211"/>
      <c r="T655" s="211"/>
      <c r="U655" s="211"/>
      <c r="V655" s="211"/>
      <c r="W655" s="211"/>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BA655" s="214"/>
      <c r="BB655" s="289"/>
      <c r="BC655" s="214"/>
      <c r="BD655" s="214"/>
      <c r="BE655" s="214"/>
      <c r="BF655" s="214"/>
      <c r="BG655" s="214"/>
      <c r="BH655" s="214"/>
      <c r="BI655" s="214"/>
      <c r="BJ655" s="214"/>
      <c r="BK655" s="214"/>
      <c r="BL655" s="214"/>
      <c r="BM655" s="214"/>
      <c r="BN655" s="214"/>
      <c r="BO655" s="214"/>
      <c r="BP655" s="214"/>
      <c r="BQ655" s="214"/>
    </row>
    <row r="656" s="218" customFormat="true" ht="25.15" customHeight="true" x14ac:dyDescent="0.2">
      <c r="C656" s="2120"/>
      <c r="D656" s="2121"/>
      <c r="E656" s="478"/>
      <c r="F656" s="478"/>
      <c r="G656" s="478"/>
      <c r="H656" s="2120"/>
      <c r="I656" s="2121"/>
      <c r="J656" s="478"/>
      <c r="K656" s="478"/>
      <c r="L656" s="478"/>
      <c r="M656" s="2120"/>
      <c r="N656" s="2121"/>
      <c r="O656" s="478"/>
      <c r="P656" s="478"/>
      <c r="Q656" s="478"/>
      <c r="R656" s="211"/>
      <c r="S656" s="211"/>
      <c r="T656" s="211"/>
      <c r="U656" s="211"/>
      <c r="V656" s="211"/>
      <c r="W656" s="211"/>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BA656" s="214"/>
      <c r="BB656" s="289"/>
      <c r="BC656" s="214"/>
      <c r="BD656" s="214"/>
      <c r="BE656" s="214"/>
      <c r="BF656" s="214"/>
      <c r="BG656" s="214"/>
      <c r="BH656" s="214"/>
      <c r="BI656" s="214"/>
      <c r="BJ656" s="214"/>
      <c r="BK656" s="214"/>
      <c r="BL656" s="214"/>
      <c r="BM656" s="214"/>
      <c r="BN656" s="214"/>
      <c r="BO656" s="214"/>
      <c r="BP656" s="214"/>
      <c r="BQ656" s="214"/>
    </row>
    <row r="657" s="218" customFormat="true" ht="25.15" customHeight="true" x14ac:dyDescent="0.2">
      <c r="C657" s="2120"/>
      <c r="D657" s="2121"/>
      <c r="E657" s="478"/>
      <c r="F657" s="478"/>
      <c r="G657" s="478"/>
      <c r="H657" s="2120"/>
      <c r="I657" s="2121"/>
      <c r="J657" s="478"/>
      <c r="K657" s="478"/>
      <c r="L657" s="478"/>
      <c r="M657" s="2120"/>
      <c r="N657" s="2121"/>
      <c r="O657" s="478"/>
      <c r="P657" s="478"/>
      <c r="Q657" s="478"/>
      <c r="R657" s="211"/>
      <c r="S657" s="211"/>
      <c r="T657" s="211"/>
      <c r="U657" s="211"/>
      <c r="V657" s="211"/>
      <c r="W657" s="211"/>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BA657" s="214"/>
      <c r="BB657" s="289"/>
      <c r="BC657" s="214"/>
      <c r="BD657" s="214"/>
      <c r="BE657" s="214"/>
      <c r="BF657" s="214"/>
      <c r="BG657" s="214"/>
      <c r="BH657" s="214"/>
      <c r="BI657" s="214"/>
      <c r="BJ657" s="214"/>
      <c r="BK657" s="214"/>
      <c r="BL657" s="214"/>
      <c r="BM657" s="214"/>
      <c r="BN657" s="214"/>
      <c r="BO657" s="214"/>
      <c r="BP657" s="214"/>
      <c r="BQ657" s="214"/>
    </row>
    <row r="658" s="218" customFormat="true" ht="25.15" customHeight="true" x14ac:dyDescent="0.2">
      <c r="C658" s="2120"/>
      <c r="D658" s="2121"/>
      <c r="E658" s="478"/>
      <c r="F658" s="478"/>
      <c r="G658" s="478"/>
      <c r="H658" s="2120"/>
      <c r="I658" s="2121"/>
      <c r="J658" s="478"/>
      <c r="K658" s="478"/>
      <c r="L658" s="478"/>
      <c r="M658" s="2120"/>
      <c r="N658" s="2121"/>
      <c r="O658" s="478"/>
      <c r="P658" s="478"/>
      <c r="Q658" s="478"/>
      <c r="R658" s="211"/>
      <c r="S658" s="211"/>
      <c r="T658" s="211"/>
      <c r="U658" s="211"/>
      <c r="V658" s="211"/>
      <c r="W658" s="211"/>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BA658" s="214"/>
      <c r="BB658" s="289"/>
      <c r="BC658" s="214"/>
      <c r="BD658" s="214"/>
      <c r="BE658" s="214"/>
      <c r="BF658" s="214"/>
      <c r="BG658" s="214"/>
      <c r="BH658" s="214"/>
      <c r="BI658" s="214"/>
      <c r="BJ658" s="214"/>
      <c r="BK658" s="214"/>
      <c r="BL658" s="214"/>
      <c r="BM658" s="214"/>
      <c r="BN658" s="214"/>
      <c r="BO658" s="214"/>
      <c r="BP658" s="214"/>
      <c r="BQ658" s="214"/>
    </row>
    <row r="659" s="218" customFormat="true" ht="25.15" customHeight="true" x14ac:dyDescent="0.2">
      <c r="C659" s="2120"/>
      <c r="D659" s="2121"/>
      <c r="E659" s="478"/>
      <c r="F659" s="478"/>
      <c r="G659" s="478"/>
      <c r="H659" s="2120"/>
      <c r="I659" s="2121"/>
      <c r="J659" s="478"/>
      <c r="K659" s="478"/>
      <c r="L659" s="478"/>
      <c r="M659" s="2120"/>
      <c r="N659" s="2121"/>
      <c r="O659" s="478"/>
      <c r="P659" s="478"/>
      <c r="Q659" s="478"/>
      <c r="R659" s="211"/>
      <c r="S659" s="211"/>
      <c r="T659" s="211"/>
      <c r="U659" s="211"/>
      <c r="V659" s="211"/>
      <c r="W659" s="211"/>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BA659" s="214"/>
      <c r="BB659" s="289"/>
      <c r="BC659" s="214"/>
      <c r="BD659" s="214"/>
      <c r="BE659" s="214"/>
      <c r="BF659" s="214"/>
      <c r="BG659" s="214"/>
      <c r="BH659" s="214"/>
      <c r="BI659" s="214"/>
      <c r="BJ659" s="214"/>
      <c r="BK659" s="214"/>
      <c r="BL659" s="214"/>
      <c r="BM659" s="214"/>
      <c r="BN659" s="214"/>
      <c r="BO659" s="214"/>
      <c r="BP659" s="214"/>
      <c r="BQ659" s="214"/>
    </row>
    <row r="660" s="218" customFormat="true" ht="25.15" customHeight="true" x14ac:dyDescent="0.2">
      <c r="C660" s="2120"/>
      <c r="D660" s="2121"/>
      <c r="E660" s="478"/>
      <c r="F660" s="478"/>
      <c r="G660" s="478"/>
      <c r="H660" s="2120"/>
      <c r="I660" s="2121"/>
      <c r="J660" s="478"/>
      <c r="K660" s="478"/>
      <c r="L660" s="478"/>
      <c r="M660" s="2120"/>
      <c r="N660" s="2121"/>
      <c r="O660" s="478"/>
      <c r="P660" s="478"/>
      <c r="Q660" s="478"/>
      <c r="R660" s="211"/>
      <c r="S660" s="211"/>
      <c r="T660" s="211"/>
      <c r="U660" s="211"/>
      <c r="V660" s="211"/>
      <c r="W660" s="211"/>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BA660" s="214"/>
      <c r="BB660" s="289"/>
      <c r="BC660" s="214"/>
      <c r="BD660" s="214"/>
      <c r="BE660" s="214"/>
      <c r="BF660" s="214"/>
      <c r="BG660" s="214"/>
      <c r="BH660" s="214"/>
      <c r="BI660" s="214"/>
      <c r="BJ660" s="214"/>
      <c r="BK660" s="214"/>
      <c r="BL660" s="214"/>
      <c r="BM660" s="214"/>
      <c r="BN660" s="214"/>
      <c r="BO660" s="214"/>
      <c r="BP660" s="214"/>
      <c r="BQ660" s="214"/>
    </row>
    <row r="661" s="218" customFormat="true" ht="25.15" customHeight="true" x14ac:dyDescent="0.2">
      <c r="C661" s="2120"/>
      <c r="D661" s="2121"/>
      <c r="E661" s="478"/>
      <c r="F661" s="478"/>
      <c r="G661" s="478"/>
      <c r="H661" s="2120"/>
      <c r="I661" s="2121"/>
      <c r="J661" s="478"/>
      <c r="K661" s="478"/>
      <c r="L661" s="478"/>
      <c r="M661" s="2120"/>
      <c r="N661" s="2121"/>
      <c r="O661" s="478"/>
      <c r="P661" s="478"/>
      <c r="Q661" s="478"/>
      <c r="R661" s="211"/>
      <c r="S661" s="211"/>
      <c r="T661" s="211"/>
      <c r="U661" s="211"/>
      <c r="V661" s="211"/>
      <c r="W661" s="211"/>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BA661" s="214"/>
      <c r="BB661" s="289"/>
      <c r="BC661" s="214"/>
      <c r="BD661" s="214"/>
      <c r="BE661" s="214"/>
      <c r="BF661" s="214"/>
      <c r="BG661" s="214"/>
      <c r="BH661" s="214"/>
      <c r="BI661" s="214"/>
      <c r="BJ661" s="214"/>
      <c r="BK661" s="214"/>
      <c r="BL661" s="214"/>
      <c r="BM661" s="214"/>
      <c r="BN661" s="214"/>
      <c r="BO661" s="214"/>
      <c r="BP661" s="214"/>
      <c r="BQ661" s="214"/>
    </row>
    <row r="662" s="218" customFormat="true" ht="25.15" customHeight="true" x14ac:dyDescent="0.2">
      <c r="C662" s="2120"/>
      <c r="D662" s="2121"/>
      <c r="E662" s="478"/>
      <c r="F662" s="478"/>
      <c r="G662" s="478"/>
      <c r="H662" s="2120"/>
      <c r="I662" s="2121"/>
      <c r="J662" s="478"/>
      <c r="K662" s="478"/>
      <c r="L662" s="478"/>
      <c r="M662" s="2120"/>
      <c r="N662" s="2121"/>
      <c r="O662" s="478"/>
      <c r="P662" s="478"/>
      <c r="Q662" s="478"/>
      <c r="R662" s="211"/>
      <c r="S662" s="211"/>
      <c r="T662" s="211"/>
      <c r="U662" s="211"/>
      <c r="V662" s="211"/>
      <c r="W662" s="211"/>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BA662" s="214"/>
      <c r="BB662" s="289"/>
      <c r="BC662" s="214"/>
      <c r="BD662" s="214"/>
      <c r="BE662" s="214"/>
      <c r="BF662" s="214"/>
      <c r="BG662" s="214"/>
      <c r="BH662" s="214"/>
      <c r="BI662" s="214"/>
      <c r="BJ662" s="214"/>
      <c r="BK662" s="214"/>
      <c r="BL662" s="214"/>
      <c r="BM662" s="214"/>
      <c r="BN662" s="214"/>
      <c r="BO662" s="214"/>
      <c r="BP662" s="214"/>
      <c r="BQ662" s="214"/>
    </row>
    <row r="663" s="218" customFormat="true" ht="25.15" customHeight="true" x14ac:dyDescent="0.2">
      <c r="C663" s="2120"/>
      <c r="D663" s="2121"/>
      <c r="E663" s="478"/>
      <c r="F663" s="478"/>
      <c r="G663" s="478"/>
      <c r="H663" s="2120"/>
      <c r="I663" s="2121"/>
      <c r="J663" s="478"/>
      <c r="K663" s="478"/>
      <c r="L663" s="478"/>
      <c r="M663" s="2120"/>
      <c r="N663" s="2121"/>
      <c r="O663" s="478"/>
      <c r="P663" s="478"/>
      <c r="Q663" s="478"/>
      <c r="R663" s="211"/>
      <c r="S663" s="211"/>
      <c r="T663" s="211"/>
      <c r="U663" s="211"/>
      <c r="V663" s="211"/>
      <c r="W663" s="211"/>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BA663" s="214"/>
      <c r="BB663" s="289"/>
      <c r="BC663" s="214"/>
      <c r="BD663" s="214"/>
      <c r="BE663" s="214"/>
      <c r="BF663" s="214"/>
      <c r="BG663" s="214"/>
      <c r="BH663" s="214"/>
      <c r="BI663" s="214"/>
      <c r="BJ663" s="214"/>
      <c r="BK663" s="214"/>
      <c r="BL663" s="214"/>
      <c r="BM663" s="214"/>
      <c r="BN663" s="214"/>
      <c r="BO663" s="214"/>
      <c r="BP663" s="214"/>
      <c r="BQ663" s="214"/>
    </row>
    <row r="664" s="218" customFormat="true" ht="25.15" customHeight="true" x14ac:dyDescent="0.2">
      <c r="C664" s="2120"/>
      <c r="D664" s="2121"/>
      <c r="E664" s="478"/>
      <c r="F664" s="478"/>
      <c r="G664" s="478"/>
      <c r="H664" s="2120"/>
      <c r="I664" s="2121"/>
      <c r="J664" s="478"/>
      <c r="K664" s="478"/>
      <c r="L664" s="478"/>
      <c r="M664" s="2120"/>
      <c r="N664" s="2121"/>
      <c r="O664" s="478"/>
      <c r="P664" s="478"/>
      <c r="Q664" s="478"/>
      <c r="R664" s="211"/>
      <c r="S664" s="211"/>
      <c r="T664" s="211"/>
      <c r="U664" s="211"/>
      <c r="V664" s="211"/>
      <c r="W664" s="211"/>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BA664" s="214"/>
      <c r="BB664" s="289"/>
      <c r="BC664" s="214"/>
      <c r="BD664" s="214"/>
      <c r="BE664" s="214"/>
      <c r="BF664" s="214"/>
      <c r="BG664" s="214"/>
      <c r="BH664" s="214"/>
      <c r="BI664" s="214"/>
      <c r="BJ664" s="214"/>
      <c r="BK664" s="214"/>
      <c r="BL664" s="214"/>
      <c r="BM664" s="214"/>
      <c r="BN664" s="214"/>
      <c r="BO664" s="214"/>
      <c r="BP664" s="214"/>
      <c r="BQ664" s="214"/>
    </row>
    <row r="665" s="218" customFormat="true" ht="25.15" customHeight="true" x14ac:dyDescent="0.2">
      <c r="C665" s="2120"/>
      <c r="D665" s="2121"/>
      <c r="E665" s="478"/>
      <c r="F665" s="478"/>
      <c r="G665" s="478"/>
      <c r="H665" s="2120"/>
      <c r="I665" s="2121"/>
      <c r="J665" s="478"/>
      <c r="K665" s="478"/>
      <c r="L665" s="478"/>
      <c r="M665" s="2120"/>
      <c r="N665" s="2121"/>
      <c r="O665" s="478"/>
      <c r="P665" s="478"/>
      <c r="Q665" s="478"/>
      <c r="R665" s="211"/>
      <c r="S665" s="211"/>
      <c r="T665" s="211"/>
      <c r="U665" s="211"/>
      <c r="V665" s="211"/>
      <c r="W665" s="211"/>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BA665" s="214"/>
      <c r="BB665" s="289"/>
      <c r="BC665" s="214"/>
      <c r="BD665" s="214"/>
      <c r="BE665" s="214"/>
      <c r="BF665" s="214"/>
      <c r="BG665" s="214"/>
      <c r="BH665" s="214"/>
      <c r="BI665" s="214"/>
      <c r="BJ665" s="214"/>
      <c r="BK665" s="214"/>
      <c r="BL665" s="214"/>
      <c r="BM665" s="214"/>
      <c r="BN665" s="214"/>
      <c r="BO665" s="214"/>
      <c r="BP665" s="214"/>
      <c r="BQ665" s="214"/>
    </row>
    <row r="666" s="218" customFormat="true" ht="25.15" customHeight="true" x14ac:dyDescent="0.2">
      <c r="C666" s="2120"/>
      <c r="D666" s="2121"/>
      <c r="E666" s="478"/>
      <c r="F666" s="478"/>
      <c r="G666" s="478"/>
      <c r="H666" s="2120"/>
      <c r="I666" s="2121"/>
      <c r="J666" s="478"/>
      <c r="K666" s="478"/>
      <c r="L666" s="478"/>
      <c r="M666" s="2120"/>
      <c r="N666" s="2121"/>
      <c r="O666" s="478"/>
      <c r="P666" s="478"/>
      <c r="Q666" s="478"/>
      <c r="R666" s="211"/>
      <c r="S666" s="211"/>
      <c r="T666" s="211"/>
      <c r="U666" s="211"/>
      <c r="V666" s="211"/>
      <c r="W666" s="211"/>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BA666" s="214"/>
      <c r="BB666" s="289"/>
      <c r="BC666" s="214"/>
      <c r="BD666" s="214"/>
      <c r="BE666" s="214"/>
      <c r="BF666" s="214"/>
      <c r="BG666" s="214"/>
      <c r="BH666" s="214"/>
      <c r="BI666" s="214"/>
      <c r="BJ666" s="214"/>
      <c r="BK666" s="214"/>
      <c r="BL666" s="214"/>
      <c r="BM666" s="214"/>
      <c r="BN666" s="214"/>
      <c r="BO666" s="214"/>
      <c r="BP666" s="214"/>
      <c r="BQ666" s="214"/>
    </row>
    <row r="667" s="218" customFormat="true" ht="25.15" customHeight="true" x14ac:dyDescent="0.2">
      <c r="C667" s="2120"/>
      <c r="D667" s="2121"/>
      <c r="E667" s="478"/>
      <c r="F667" s="478"/>
      <c r="G667" s="478"/>
      <c r="H667" s="2120"/>
      <c r="I667" s="2121"/>
      <c r="J667" s="478"/>
      <c r="K667" s="478"/>
      <c r="L667" s="478"/>
      <c r="M667" s="2120"/>
      <c r="N667" s="2121"/>
      <c r="O667" s="478"/>
      <c r="P667" s="478"/>
      <c r="Q667" s="478"/>
      <c r="R667" s="211"/>
      <c r="S667" s="211"/>
      <c r="T667" s="211"/>
      <c r="U667" s="211"/>
      <c r="V667" s="211"/>
      <c r="W667" s="211"/>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BA667" s="214"/>
      <c r="BB667" s="289"/>
      <c r="BC667" s="214"/>
      <c r="BD667" s="214"/>
      <c r="BE667" s="214"/>
      <c r="BF667" s="214"/>
      <c r="BG667" s="214"/>
      <c r="BH667" s="214"/>
      <c r="BI667" s="214"/>
      <c r="BJ667" s="214"/>
      <c r="BK667" s="214"/>
      <c r="BL667" s="214"/>
      <c r="BM667" s="214"/>
      <c r="BN667" s="214"/>
      <c r="BO667" s="214"/>
      <c r="BP667" s="214"/>
      <c r="BQ667" s="214"/>
    </row>
    <row r="668" s="218" customFormat="true" ht="25.15" customHeight="true" x14ac:dyDescent="0.2">
      <c r="C668" s="2120"/>
      <c r="D668" s="2121"/>
      <c r="E668" s="478"/>
      <c r="F668" s="478"/>
      <c r="G668" s="478"/>
      <c r="H668" s="2120"/>
      <c r="I668" s="2121"/>
      <c r="J668" s="478"/>
      <c r="K668" s="478"/>
      <c r="L668" s="478"/>
      <c r="M668" s="2120"/>
      <c r="N668" s="2121"/>
      <c r="O668" s="478"/>
      <c r="P668" s="478"/>
      <c r="Q668" s="478"/>
      <c r="R668" s="211"/>
      <c r="S668" s="211"/>
      <c r="T668" s="211"/>
      <c r="U668" s="211"/>
      <c r="V668" s="211"/>
      <c r="W668" s="211"/>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BA668" s="214"/>
      <c r="BB668" s="289"/>
      <c r="BC668" s="214"/>
      <c r="BD668" s="214"/>
      <c r="BE668" s="214"/>
      <c r="BF668" s="214"/>
      <c r="BG668" s="214"/>
      <c r="BH668" s="214"/>
      <c r="BI668" s="214"/>
      <c r="BJ668" s="214"/>
      <c r="BK668" s="214"/>
      <c r="BL668" s="214"/>
      <c r="BM668" s="214"/>
      <c r="BN668" s="214"/>
      <c r="BO668" s="214"/>
      <c r="BP668" s="214"/>
      <c r="BQ668" s="214"/>
    </row>
    <row r="669" s="218" customFormat="true" ht="25.15" customHeight="true" x14ac:dyDescent="0.2">
      <c r="C669" s="2120"/>
      <c r="D669" s="2121"/>
      <c r="E669" s="478"/>
      <c r="F669" s="478"/>
      <c r="G669" s="478"/>
      <c r="H669" s="2120"/>
      <c r="I669" s="2121"/>
      <c r="J669" s="478"/>
      <c r="K669" s="478"/>
      <c r="L669" s="478"/>
      <c r="M669" s="2120"/>
      <c r="N669" s="2121"/>
      <c r="O669" s="478"/>
      <c r="P669" s="478"/>
      <c r="Q669" s="478"/>
      <c r="R669" s="211"/>
      <c r="S669" s="211"/>
      <c r="T669" s="211"/>
      <c r="U669" s="211"/>
      <c r="V669" s="211"/>
      <c r="W669" s="211"/>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BA669" s="214"/>
      <c r="BB669" s="289"/>
      <c r="BC669" s="214"/>
      <c r="BD669" s="214"/>
      <c r="BE669" s="214"/>
      <c r="BF669" s="214"/>
      <c r="BG669" s="214"/>
      <c r="BH669" s="214"/>
      <c r="BI669" s="214"/>
      <c r="BJ669" s="214"/>
      <c r="BK669" s="214"/>
      <c r="BL669" s="214"/>
      <c r="BM669" s="214"/>
      <c r="BN669" s="214"/>
      <c r="BO669" s="214"/>
      <c r="BP669" s="214"/>
      <c r="BQ669" s="214"/>
    </row>
    <row r="670" s="218" customFormat="true" ht="25.15" customHeight="true" x14ac:dyDescent="0.2">
      <c r="C670" s="2120"/>
      <c r="D670" s="2121"/>
      <c r="E670" s="478"/>
      <c r="F670" s="478"/>
      <c r="G670" s="478"/>
      <c r="H670" s="2120"/>
      <c r="I670" s="2121"/>
      <c r="J670" s="478"/>
      <c r="K670" s="478"/>
      <c r="L670" s="478"/>
      <c r="M670" s="2120"/>
      <c r="N670" s="2121"/>
      <c r="O670" s="478"/>
      <c r="P670" s="478"/>
      <c r="Q670" s="478"/>
      <c r="R670" s="211"/>
      <c r="S670" s="211"/>
      <c r="T670" s="211"/>
      <c r="U670" s="211"/>
      <c r="V670" s="211"/>
      <c r="W670" s="211"/>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BA670" s="214"/>
      <c r="BB670" s="289"/>
      <c r="BC670" s="214"/>
      <c r="BD670" s="214"/>
      <c r="BE670" s="214"/>
      <c r="BF670" s="214"/>
      <c r="BG670" s="214"/>
      <c r="BH670" s="214"/>
      <c r="BI670" s="214"/>
      <c r="BJ670" s="214"/>
      <c r="BK670" s="214"/>
      <c r="BL670" s="214"/>
      <c r="BM670" s="214"/>
      <c r="BN670" s="214"/>
      <c r="BO670" s="214"/>
      <c r="BP670" s="214"/>
      <c r="BQ670" s="214"/>
    </row>
    <row r="671" s="218" customFormat="true" ht="25.15" customHeight="true" x14ac:dyDescent="0.2">
      <c r="C671" s="2120"/>
      <c r="D671" s="2121"/>
      <c r="E671" s="478"/>
      <c r="F671" s="478"/>
      <c r="G671" s="478"/>
      <c r="H671" s="2120"/>
      <c r="I671" s="2121"/>
      <c r="J671" s="478"/>
      <c r="K671" s="478"/>
      <c r="L671" s="478"/>
      <c r="M671" s="2120"/>
      <c r="N671" s="2121"/>
      <c r="O671" s="478"/>
      <c r="P671" s="478"/>
      <c r="Q671" s="478"/>
      <c r="R671" s="211"/>
      <c r="S671" s="211"/>
      <c r="T671" s="211"/>
      <c r="U671" s="211"/>
      <c r="V671" s="211"/>
      <c r="W671" s="211"/>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BA671" s="214"/>
      <c r="BB671" s="289"/>
      <c r="BC671" s="214"/>
      <c r="BD671" s="214"/>
      <c r="BE671" s="214"/>
      <c r="BF671" s="214"/>
      <c r="BG671" s="214"/>
      <c r="BH671" s="214"/>
      <c r="BI671" s="214"/>
      <c r="BJ671" s="214"/>
      <c r="BK671" s="214"/>
      <c r="BL671" s="214"/>
      <c r="BM671" s="214"/>
      <c r="BN671" s="214"/>
      <c r="BO671" s="214"/>
      <c r="BP671" s="214"/>
      <c r="BQ671" s="214"/>
    </row>
    <row r="672" s="218" customFormat="true" ht="25.15" customHeight="true" x14ac:dyDescent="0.2">
      <c r="C672" s="2120"/>
      <c r="D672" s="2121"/>
      <c r="E672" s="478"/>
      <c r="F672" s="478"/>
      <c r="G672" s="478"/>
      <c r="H672" s="2120"/>
      <c r="I672" s="2121"/>
      <c r="J672" s="478"/>
      <c r="K672" s="478"/>
      <c r="L672" s="478"/>
      <c r="M672" s="2120"/>
      <c r="N672" s="2121"/>
      <c r="O672" s="478"/>
      <c r="P672" s="478"/>
      <c r="Q672" s="478"/>
      <c r="R672" s="211"/>
      <c r="S672" s="211"/>
      <c r="T672" s="211"/>
      <c r="U672" s="211"/>
      <c r="V672" s="211"/>
      <c r="W672" s="211"/>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BA672" s="214"/>
      <c r="BB672" s="289"/>
      <c r="BC672" s="214"/>
      <c r="BD672" s="214"/>
      <c r="BE672" s="214"/>
      <c r="BF672" s="214"/>
      <c r="BG672" s="214"/>
      <c r="BH672" s="214"/>
      <c r="BI672" s="214"/>
      <c r="BJ672" s="214"/>
      <c r="BK672" s="214"/>
      <c r="BL672" s="214"/>
      <c r="BM672" s="214"/>
      <c r="BN672" s="214"/>
      <c r="BO672" s="214"/>
      <c r="BP672" s="214"/>
      <c r="BQ672" s="214"/>
    </row>
    <row r="673" s="218" customFormat="true" ht="25.15" customHeight="true" x14ac:dyDescent="0.2">
      <c r="C673" s="2120"/>
      <c r="D673" s="2121"/>
      <c r="E673" s="478"/>
      <c r="F673" s="478"/>
      <c r="G673" s="478"/>
      <c r="H673" s="2120"/>
      <c r="I673" s="2121"/>
      <c r="J673" s="478"/>
      <c r="K673" s="478"/>
      <c r="L673" s="478"/>
      <c r="M673" s="2120"/>
      <c r="N673" s="2121"/>
      <c r="O673" s="478"/>
      <c r="P673" s="478"/>
      <c r="Q673" s="478"/>
      <c r="R673" s="211"/>
      <c r="S673" s="211"/>
      <c r="T673" s="211"/>
      <c r="U673" s="211"/>
      <c r="V673" s="211"/>
      <c r="W673" s="211"/>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BA673" s="214"/>
      <c r="BB673" s="289"/>
      <c r="BC673" s="214"/>
      <c r="BD673" s="214"/>
      <c r="BE673" s="214"/>
      <c r="BF673" s="214"/>
      <c r="BG673" s="214"/>
      <c r="BH673" s="214"/>
      <c r="BI673" s="214"/>
      <c r="BJ673" s="214"/>
      <c r="BK673" s="214"/>
      <c r="BL673" s="214"/>
      <c r="BM673" s="214"/>
      <c r="BN673" s="214"/>
      <c r="BO673" s="214"/>
      <c r="BP673" s="214"/>
      <c r="BQ673" s="214"/>
    </row>
    <row r="674" s="218" customFormat="true" ht="25.15" customHeight="true" x14ac:dyDescent="0.2">
      <c r="C674" s="2120"/>
      <c r="D674" s="2121"/>
      <c r="E674" s="478"/>
      <c r="F674" s="478"/>
      <c r="G674" s="478"/>
      <c r="H674" s="2120"/>
      <c r="I674" s="2121"/>
      <c r="J674" s="478"/>
      <c r="K674" s="478"/>
      <c r="L674" s="478"/>
      <c r="M674" s="2120"/>
      <c r="N674" s="2121"/>
      <c r="O674" s="478"/>
      <c r="P674" s="478"/>
      <c r="Q674" s="478"/>
      <c r="R674" s="211"/>
      <c r="S674" s="211"/>
      <c r="T674" s="211"/>
      <c r="U674" s="211"/>
      <c r="V674" s="211"/>
      <c r="W674" s="211"/>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BA674" s="214"/>
      <c r="BB674" s="289"/>
      <c r="BC674" s="214"/>
      <c r="BD674" s="214"/>
      <c r="BE674" s="214"/>
      <c r="BF674" s="214"/>
      <c r="BG674" s="214"/>
      <c r="BH674" s="214"/>
      <c r="BI674" s="214"/>
      <c r="BJ674" s="214"/>
      <c r="BK674" s="214"/>
      <c r="BL674" s="214"/>
      <c r="BM674" s="214"/>
      <c r="BN674" s="214"/>
      <c r="BO674" s="214"/>
      <c r="BP674" s="214"/>
      <c r="BQ674" s="214"/>
    </row>
    <row r="675" s="218" customFormat="true" ht="25.15" customHeight="true" x14ac:dyDescent="0.2">
      <c r="C675" s="2120"/>
      <c r="D675" s="2121"/>
      <c r="E675" s="478"/>
      <c r="F675" s="478"/>
      <c r="G675" s="478"/>
      <c r="H675" s="2120"/>
      <c r="I675" s="2121"/>
      <c r="J675" s="478"/>
      <c r="K675" s="478"/>
      <c r="L675" s="478"/>
      <c r="M675" s="2120"/>
      <c r="N675" s="2121"/>
      <c r="O675" s="478"/>
      <c r="P675" s="478"/>
      <c r="Q675" s="478"/>
      <c r="R675" s="211"/>
      <c r="S675" s="211"/>
      <c r="T675" s="211"/>
      <c r="U675" s="211"/>
      <c r="V675" s="211"/>
      <c r="W675" s="211"/>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BA675" s="214"/>
      <c r="BB675" s="289"/>
      <c r="BC675" s="214"/>
      <c r="BD675" s="214"/>
      <c r="BE675" s="214"/>
      <c r="BF675" s="214"/>
      <c r="BG675" s="214"/>
      <c r="BH675" s="214"/>
      <c r="BI675" s="214"/>
      <c r="BJ675" s="214"/>
      <c r="BK675" s="214"/>
      <c r="BL675" s="214"/>
      <c r="BM675" s="214"/>
      <c r="BN675" s="214"/>
      <c r="BO675" s="214"/>
      <c r="BP675" s="214"/>
      <c r="BQ675" s="214"/>
    </row>
    <row r="676" s="218" customFormat="true" ht="25.15" customHeight="true" x14ac:dyDescent="0.2">
      <c r="C676" s="2120"/>
      <c r="D676" s="2121"/>
      <c r="E676" s="478"/>
      <c r="F676" s="478"/>
      <c r="G676" s="478"/>
      <c r="H676" s="2120"/>
      <c r="I676" s="2121"/>
      <c r="J676" s="478"/>
      <c r="K676" s="478"/>
      <c r="L676" s="478"/>
      <c r="M676" s="2120"/>
      <c r="N676" s="2121"/>
      <c r="O676" s="478"/>
      <c r="P676" s="478"/>
      <c r="Q676" s="478"/>
      <c r="R676" s="211"/>
      <c r="S676" s="211"/>
      <c r="T676" s="211"/>
      <c r="U676" s="211"/>
      <c r="V676" s="211"/>
      <c r="W676" s="211"/>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BA676" s="214"/>
      <c r="BB676" s="289"/>
      <c r="BC676" s="214"/>
      <c r="BD676" s="214"/>
      <c r="BE676" s="214"/>
      <c r="BF676" s="214"/>
      <c r="BG676" s="214"/>
      <c r="BH676" s="214"/>
      <c r="BI676" s="214"/>
      <c r="BJ676" s="214"/>
      <c r="BK676" s="214"/>
      <c r="BL676" s="214"/>
      <c r="BM676" s="214"/>
      <c r="BN676" s="214"/>
      <c r="BO676" s="214"/>
      <c r="BP676" s="214"/>
      <c r="BQ676" s="214"/>
    </row>
    <row r="677" s="218" customFormat="true" ht="25.15" customHeight="true" x14ac:dyDescent="0.2">
      <c r="C677" s="2120"/>
      <c r="D677" s="2121"/>
      <c r="E677" s="478"/>
      <c r="F677" s="478"/>
      <c r="G677" s="478"/>
      <c r="H677" s="2120"/>
      <c r="I677" s="2121"/>
      <c r="J677" s="478"/>
      <c r="K677" s="478"/>
      <c r="L677" s="478"/>
      <c r="M677" s="2120"/>
      <c r="N677" s="2121"/>
      <c r="O677" s="478"/>
      <c r="P677" s="478"/>
      <c r="Q677" s="478"/>
      <c r="R677" s="211"/>
      <c r="S677" s="211"/>
      <c r="T677" s="211"/>
      <c r="U677" s="211"/>
      <c r="V677" s="211"/>
      <c r="W677" s="211"/>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BA677" s="214"/>
      <c r="BB677" s="289"/>
      <c r="BC677" s="214"/>
      <c r="BD677" s="214"/>
      <c r="BE677" s="214"/>
      <c r="BF677" s="214"/>
      <c r="BG677" s="214"/>
      <c r="BH677" s="214"/>
      <c r="BI677" s="214"/>
      <c r="BJ677" s="214"/>
      <c r="BK677" s="214"/>
      <c r="BL677" s="214"/>
      <c r="BM677" s="214"/>
      <c r="BN677" s="214"/>
      <c r="BO677" s="214"/>
      <c r="BP677" s="214"/>
      <c r="BQ677" s="214"/>
    </row>
    <row r="678" s="218" customFormat="true" ht="25.15" customHeight="true" x14ac:dyDescent="0.2">
      <c r="C678" s="2120"/>
      <c r="D678" s="2121"/>
      <c r="E678" s="478"/>
      <c r="F678" s="478"/>
      <c r="G678" s="478"/>
      <c r="H678" s="2120"/>
      <c r="I678" s="2121"/>
      <c r="J678" s="478"/>
      <c r="K678" s="478"/>
      <c r="L678" s="478"/>
      <c r="M678" s="2120"/>
      <c r="N678" s="2121"/>
      <c r="O678" s="478"/>
      <c r="P678" s="478"/>
      <c r="Q678" s="478"/>
      <c r="R678" s="211"/>
      <c r="S678" s="211"/>
      <c r="T678" s="211"/>
      <c r="U678" s="211"/>
      <c r="V678" s="211"/>
      <c r="W678" s="211"/>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BA678" s="214"/>
      <c r="BB678" s="289"/>
      <c r="BC678" s="214"/>
      <c r="BD678" s="214"/>
      <c r="BE678" s="214"/>
      <c r="BF678" s="214"/>
      <c r="BG678" s="214"/>
      <c r="BH678" s="214"/>
      <c r="BI678" s="214"/>
      <c r="BJ678" s="214"/>
      <c r="BK678" s="214"/>
      <c r="BL678" s="214"/>
      <c r="BM678" s="214"/>
      <c r="BN678" s="214"/>
      <c r="BO678" s="214"/>
      <c r="BP678" s="214"/>
      <c r="BQ678" s="214"/>
    </row>
    <row r="679" s="218" customFormat="true" ht="25.15" customHeight="true" x14ac:dyDescent="0.2">
      <c r="C679" s="2120"/>
      <c r="D679" s="2121"/>
      <c r="E679" s="478"/>
      <c r="F679" s="478"/>
      <c r="G679" s="478"/>
      <c r="H679" s="2120"/>
      <c r="I679" s="2121"/>
      <c r="J679" s="478"/>
      <c r="K679" s="478"/>
      <c r="L679" s="478"/>
      <c r="M679" s="2120"/>
      <c r="N679" s="2121"/>
      <c r="O679" s="478"/>
      <c r="P679" s="478"/>
      <c r="Q679" s="478"/>
      <c r="R679" s="211"/>
      <c r="S679" s="211"/>
      <c r="T679" s="211"/>
      <c r="U679" s="211"/>
      <c r="V679" s="211"/>
      <c r="W679" s="211"/>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BA679" s="214"/>
      <c r="BB679" s="289"/>
      <c r="BC679" s="214"/>
      <c r="BD679" s="214"/>
      <c r="BE679" s="214"/>
      <c r="BF679" s="214"/>
      <c r="BG679" s="214"/>
      <c r="BH679" s="214"/>
      <c r="BI679" s="214"/>
      <c r="BJ679" s="214"/>
      <c r="BK679" s="214"/>
      <c r="BL679" s="214"/>
      <c r="BM679" s="214"/>
      <c r="BN679" s="214"/>
      <c r="BO679" s="214"/>
      <c r="BP679" s="214"/>
      <c r="BQ679" s="214"/>
    </row>
    <row r="680" s="218" customFormat="true" ht="25.15" customHeight="true" x14ac:dyDescent="0.2">
      <c r="C680" s="2120"/>
      <c r="D680" s="2121"/>
      <c r="E680" s="478"/>
      <c r="F680" s="478"/>
      <c r="G680" s="478"/>
      <c r="H680" s="2120"/>
      <c r="I680" s="2121"/>
      <c r="J680" s="478"/>
      <c r="K680" s="478"/>
      <c r="L680" s="478"/>
      <c r="M680" s="2120"/>
      <c r="N680" s="2121"/>
      <c r="O680" s="478"/>
      <c r="P680" s="478"/>
      <c r="Q680" s="478"/>
      <c r="R680" s="211"/>
      <c r="S680" s="211"/>
      <c r="T680" s="211"/>
      <c r="U680" s="211"/>
      <c r="V680" s="211"/>
      <c r="W680" s="211"/>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BA680" s="214"/>
      <c r="BB680" s="289"/>
      <c r="BC680" s="214"/>
      <c r="BD680" s="214"/>
      <c r="BE680" s="214"/>
      <c r="BF680" s="214"/>
      <c r="BG680" s="214"/>
      <c r="BH680" s="214"/>
      <c r="BI680" s="214"/>
      <c r="BJ680" s="214"/>
      <c r="BK680" s="214"/>
      <c r="BL680" s="214"/>
      <c r="BM680" s="214"/>
      <c r="BN680" s="214"/>
      <c r="BO680" s="214"/>
      <c r="BP680" s="214"/>
      <c r="BQ680" s="214"/>
    </row>
    <row r="681" s="218" customFormat="true" ht="25.15" customHeight="true" x14ac:dyDescent="0.2">
      <c r="C681" s="2120"/>
      <c r="D681" s="2121"/>
      <c r="E681" s="478"/>
      <c r="F681" s="478"/>
      <c r="G681" s="478"/>
      <c r="H681" s="2120"/>
      <c r="I681" s="2121"/>
      <c r="J681" s="478"/>
      <c r="K681" s="478"/>
      <c r="L681" s="478"/>
      <c r="M681" s="2120"/>
      <c r="N681" s="2121"/>
      <c r="O681" s="478"/>
      <c r="P681" s="478"/>
      <c r="Q681" s="478"/>
      <c r="R681" s="211"/>
      <c r="S681" s="211"/>
      <c r="T681" s="211"/>
      <c r="U681" s="211"/>
      <c r="V681" s="211"/>
      <c r="W681" s="211"/>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BA681" s="214"/>
      <c r="BB681" s="289"/>
      <c r="BC681" s="214"/>
      <c r="BD681" s="214"/>
      <c r="BE681" s="214"/>
      <c r="BF681" s="214"/>
      <c r="BG681" s="214"/>
      <c r="BH681" s="214"/>
      <c r="BI681" s="214"/>
      <c r="BJ681" s="214"/>
      <c r="BK681" s="214"/>
      <c r="BL681" s="214"/>
      <c r="BM681" s="214"/>
      <c r="BN681" s="214"/>
      <c r="BO681" s="214"/>
      <c r="BP681" s="214"/>
      <c r="BQ681" s="214"/>
    </row>
    <row r="682" s="218" customFormat="true" ht="25.15" customHeight="true" x14ac:dyDescent="0.2">
      <c r="C682" s="2120"/>
      <c r="D682" s="2121"/>
      <c r="E682" s="478"/>
      <c r="F682" s="478"/>
      <c r="G682" s="478"/>
      <c r="H682" s="2120"/>
      <c r="I682" s="2121"/>
      <c r="J682" s="478"/>
      <c r="K682" s="478"/>
      <c r="L682" s="478"/>
      <c r="M682" s="2120"/>
      <c r="N682" s="2121"/>
      <c r="O682" s="478"/>
      <c r="P682" s="478"/>
      <c r="Q682" s="478"/>
      <c r="R682" s="211"/>
      <c r="S682" s="211"/>
      <c r="T682" s="211"/>
      <c r="U682" s="211"/>
      <c r="V682" s="211"/>
      <c r="W682" s="211"/>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BA682" s="214"/>
      <c r="BB682" s="289"/>
      <c r="BC682" s="214"/>
      <c r="BD682" s="214"/>
      <c r="BE682" s="214"/>
      <c r="BF682" s="214"/>
      <c r="BG682" s="214"/>
      <c r="BH682" s="214"/>
      <c r="BI682" s="214"/>
      <c r="BJ682" s="214"/>
      <c r="BK682" s="214"/>
      <c r="BL682" s="214"/>
      <c r="BM682" s="214"/>
      <c r="BN682" s="214"/>
      <c r="BO682" s="214"/>
      <c r="BP682" s="214"/>
      <c r="BQ682" s="214"/>
    </row>
    <row r="683" s="218" customFormat="true" ht="25.15" customHeight="true" x14ac:dyDescent="0.2">
      <c r="C683" s="2120"/>
      <c r="D683" s="2121"/>
      <c r="E683" s="478"/>
      <c r="F683" s="478"/>
      <c r="G683" s="478"/>
      <c r="H683" s="2120"/>
      <c r="I683" s="2121"/>
      <c r="J683" s="478"/>
      <c r="K683" s="478"/>
      <c r="L683" s="478"/>
      <c r="M683" s="2120"/>
      <c r="N683" s="2121"/>
      <c r="O683" s="478"/>
      <c r="P683" s="478"/>
      <c r="Q683" s="478"/>
      <c r="R683" s="211"/>
      <c r="S683" s="211"/>
      <c r="T683" s="211"/>
      <c r="U683" s="211"/>
      <c r="V683" s="211"/>
      <c r="W683" s="211"/>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BA683" s="214"/>
      <c r="BB683" s="289"/>
      <c r="BC683" s="214"/>
      <c r="BD683" s="214"/>
      <c r="BE683" s="214"/>
      <c r="BF683" s="214"/>
      <c r="BG683" s="214"/>
      <c r="BH683" s="214"/>
      <c r="BI683" s="214"/>
      <c r="BJ683" s="214"/>
      <c r="BK683" s="214"/>
      <c r="BL683" s="214"/>
      <c r="BM683" s="214"/>
      <c r="BN683" s="214"/>
      <c r="BO683" s="214"/>
      <c r="BP683" s="214"/>
      <c r="BQ683" s="214"/>
    </row>
    <row r="684" s="218" customFormat="true" ht="25.15" customHeight="true" x14ac:dyDescent="0.2">
      <c r="C684" s="2120"/>
      <c r="D684" s="2121"/>
      <c r="E684" s="478"/>
      <c r="F684" s="478"/>
      <c r="G684" s="478"/>
      <c r="H684" s="2120"/>
      <c r="I684" s="2121"/>
      <c r="J684" s="478"/>
      <c r="K684" s="478"/>
      <c r="L684" s="478"/>
      <c r="M684" s="2120"/>
      <c r="N684" s="2121"/>
      <c r="O684" s="478"/>
      <c r="P684" s="478"/>
      <c r="Q684" s="478"/>
      <c r="R684" s="211"/>
      <c r="S684" s="211"/>
      <c r="T684" s="211"/>
      <c r="U684" s="211"/>
      <c r="V684" s="211"/>
      <c r="W684" s="211"/>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BA684" s="214"/>
      <c r="BB684" s="289"/>
      <c r="BC684" s="214"/>
      <c r="BD684" s="214"/>
      <c r="BE684" s="214"/>
      <c r="BF684" s="214"/>
      <c r="BG684" s="214"/>
      <c r="BH684" s="214"/>
      <c r="BI684" s="214"/>
      <c r="BJ684" s="214"/>
      <c r="BK684" s="214"/>
      <c r="BL684" s="214"/>
      <c r="BM684" s="214"/>
      <c r="BN684" s="214"/>
      <c r="BO684" s="214"/>
      <c r="BP684" s="214"/>
      <c r="BQ684" s="214"/>
    </row>
    <row r="685" s="218" customFormat="true" ht="25.15" customHeight="true" x14ac:dyDescent="0.2">
      <c r="C685" s="2120"/>
      <c r="D685" s="2121"/>
      <c r="E685" s="478"/>
      <c r="F685" s="478"/>
      <c r="G685" s="478"/>
      <c r="H685" s="2120"/>
      <c r="I685" s="2121"/>
      <c r="J685" s="478"/>
      <c r="K685" s="478"/>
      <c r="L685" s="478"/>
      <c r="M685" s="2120"/>
      <c r="N685" s="2121"/>
      <c r="O685" s="478"/>
      <c r="P685" s="478"/>
      <c r="Q685" s="478"/>
      <c r="R685" s="211"/>
      <c r="S685" s="211"/>
      <c r="T685" s="211"/>
      <c r="U685" s="211"/>
      <c r="V685" s="211"/>
      <c r="W685" s="211"/>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BA685" s="214"/>
      <c r="BB685" s="289"/>
      <c r="BC685" s="214"/>
      <c r="BD685" s="214"/>
      <c r="BE685" s="214"/>
      <c r="BF685" s="214"/>
      <c r="BG685" s="214"/>
      <c r="BH685" s="214"/>
      <c r="BI685" s="214"/>
      <c r="BJ685" s="214"/>
      <c r="BK685" s="214"/>
      <c r="BL685" s="214"/>
      <c r="BM685" s="214"/>
      <c r="BN685" s="214"/>
      <c r="BO685" s="214"/>
      <c r="BP685" s="214"/>
      <c r="BQ685" s="214"/>
    </row>
    <row r="686" s="218" customFormat="true" ht="25.15" customHeight="true" x14ac:dyDescent="0.2">
      <c r="C686" s="2120"/>
      <c r="D686" s="2121"/>
      <c r="E686" s="478"/>
      <c r="F686" s="478"/>
      <c r="G686" s="478"/>
      <c r="H686" s="2120"/>
      <c r="I686" s="2121"/>
      <c r="J686" s="478"/>
      <c r="K686" s="478"/>
      <c r="L686" s="478"/>
      <c r="M686" s="2120"/>
      <c r="N686" s="2121"/>
      <c r="O686" s="478"/>
      <c r="P686" s="478"/>
      <c r="Q686" s="478"/>
      <c r="R686" s="211"/>
      <c r="S686" s="211"/>
      <c r="T686" s="211"/>
      <c r="U686" s="211"/>
      <c r="V686" s="211"/>
      <c r="W686" s="211"/>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BA686" s="214"/>
      <c r="BB686" s="289"/>
      <c r="BC686" s="214"/>
      <c r="BD686" s="214"/>
      <c r="BE686" s="214"/>
      <c r="BF686" s="214"/>
      <c r="BG686" s="214"/>
      <c r="BH686" s="214"/>
      <c r="BI686" s="214"/>
      <c r="BJ686" s="214"/>
      <c r="BK686" s="214"/>
      <c r="BL686" s="214"/>
      <c r="BM686" s="214"/>
      <c r="BN686" s="214"/>
      <c r="BO686" s="214"/>
      <c r="BP686" s="214"/>
      <c r="BQ686" s="214"/>
    </row>
    <row r="687" s="218" customFormat="true" ht="25.15" customHeight="true" x14ac:dyDescent="0.2">
      <c r="C687" s="2120"/>
      <c r="D687" s="2121"/>
      <c r="E687" s="478"/>
      <c r="F687" s="478"/>
      <c r="G687" s="478"/>
      <c r="H687" s="2120"/>
      <c r="I687" s="2121"/>
      <c r="J687" s="478"/>
      <c r="K687" s="478"/>
      <c r="L687" s="478"/>
      <c r="M687" s="2120"/>
      <c r="N687" s="2121"/>
      <c r="O687" s="478"/>
      <c r="P687" s="478"/>
      <c r="Q687" s="478"/>
      <c r="R687" s="211"/>
      <c r="S687" s="211"/>
      <c r="T687" s="211"/>
      <c r="U687" s="211"/>
      <c r="V687" s="211"/>
      <c r="W687" s="211"/>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BA687" s="214"/>
      <c r="BB687" s="289"/>
      <c r="BC687" s="214"/>
      <c r="BD687" s="214"/>
      <c r="BE687" s="214"/>
      <c r="BF687" s="214"/>
      <c r="BG687" s="214"/>
      <c r="BH687" s="214"/>
      <c r="BI687" s="214"/>
      <c r="BJ687" s="214"/>
      <c r="BK687" s="214"/>
      <c r="BL687" s="214"/>
      <c r="BM687" s="214"/>
      <c r="BN687" s="214"/>
      <c r="BO687" s="214"/>
      <c r="BP687" s="214"/>
      <c r="BQ687" s="214"/>
    </row>
    <row r="688" s="218" customFormat="true" ht="25.15" customHeight="true" x14ac:dyDescent="0.2">
      <c r="C688" s="2120"/>
      <c r="D688" s="2121"/>
      <c r="E688" s="478"/>
      <c r="F688" s="478"/>
      <c r="G688" s="478"/>
      <c r="H688" s="2120"/>
      <c r="I688" s="2121"/>
      <c r="J688" s="478"/>
      <c r="K688" s="478"/>
      <c r="L688" s="478"/>
      <c r="M688" s="2120"/>
      <c r="N688" s="2121"/>
      <c r="O688" s="478"/>
      <c r="P688" s="478"/>
      <c r="Q688" s="478"/>
      <c r="R688" s="211"/>
      <c r="S688" s="211"/>
      <c r="T688" s="211"/>
      <c r="U688" s="211"/>
      <c r="V688" s="211"/>
      <c r="W688" s="211"/>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BA688" s="214"/>
      <c r="BB688" s="289"/>
      <c r="BC688" s="214"/>
      <c r="BD688" s="214"/>
      <c r="BE688" s="214"/>
      <c r="BF688" s="214"/>
      <c r="BG688" s="214"/>
      <c r="BH688" s="214"/>
      <c r="BI688" s="214"/>
      <c r="BJ688" s="214"/>
      <c r="BK688" s="214"/>
      <c r="BL688" s="214"/>
      <c r="BM688" s="214"/>
      <c r="BN688" s="214"/>
      <c r="BO688" s="214"/>
      <c r="BP688" s="214"/>
      <c r="BQ688" s="214"/>
    </row>
    <row r="689" s="218" customFormat="true" ht="25.15" customHeight="true" x14ac:dyDescent="0.2">
      <c r="C689" s="2120"/>
      <c r="D689" s="2121"/>
      <c r="E689" s="478"/>
      <c r="F689" s="478"/>
      <c r="G689" s="478"/>
      <c r="H689" s="2120"/>
      <c r="I689" s="2121"/>
      <c r="J689" s="478"/>
      <c r="K689" s="478"/>
      <c r="L689" s="478"/>
      <c r="M689" s="2120"/>
      <c r="N689" s="2121"/>
      <c r="O689" s="478"/>
      <c r="P689" s="478"/>
      <c r="Q689" s="478"/>
      <c r="R689" s="211"/>
      <c r="S689" s="211"/>
      <c r="T689" s="211"/>
      <c r="U689" s="211"/>
      <c r="V689" s="211"/>
      <c r="W689" s="211"/>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BA689" s="214"/>
      <c r="BB689" s="289"/>
      <c r="BC689" s="214"/>
      <c r="BD689" s="214"/>
      <c r="BE689" s="214"/>
      <c r="BF689" s="214"/>
      <c r="BG689" s="214"/>
      <c r="BH689" s="214"/>
      <c r="BI689" s="214"/>
      <c r="BJ689" s="214"/>
      <c r="BK689" s="214"/>
      <c r="BL689" s="214"/>
      <c r="BM689" s="214"/>
      <c r="BN689" s="214"/>
      <c r="BO689" s="214"/>
      <c r="BP689" s="214"/>
      <c r="BQ689" s="214"/>
    </row>
    <row r="690" s="218" customFormat="true" ht="25.15" customHeight="true" x14ac:dyDescent="0.2">
      <c r="C690" s="2120"/>
      <c r="D690" s="2121"/>
      <c r="E690" s="478"/>
      <c r="F690" s="478"/>
      <c r="G690" s="478"/>
      <c r="H690" s="2120"/>
      <c r="I690" s="2121"/>
      <c r="J690" s="478"/>
      <c r="K690" s="478"/>
      <c r="L690" s="478"/>
      <c r="M690" s="2120"/>
      <c r="N690" s="2121"/>
      <c r="O690" s="478"/>
      <c r="P690" s="478"/>
      <c r="Q690" s="478"/>
      <c r="R690" s="211"/>
      <c r="S690" s="211"/>
      <c r="T690" s="211"/>
      <c r="U690" s="211"/>
      <c r="V690" s="211"/>
      <c r="W690" s="211"/>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BA690" s="214"/>
      <c r="BB690" s="289"/>
      <c r="BC690" s="214"/>
      <c r="BD690" s="214"/>
      <c r="BE690" s="214"/>
      <c r="BF690" s="214"/>
      <c r="BG690" s="214"/>
      <c r="BH690" s="214"/>
      <c r="BI690" s="214"/>
      <c r="BJ690" s="214"/>
      <c r="BK690" s="214"/>
      <c r="BL690" s="214"/>
      <c r="BM690" s="214"/>
      <c r="BN690" s="214"/>
      <c r="BO690" s="214"/>
      <c r="BP690" s="214"/>
      <c r="BQ690" s="214"/>
    </row>
    <row r="691" s="218" customFormat="true" ht="25.15" customHeight="true" x14ac:dyDescent="0.2">
      <c r="C691" s="2120"/>
      <c r="D691" s="2121"/>
      <c r="E691" s="478"/>
      <c r="F691" s="478"/>
      <c r="G691" s="478"/>
      <c r="H691" s="2120"/>
      <c r="I691" s="2121"/>
      <c r="J691" s="478"/>
      <c r="K691" s="478"/>
      <c r="L691" s="478"/>
      <c r="M691" s="2120"/>
      <c r="N691" s="2121"/>
      <c r="O691" s="478"/>
      <c r="P691" s="478"/>
      <c r="Q691" s="478"/>
      <c r="R691" s="211"/>
      <c r="S691" s="211"/>
      <c r="T691" s="211"/>
      <c r="U691" s="211"/>
      <c r="V691" s="211"/>
      <c r="W691" s="211"/>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BA691" s="214"/>
      <c r="BB691" s="289"/>
      <c r="BC691" s="214"/>
      <c r="BD691" s="214"/>
      <c r="BE691" s="214"/>
      <c r="BF691" s="214"/>
      <c r="BG691" s="214"/>
      <c r="BH691" s="214"/>
      <c r="BI691" s="214"/>
      <c r="BJ691" s="214"/>
      <c r="BK691" s="214"/>
      <c r="BL691" s="214"/>
      <c r="BM691" s="214"/>
      <c r="BN691" s="214"/>
      <c r="BO691" s="214"/>
      <c r="BP691" s="214"/>
      <c r="BQ691" s="214"/>
    </row>
    <row r="692" s="218" customFormat="true" ht="25.15" customHeight="true" x14ac:dyDescent="0.2">
      <c r="C692" s="2120"/>
      <c r="D692" s="2121"/>
      <c r="E692" s="478"/>
      <c r="F692" s="478"/>
      <c r="G692" s="478"/>
      <c r="H692" s="2120"/>
      <c r="I692" s="2121"/>
      <c r="J692" s="478"/>
      <c r="K692" s="478"/>
      <c r="L692" s="478"/>
      <c r="M692" s="2120"/>
      <c r="N692" s="2121"/>
      <c r="O692" s="478"/>
      <c r="P692" s="478"/>
      <c r="Q692" s="478"/>
      <c r="R692" s="211"/>
      <c r="S692" s="211"/>
      <c r="T692" s="211"/>
      <c r="U692" s="211"/>
      <c r="V692" s="211"/>
      <c r="W692" s="211"/>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BA692" s="214"/>
      <c r="BB692" s="289"/>
      <c r="BC692" s="214"/>
      <c r="BD692" s="214"/>
      <c r="BE692" s="214"/>
      <c r="BF692" s="214"/>
      <c r="BG692" s="214"/>
      <c r="BH692" s="214"/>
      <c r="BI692" s="214"/>
      <c r="BJ692" s="214"/>
      <c r="BK692" s="214"/>
      <c r="BL692" s="214"/>
      <c r="BM692" s="214"/>
      <c r="BN692" s="214"/>
      <c r="BO692" s="214"/>
      <c r="BP692" s="214"/>
      <c r="BQ692" s="214"/>
    </row>
    <row r="693" s="218" customFormat="true" ht="25.15" customHeight="true" x14ac:dyDescent="0.2">
      <c r="C693" s="2120"/>
      <c r="D693" s="2121"/>
      <c r="E693" s="478"/>
      <c r="F693" s="478"/>
      <c r="G693" s="478"/>
      <c r="H693" s="2120"/>
      <c r="I693" s="2121"/>
      <c r="J693" s="478"/>
      <c r="K693" s="478"/>
      <c r="L693" s="478"/>
      <c r="M693" s="2120"/>
      <c r="N693" s="2121"/>
      <c r="O693" s="478"/>
      <c r="P693" s="478"/>
      <c r="Q693" s="478"/>
      <c r="R693" s="211"/>
      <c r="S693" s="211"/>
      <c r="T693" s="211"/>
      <c r="U693" s="211"/>
      <c r="V693" s="211"/>
      <c r="W693" s="211"/>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BA693" s="214"/>
      <c r="BB693" s="289"/>
      <c r="BC693" s="214"/>
      <c r="BD693" s="214"/>
      <c r="BE693" s="214"/>
      <c r="BF693" s="214"/>
      <c r="BG693" s="214"/>
      <c r="BH693" s="214"/>
      <c r="BI693" s="214"/>
      <c r="BJ693" s="214"/>
      <c r="BK693" s="214"/>
      <c r="BL693" s="214"/>
      <c r="BM693" s="214"/>
      <c r="BN693" s="214"/>
      <c r="BO693" s="214"/>
      <c r="BP693" s="214"/>
      <c r="BQ693" s="214"/>
    </row>
    <row r="694" s="218" customFormat="true" ht="25.15" customHeight="true" x14ac:dyDescent="0.2">
      <c r="C694" s="2120"/>
      <c r="D694" s="2121"/>
      <c r="E694" s="478"/>
      <c r="F694" s="478"/>
      <c r="G694" s="478"/>
      <c r="H694" s="2120"/>
      <c r="I694" s="2121"/>
      <c r="J694" s="478"/>
      <c r="K694" s="478"/>
      <c r="L694" s="478"/>
      <c r="M694" s="2120"/>
      <c r="N694" s="2121"/>
      <c r="O694" s="478"/>
      <c r="P694" s="478"/>
      <c r="Q694" s="478"/>
      <c r="R694" s="211"/>
      <c r="S694" s="211"/>
      <c r="T694" s="211"/>
      <c r="U694" s="211"/>
      <c r="V694" s="211"/>
      <c r="W694" s="211"/>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BA694" s="214"/>
      <c r="BB694" s="289"/>
      <c r="BC694" s="214"/>
      <c r="BD694" s="214"/>
      <c r="BE694" s="214"/>
      <c r="BF694" s="214"/>
      <c r="BG694" s="214"/>
      <c r="BH694" s="214"/>
      <c r="BI694" s="214"/>
      <c r="BJ694" s="214"/>
      <c r="BK694" s="214"/>
      <c r="BL694" s="214"/>
      <c r="BM694" s="214"/>
      <c r="BN694" s="214"/>
      <c r="BO694" s="214"/>
      <c r="BP694" s="214"/>
      <c r="BQ694" s="214"/>
    </row>
    <row r="695" s="218" customFormat="true" ht="25.15" customHeight="true" x14ac:dyDescent="0.2">
      <c r="C695" s="2120"/>
      <c r="D695" s="2121"/>
      <c r="E695" s="478"/>
      <c r="F695" s="478"/>
      <c r="G695" s="478"/>
      <c r="H695" s="2120"/>
      <c r="I695" s="2121"/>
      <c r="J695" s="478"/>
      <c r="K695" s="478"/>
      <c r="L695" s="478"/>
      <c r="M695" s="2120"/>
      <c r="N695" s="2121"/>
      <c r="O695" s="478"/>
      <c r="P695" s="478"/>
      <c r="Q695" s="478"/>
      <c r="R695" s="211"/>
      <c r="S695" s="211"/>
      <c r="T695" s="211"/>
      <c r="U695" s="211"/>
      <c r="V695" s="211"/>
      <c r="W695" s="211"/>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BA695" s="214"/>
      <c r="BB695" s="289"/>
      <c r="BC695" s="214"/>
      <c r="BD695" s="214"/>
      <c r="BE695" s="214"/>
      <c r="BF695" s="214"/>
      <c r="BG695" s="214"/>
      <c r="BH695" s="214"/>
      <c r="BI695" s="214"/>
      <c r="BJ695" s="214"/>
      <c r="BK695" s="214"/>
      <c r="BL695" s="214"/>
      <c r="BM695" s="214"/>
      <c r="BN695" s="214"/>
      <c r="BO695" s="214"/>
      <c r="BP695" s="214"/>
      <c r="BQ695" s="214"/>
    </row>
    <row r="696" s="218" customFormat="true" ht="25.15" customHeight="true" x14ac:dyDescent="0.2">
      <c r="C696" s="2120"/>
      <c r="D696" s="2121"/>
      <c r="E696" s="478"/>
      <c r="F696" s="478"/>
      <c r="G696" s="478"/>
      <c r="H696" s="2120"/>
      <c r="I696" s="2121"/>
      <c r="J696" s="478"/>
      <c r="K696" s="478"/>
      <c r="L696" s="478"/>
      <c r="M696" s="2120"/>
      <c r="N696" s="2121"/>
      <c r="O696" s="478"/>
      <c r="P696" s="478"/>
      <c r="Q696" s="478"/>
      <c r="R696" s="211"/>
      <c r="S696" s="211"/>
      <c r="T696" s="211"/>
      <c r="U696" s="211"/>
      <c r="V696" s="211"/>
      <c r="W696" s="211"/>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BA696" s="214"/>
      <c r="BB696" s="289"/>
      <c r="BC696" s="214"/>
      <c r="BD696" s="214"/>
      <c r="BE696" s="214"/>
      <c r="BF696" s="214"/>
      <c r="BG696" s="214"/>
      <c r="BH696" s="214"/>
      <c r="BI696" s="214"/>
      <c r="BJ696" s="214"/>
      <c r="BK696" s="214"/>
      <c r="BL696" s="214"/>
      <c r="BM696" s="214"/>
      <c r="BN696" s="214"/>
      <c r="BO696" s="214"/>
      <c r="BP696" s="214"/>
      <c r="BQ696" s="214"/>
    </row>
    <row r="697" s="218" customFormat="true" ht="25.15" customHeight="true" x14ac:dyDescent="0.2">
      <c r="C697" s="2120"/>
      <c r="D697" s="2121"/>
      <c r="E697" s="478"/>
      <c r="F697" s="478"/>
      <c r="G697" s="478"/>
      <c r="H697" s="2120"/>
      <c r="I697" s="2121"/>
      <c r="J697" s="478"/>
      <c r="K697" s="478"/>
      <c r="L697" s="478"/>
      <c r="M697" s="2120"/>
      <c r="N697" s="2121"/>
      <c r="O697" s="478"/>
      <c r="P697" s="478"/>
      <c r="Q697" s="478"/>
      <c r="R697" s="211"/>
      <c r="S697" s="211"/>
      <c r="T697" s="211"/>
      <c r="U697" s="211"/>
      <c r="V697" s="211"/>
      <c r="W697" s="211"/>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BA697" s="214"/>
      <c r="BB697" s="289"/>
      <c r="BC697" s="214"/>
      <c r="BD697" s="214"/>
      <c r="BE697" s="214"/>
      <c r="BF697" s="214"/>
      <c r="BG697" s="214"/>
      <c r="BH697" s="214"/>
      <c r="BI697" s="214"/>
      <c r="BJ697" s="214"/>
      <c r="BK697" s="214"/>
      <c r="BL697" s="214"/>
      <c r="BM697" s="214"/>
      <c r="BN697" s="214"/>
      <c r="BO697" s="214"/>
      <c r="BP697" s="214"/>
      <c r="BQ697" s="214"/>
    </row>
    <row r="698" s="218" customFormat="true" ht="25.15" customHeight="true" x14ac:dyDescent="0.2">
      <c r="C698" s="2120"/>
      <c r="D698" s="2121"/>
      <c r="E698" s="478"/>
      <c r="F698" s="478"/>
      <c r="G698" s="478"/>
      <c r="H698" s="2120"/>
      <c r="I698" s="2121"/>
      <c r="J698" s="478"/>
      <c r="K698" s="478"/>
      <c r="L698" s="478"/>
      <c r="M698" s="2120"/>
      <c r="N698" s="2121"/>
      <c r="O698" s="478"/>
      <c r="P698" s="478"/>
      <c r="Q698" s="478"/>
      <c r="R698" s="211"/>
      <c r="S698" s="211"/>
      <c r="T698" s="211"/>
      <c r="U698" s="211"/>
      <c r="V698" s="211"/>
      <c r="W698" s="211"/>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BA698" s="214"/>
      <c r="BB698" s="289"/>
      <c r="BC698" s="214"/>
      <c r="BD698" s="214"/>
      <c r="BE698" s="214"/>
      <c r="BF698" s="214"/>
      <c r="BG698" s="214"/>
      <c r="BH698" s="214"/>
      <c r="BI698" s="214"/>
      <c r="BJ698" s="214"/>
      <c r="BK698" s="214"/>
      <c r="BL698" s="214"/>
      <c r="BM698" s="214"/>
      <c r="BN698" s="214"/>
      <c r="BO698" s="214"/>
      <c r="BP698" s="214"/>
      <c r="BQ698" s="214"/>
    </row>
    <row r="699" s="218" customFormat="true" ht="25.15" customHeight="true" x14ac:dyDescent="0.2">
      <c r="C699" s="2120"/>
      <c r="D699" s="2121"/>
      <c r="E699" s="478"/>
      <c r="F699" s="478"/>
      <c r="G699" s="478"/>
      <c r="H699" s="2120"/>
      <c r="I699" s="2121"/>
      <c r="J699" s="478"/>
      <c r="K699" s="478"/>
      <c r="L699" s="478"/>
      <c r="M699" s="2120"/>
      <c r="N699" s="2121"/>
      <c r="O699" s="478"/>
      <c r="P699" s="478"/>
      <c r="Q699" s="478"/>
      <c r="R699" s="211"/>
      <c r="S699" s="211"/>
      <c r="T699" s="211"/>
      <c r="U699" s="211"/>
      <c r="V699" s="211"/>
      <c r="W699" s="211"/>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BA699" s="214"/>
      <c r="BB699" s="289"/>
      <c r="BC699" s="214"/>
      <c r="BD699" s="214"/>
      <c r="BE699" s="214"/>
      <c r="BF699" s="214"/>
      <c r="BG699" s="214"/>
      <c r="BH699" s="214"/>
      <c r="BI699" s="214"/>
      <c r="BJ699" s="214"/>
      <c r="BK699" s="214"/>
      <c r="BL699" s="214"/>
      <c r="BM699" s="214"/>
      <c r="BN699" s="214"/>
      <c r="BO699" s="214"/>
      <c r="BP699" s="214"/>
      <c r="BQ699" s="214"/>
    </row>
    <row r="700" s="218" customFormat="true" ht="25.15" customHeight="true" x14ac:dyDescent="0.2">
      <c r="C700" s="478"/>
      <c r="D700" s="478"/>
      <c r="E700" s="478"/>
      <c r="F700" s="478"/>
      <c r="G700" s="478"/>
      <c r="H700" s="478"/>
      <c r="I700" s="478"/>
      <c r="J700" s="478"/>
      <c r="K700" s="478"/>
      <c r="L700" s="478"/>
      <c r="M700" s="478"/>
      <c r="N700" s="478"/>
      <c r="O700" s="478"/>
      <c r="P700" s="478"/>
      <c r="Q700" s="478"/>
      <c r="R700" s="211"/>
      <c r="S700" s="211"/>
      <c r="T700" s="211"/>
      <c r="U700" s="211"/>
      <c r="V700" s="211"/>
      <c r="W700" s="211"/>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BA700" s="214"/>
      <c r="BB700" s="289"/>
      <c r="BC700" s="214"/>
      <c r="BD700" s="214"/>
      <c r="BE700" s="214"/>
      <c r="BF700" s="214"/>
      <c r="BG700" s="214"/>
      <c r="BH700" s="214"/>
      <c r="BI700" s="214"/>
      <c r="BJ700" s="214"/>
      <c r="BK700" s="214"/>
      <c r="BL700" s="214"/>
      <c r="BM700" s="214"/>
      <c r="BN700" s="214"/>
      <c r="BO700" s="214"/>
      <c r="BP700" s="214"/>
      <c r="BQ700" s="214"/>
    </row>
    <row r="701" ht="25.15" customHeight="true" x14ac:dyDescent="0.2">
      <c r="C701" s="479"/>
      <c r="D701" s="479"/>
      <c r="E701" s="479"/>
      <c r="F701" s="479"/>
      <c r="G701" s="479"/>
      <c r="H701" s="479"/>
      <c r="I701" s="479"/>
      <c r="J701" s="479"/>
      <c r="K701" s="479"/>
      <c r="L701" s="479"/>
      <c r="M701" s="479"/>
      <c r="N701" s="479"/>
      <c r="O701" s="479"/>
      <c r="P701" s="479"/>
      <c r="Q701" s="479"/>
      <c r="BA701" s="214"/>
      <c r="BB701" s="289"/>
      <c r="BC701" s="214"/>
      <c r="BD701" s="214"/>
      <c r="BE701" s="214"/>
      <c r="BF701" s="214"/>
      <c r="BG701" s="214"/>
      <c r="BH701" s="214"/>
      <c r="BI701" s="214"/>
      <c r="BJ701" s="214"/>
      <c r="BK701" s="214"/>
      <c r="BL701" s="214"/>
      <c r="BM701" s="214"/>
      <c r="BN701" s="214"/>
      <c r="BO701" s="214"/>
      <c r="BP701" s="214"/>
      <c r="BQ701" s="214"/>
    </row>
    <row r="702" ht="25.15" customHeight="true" x14ac:dyDescent="0.2">
      <c r="C702" s="479"/>
      <c r="D702" s="479"/>
      <c r="E702" s="479"/>
      <c r="F702" s="479"/>
      <c r="G702" s="479"/>
      <c r="H702" s="479"/>
      <c r="I702" s="479"/>
      <c r="J702" s="479"/>
      <c r="K702" s="479"/>
      <c r="L702" s="479"/>
      <c r="M702" s="479"/>
      <c r="N702" s="479"/>
      <c r="O702" s="479"/>
      <c r="P702" s="479"/>
      <c r="Q702" s="479"/>
      <c r="BA702" s="214"/>
      <c r="BB702" s="289"/>
      <c r="BC702" s="214"/>
      <c r="BD702" s="214"/>
      <c r="BE702" s="214"/>
      <c r="BF702" s="214"/>
      <c r="BG702" s="214"/>
      <c r="BH702" s="214"/>
      <c r="BI702" s="214"/>
      <c r="BJ702" s="214"/>
      <c r="BK702" s="214"/>
      <c r="BL702" s="214"/>
      <c r="BM702" s="214"/>
      <c r="BN702" s="214"/>
      <c r="BO702" s="214"/>
      <c r="BP702" s="214"/>
      <c r="BQ702" s="214"/>
    </row>
    <row r="703" ht="25.15" customHeight="true" x14ac:dyDescent="0.2">
      <c r="C703" s="479"/>
      <c r="D703" s="479"/>
      <c r="E703" s="479"/>
      <c r="F703" s="479"/>
      <c r="G703" s="479"/>
      <c r="H703" s="479"/>
      <c r="I703" s="479"/>
      <c r="J703" s="479"/>
      <c r="K703" s="479"/>
      <c r="L703" s="479"/>
      <c r="M703" s="479"/>
      <c r="N703" s="479"/>
      <c r="O703" s="479"/>
      <c r="P703" s="479"/>
      <c r="Q703" s="479"/>
      <c r="BA703" s="214"/>
      <c r="BB703" s="289"/>
      <c r="BC703" s="214"/>
      <c r="BD703" s="214"/>
      <c r="BE703" s="214"/>
      <c r="BF703" s="214"/>
      <c r="BG703" s="214"/>
      <c r="BH703" s="214"/>
      <c r="BI703" s="214"/>
      <c r="BJ703" s="214"/>
      <c r="BK703" s="214"/>
      <c r="BL703" s="214"/>
      <c r="BM703" s="214"/>
      <c r="BN703" s="214"/>
      <c r="BO703" s="214"/>
      <c r="BP703" s="214"/>
      <c r="BQ703" s="214"/>
    </row>
    <row r="704" ht="25.15" customHeight="true" x14ac:dyDescent="0.2">
      <c r="C704" s="479"/>
      <c r="D704" s="479"/>
      <c r="E704" s="479"/>
      <c r="F704" s="479"/>
      <c r="G704" s="479"/>
      <c r="H704" s="479"/>
      <c r="I704" s="479"/>
      <c r="J704" s="479"/>
      <c r="K704" s="479"/>
      <c r="L704" s="479"/>
      <c r="M704" s="479"/>
      <c r="N704" s="479"/>
      <c r="O704" s="479"/>
      <c r="P704" s="479"/>
      <c r="Q704" s="479"/>
      <c r="BA704" s="214"/>
      <c r="BB704" s="289"/>
      <c r="BC704" s="214"/>
      <c r="BD704" s="214"/>
      <c r="BE704" s="214"/>
      <c r="BF704" s="214"/>
      <c r="BG704" s="214"/>
      <c r="BH704" s="214"/>
      <c r="BI704" s="214"/>
      <c r="BJ704" s="214"/>
      <c r="BK704" s="214"/>
      <c r="BL704" s="214"/>
      <c r="BM704" s="214"/>
      <c r="BN704" s="214"/>
      <c r="BO704" s="214"/>
      <c r="BP704" s="214"/>
      <c r="BQ704" s="214"/>
    </row>
    <row r="705" ht="25.15" customHeight="true" x14ac:dyDescent="0.2">
      <c r="C705" s="479"/>
      <c r="D705" s="479"/>
      <c r="E705" s="479"/>
      <c r="F705" s="479"/>
      <c r="G705" s="479"/>
      <c r="H705" s="479"/>
      <c r="I705" s="479"/>
      <c r="J705" s="479"/>
      <c r="K705" s="479"/>
      <c r="L705" s="479"/>
      <c r="M705" s="479"/>
      <c r="N705" s="479"/>
      <c r="O705" s="479"/>
      <c r="P705" s="479"/>
      <c r="Q705" s="479"/>
      <c r="BA705" s="214"/>
      <c r="BB705" s="289"/>
      <c r="BC705" s="214"/>
      <c r="BD705" s="214"/>
      <c r="BE705" s="214"/>
      <c r="BF705" s="214"/>
      <c r="BG705" s="214"/>
      <c r="BH705" s="214"/>
      <c r="BI705" s="214"/>
      <c r="BJ705" s="214"/>
      <c r="BK705" s="214"/>
      <c r="BL705" s="214"/>
      <c r="BM705" s="214"/>
      <c r="BN705" s="214"/>
      <c r="BO705" s="214"/>
      <c r="BP705" s="214"/>
      <c r="BQ705" s="214"/>
    </row>
    <row r="706" ht="25.15" customHeight="true" x14ac:dyDescent="0.2">
      <c r="C706" s="479"/>
      <c r="D706" s="479"/>
      <c r="E706" s="479"/>
      <c r="F706" s="479"/>
      <c r="G706" s="479"/>
      <c r="H706" s="479"/>
      <c r="I706" s="479"/>
      <c r="J706" s="479"/>
      <c r="K706" s="479"/>
      <c r="L706" s="479"/>
      <c r="M706" s="479"/>
      <c r="N706" s="479"/>
      <c r="O706" s="479"/>
      <c r="P706" s="479"/>
      <c r="Q706" s="479"/>
      <c r="BA706" s="214"/>
      <c r="BB706" s="289"/>
      <c r="BC706" s="214"/>
      <c r="BD706" s="214"/>
      <c r="BE706" s="214"/>
      <c r="BF706" s="214"/>
      <c r="BG706" s="214"/>
      <c r="BH706" s="214"/>
      <c r="BI706" s="214"/>
      <c r="BJ706" s="214"/>
      <c r="BK706" s="214"/>
      <c r="BL706" s="214"/>
      <c r="BM706" s="214"/>
      <c r="BN706" s="214"/>
      <c r="BO706" s="214"/>
      <c r="BP706" s="214"/>
      <c r="BQ706" s="214"/>
    </row>
    <row r="707" ht="25.15" customHeight="true" x14ac:dyDescent="0.2">
      <c r="C707" s="479"/>
      <c r="D707" s="479"/>
      <c r="E707" s="479"/>
      <c r="F707" s="479"/>
      <c r="G707" s="479"/>
      <c r="H707" s="479"/>
      <c r="I707" s="479"/>
      <c r="J707" s="479"/>
      <c r="K707" s="479"/>
      <c r="L707" s="479"/>
      <c r="M707" s="479"/>
      <c r="N707" s="479"/>
      <c r="O707" s="479"/>
      <c r="P707" s="479"/>
      <c r="Q707" s="479"/>
      <c r="BA707" s="214"/>
      <c r="BB707" s="289"/>
      <c r="BC707" s="214"/>
      <c r="BD707" s="214"/>
      <c r="BE707" s="214"/>
      <c r="BF707" s="214"/>
      <c r="BG707" s="214"/>
      <c r="BH707" s="214"/>
      <c r="BI707" s="214"/>
      <c r="BJ707" s="214"/>
      <c r="BK707" s="214"/>
      <c r="BL707" s="214"/>
      <c r="BM707" s="214"/>
      <c r="BN707" s="214"/>
      <c r="BO707" s="214"/>
      <c r="BP707" s="214"/>
      <c r="BQ707" s="214"/>
    </row>
    <row r="708" ht="25.15" customHeight="true" x14ac:dyDescent="0.2">
      <c r="C708" s="479"/>
      <c r="D708" s="479"/>
      <c r="E708" s="479"/>
      <c r="F708" s="479"/>
      <c r="G708" s="479"/>
      <c r="H708" s="479"/>
      <c r="I708" s="479"/>
      <c r="J708" s="479"/>
      <c r="K708" s="479"/>
      <c r="L708" s="479"/>
      <c r="M708" s="479"/>
      <c r="N708" s="479"/>
      <c r="O708" s="479"/>
      <c r="P708" s="479"/>
      <c r="Q708" s="479"/>
      <c r="BA708" s="214"/>
      <c r="BB708" s="289"/>
      <c r="BC708" s="214"/>
      <c r="BD708" s="214"/>
      <c r="BE708" s="214"/>
      <c r="BF708" s="214"/>
      <c r="BG708" s="214"/>
      <c r="BH708" s="214"/>
      <c r="BI708" s="214"/>
      <c r="BJ708" s="214"/>
      <c r="BK708" s="214"/>
      <c r="BL708" s="214"/>
      <c r="BM708" s="214"/>
      <c r="BN708" s="214"/>
      <c r="BO708" s="214"/>
      <c r="BP708" s="214"/>
      <c r="BQ708" s="214"/>
    </row>
    <row r="709" ht="25.15" customHeight="true" x14ac:dyDescent="0.2">
      <c r="C709" s="479"/>
      <c r="D709" s="479"/>
      <c r="E709" s="479"/>
      <c r="F709" s="479"/>
      <c r="G709" s="479"/>
      <c r="H709" s="479"/>
      <c r="I709" s="479"/>
      <c r="J709" s="479"/>
      <c r="K709" s="479"/>
      <c r="L709" s="479"/>
      <c r="M709" s="479"/>
      <c r="N709" s="479"/>
      <c r="O709" s="479"/>
      <c r="P709" s="479"/>
      <c r="Q709" s="479"/>
      <c r="BA709" s="214"/>
      <c r="BB709" s="289"/>
      <c r="BC709" s="214"/>
      <c r="BD709" s="214"/>
      <c r="BE709" s="214"/>
      <c r="BF709" s="214"/>
      <c r="BG709" s="214"/>
      <c r="BH709" s="214"/>
      <c r="BI709" s="214"/>
      <c r="BJ709" s="214"/>
      <c r="BK709" s="214"/>
      <c r="BL709" s="214"/>
      <c r="BM709" s="214"/>
      <c r="BN709" s="214"/>
      <c r="BO709" s="214"/>
      <c r="BP709" s="214"/>
      <c r="BQ709" s="214"/>
    </row>
    <row r="710" ht="25.15" customHeight="true" x14ac:dyDescent="0.2">
      <c r="C710" s="479"/>
      <c r="D710" s="479"/>
      <c r="E710" s="479"/>
      <c r="F710" s="479"/>
      <c r="G710" s="479"/>
      <c r="H710" s="479"/>
      <c r="I710" s="479"/>
      <c r="J710" s="479"/>
      <c r="K710" s="479"/>
      <c r="L710" s="479"/>
      <c r="M710" s="479"/>
      <c r="N710" s="479"/>
      <c r="O710" s="479"/>
      <c r="P710" s="479"/>
      <c r="Q710" s="479"/>
      <c r="BA710" s="214"/>
      <c r="BB710" s="289"/>
      <c r="BC710" s="214"/>
      <c r="BD710" s="214"/>
      <c r="BE710" s="214"/>
      <c r="BF710" s="214"/>
      <c r="BG710" s="214"/>
      <c r="BH710" s="214"/>
      <c r="BI710" s="214"/>
      <c r="BJ710" s="214"/>
      <c r="BK710" s="214"/>
      <c r="BL710" s="214"/>
      <c r="BM710" s="214"/>
      <c r="BN710" s="214"/>
      <c r="BO710" s="214"/>
      <c r="BP710" s="214"/>
      <c r="BQ710" s="214"/>
    </row>
    <row r="711" ht="25.15" customHeight="true" x14ac:dyDescent="0.2">
      <c r="C711" s="479"/>
      <c r="D711" s="479"/>
      <c r="E711" s="479"/>
      <c r="F711" s="479"/>
      <c r="G711" s="479"/>
      <c r="H711" s="479"/>
      <c r="I711" s="479"/>
      <c r="J711" s="479"/>
      <c r="K711" s="479"/>
      <c r="L711" s="479"/>
      <c r="M711" s="479"/>
      <c r="N711" s="479"/>
      <c r="O711" s="479"/>
      <c r="P711" s="479"/>
      <c r="Q711" s="479"/>
      <c r="BA711" s="214"/>
      <c r="BB711" s="289"/>
      <c r="BC711" s="214"/>
      <c r="BD711" s="214"/>
      <c r="BE711" s="214"/>
      <c r="BF711" s="214"/>
      <c r="BG711" s="214"/>
      <c r="BH711" s="214"/>
      <c r="BI711" s="214"/>
      <c r="BJ711" s="214"/>
      <c r="BK711" s="214"/>
      <c r="BL711" s="214"/>
      <c r="BM711" s="214"/>
      <c r="BN711" s="214"/>
      <c r="BO711" s="214"/>
      <c r="BP711" s="214"/>
      <c r="BQ711" s="214"/>
    </row>
    <row r="712" ht="25.15" customHeight="true" x14ac:dyDescent="0.2">
      <c r="C712" s="479"/>
      <c r="D712" s="479"/>
      <c r="E712" s="479"/>
      <c r="F712" s="479"/>
      <c r="G712" s="479"/>
      <c r="H712" s="479"/>
      <c r="I712" s="479"/>
      <c r="J712" s="479"/>
      <c r="K712" s="479"/>
      <c r="L712" s="479"/>
      <c r="M712" s="479"/>
      <c r="N712" s="479"/>
      <c r="O712" s="479"/>
      <c r="P712" s="479"/>
      <c r="Q712" s="479"/>
      <c r="BA712" s="214"/>
      <c r="BB712" s="289"/>
      <c r="BC712" s="214"/>
      <c r="BD712" s="214"/>
      <c r="BE712" s="214"/>
      <c r="BF712" s="214"/>
      <c r="BG712" s="214"/>
      <c r="BH712" s="214"/>
      <c r="BI712" s="214"/>
      <c r="BJ712" s="214"/>
      <c r="BK712" s="214"/>
      <c r="BL712" s="214"/>
      <c r="BM712" s="214"/>
      <c r="BN712" s="214"/>
      <c r="BO712" s="214"/>
      <c r="BP712" s="214"/>
      <c r="BQ712" s="214"/>
    </row>
    <row r="713" ht="25.15" customHeight="true" x14ac:dyDescent="0.2">
      <c r="C713" s="479"/>
      <c r="D713" s="479"/>
      <c r="E713" s="479"/>
      <c r="F713" s="479"/>
      <c r="G713" s="479"/>
      <c r="H713" s="479"/>
      <c r="I713" s="479"/>
      <c r="J713" s="479"/>
      <c r="K713" s="479"/>
      <c r="L713" s="479"/>
      <c r="M713" s="479"/>
      <c r="N713" s="479"/>
      <c r="O713" s="479"/>
      <c r="P713" s="479"/>
      <c r="Q713" s="479"/>
      <c r="BA713" s="214"/>
      <c r="BB713" s="289"/>
      <c r="BC713" s="214"/>
      <c r="BD713" s="214"/>
      <c r="BE713" s="214"/>
      <c r="BF713" s="214"/>
      <c r="BG713" s="214"/>
      <c r="BH713" s="214"/>
      <c r="BI713" s="214"/>
      <c r="BJ713" s="214"/>
      <c r="BK713" s="214"/>
      <c r="BL713" s="214"/>
      <c r="BM713" s="214"/>
      <c r="BN713" s="214"/>
      <c r="BO713" s="214"/>
      <c r="BP713" s="214"/>
      <c r="BQ713" s="214"/>
    </row>
    <row r="714" ht="25.15" customHeight="true" x14ac:dyDescent="0.2">
      <c r="C714" s="479"/>
      <c r="D714" s="479"/>
      <c r="E714" s="479"/>
      <c r="F714" s="479"/>
      <c r="G714" s="479"/>
      <c r="H714" s="479"/>
      <c r="I714" s="479"/>
      <c r="J714" s="479"/>
      <c r="K714" s="479"/>
      <c r="L714" s="479"/>
      <c r="M714" s="479"/>
      <c r="N714" s="479"/>
      <c r="O714" s="479"/>
      <c r="P714" s="479"/>
      <c r="Q714" s="479"/>
      <c r="BA714" s="214"/>
      <c r="BB714" s="289"/>
      <c r="BC714" s="214"/>
      <c r="BD714" s="214"/>
      <c r="BE714" s="214"/>
      <c r="BF714" s="214"/>
      <c r="BG714" s="214"/>
      <c r="BH714" s="214"/>
      <c r="BI714" s="214"/>
      <c r="BJ714" s="214"/>
      <c r="BK714" s="214"/>
      <c r="BL714" s="214"/>
      <c r="BM714" s="214"/>
      <c r="BN714" s="214"/>
      <c r="BO714" s="214"/>
      <c r="BP714" s="214"/>
      <c r="BQ714" s="214"/>
    </row>
    <row r="715" ht="25.15" customHeight="true" x14ac:dyDescent="0.2">
      <c r="C715" s="479"/>
      <c r="D715" s="479"/>
      <c r="E715" s="479"/>
      <c r="F715" s="479"/>
      <c r="G715" s="479"/>
      <c r="H715" s="479"/>
      <c r="I715" s="479"/>
      <c r="J715" s="479"/>
      <c r="K715" s="479"/>
      <c r="L715" s="479"/>
      <c r="M715" s="479"/>
      <c r="N715" s="479"/>
      <c r="O715" s="479"/>
      <c r="P715" s="479"/>
      <c r="Q715" s="479"/>
      <c r="BA715" s="214"/>
      <c r="BB715" s="289"/>
      <c r="BC715" s="214"/>
      <c r="BD715" s="214"/>
      <c r="BE715" s="214"/>
      <c r="BF715" s="214"/>
      <c r="BG715" s="214"/>
      <c r="BH715" s="214"/>
      <c r="BI715" s="214"/>
      <c r="BJ715" s="214"/>
      <c r="BK715" s="214"/>
      <c r="BL715" s="214"/>
      <c r="BM715" s="214"/>
      <c r="BN715" s="214"/>
      <c r="BO715" s="214"/>
      <c r="BP715" s="214"/>
      <c r="BQ715" s="214"/>
    </row>
    <row r="716" ht="25.15" customHeight="true" x14ac:dyDescent="0.2">
      <c r="C716" s="479"/>
      <c r="D716" s="479"/>
      <c r="E716" s="479"/>
      <c r="F716" s="479"/>
      <c r="G716" s="479"/>
      <c r="H716" s="479"/>
      <c r="I716" s="479"/>
      <c r="J716" s="479"/>
      <c r="K716" s="479"/>
      <c r="L716" s="479"/>
      <c r="M716" s="479"/>
      <c r="N716" s="479"/>
      <c r="O716" s="479"/>
      <c r="P716" s="479"/>
      <c r="Q716" s="479"/>
      <c r="BA716" s="214"/>
      <c r="BB716" s="289"/>
      <c r="BC716" s="214"/>
      <c r="BD716" s="214"/>
      <c r="BE716" s="214"/>
      <c r="BF716" s="214"/>
      <c r="BG716" s="214"/>
      <c r="BH716" s="214"/>
      <c r="BI716" s="214"/>
      <c r="BJ716" s="214"/>
      <c r="BK716" s="214"/>
      <c r="BL716" s="214"/>
      <c r="BM716" s="214"/>
      <c r="BN716" s="214"/>
      <c r="BO716" s="214"/>
      <c r="BP716" s="214"/>
      <c r="BQ716" s="214"/>
    </row>
    <row r="717" ht="25.15" customHeight="true" x14ac:dyDescent="0.2">
      <c r="C717" s="479"/>
      <c r="D717" s="479"/>
      <c r="E717" s="479"/>
      <c r="F717" s="479"/>
      <c r="G717" s="479"/>
      <c r="H717" s="479"/>
      <c r="I717" s="479"/>
      <c r="J717" s="479"/>
      <c r="K717" s="479"/>
      <c r="L717" s="479"/>
      <c r="M717" s="479"/>
      <c r="N717" s="479"/>
      <c r="O717" s="479"/>
      <c r="P717" s="479"/>
      <c r="Q717" s="479"/>
      <c r="BA717" s="214"/>
      <c r="BB717" s="289"/>
      <c r="BC717" s="214"/>
      <c r="BD717" s="214"/>
      <c r="BE717" s="214"/>
      <c r="BF717" s="214"/>
      <c r="BG717" s="214"/>
      <c r="BH717" s="214"/>
      <c r="BI717" s="214"/>
      <c r="BJ717" s="214"/>
      <c r="BK717" s="214"/>
      <c r="BL717" s="214"/>
      <c r="BM717" s="214"/>
      <c r="BN717" s="214"/>
      <c r="BO717" s="214"/>
      <c r="BP717" s="214"/>
      <c r="BQ717" s="214"/>
    </row>
    <row r="718" ht="25.15" customHeight="true" x14ac:dyDescent="0.2">
      <c r="C718" s="479"/>
      <c r="D718" s="479"/>
      <c r="E718" s="479"/>
      <c r="F718" s="479"/>
      <c r="G718" s="479"/>
      <c r="H718" s="479"/>
      <c r="I718" s="479"/>
      <c r="J718" s="479"/>
      <c r="K718" s="479"/>
      <c r="L718" s="479"/>
      <c r="M718" s="479"/>
      <c r="N718" s="479"/>
      <c r="O718" s="479"/>
      <c r="P718" s="479"/>
      <c r="Q718" s="479"/>
      <c r="BA718" s="214"/>
      <c r="BB718" s="289"/>
      <c r="BC718" s="214"/>
      <c r="BD718" s="214"/>
      <c r="BE718" s="214"/>
      <c r="BF718" s="214"/>
      <c r="BG718" s="214"/>
      <c r="BH718" s="214"/>
      <c r="BI718" s="214"/>
      <c r="BJ718" s="214"/>
      <c r="BK718" s="214"/>
      <c r="BL718" s="214"/>
      <c r="BM718" s="214"/>
      <c r="BN718" s="214"/>
      <c r="BO718" s="214"/>
      <c r="BP718" s="214"/>
      <c r="BQ718" s="214"/>
    </row>
    <row r="719" ht="25.15" customHeight="true" x14ac:dyDescent="0.2">
      <c r="C719" s="479"/>
      <c r="D719" s="479"/>
      <c r="E719" s="479"/>
      <c r="F719" s="479"/>
      <c r="G719" s="479"/>
      <c r="H719" s="479"/>
      <c r="I719" s="479"/>
      <c r="J719" s="479"/>
      <c r="K719" s="479"/>
      <c r="L719" s="479"/>
      <c r="M719" s="479"/>
      <c r="N719" s="479"/>
      <c r="O719" s="479"/>
      <c r="P719" s="479"/>
      <c r="Q719" s="479"/>
      <c r="BA719" s="214"/>
      <c r="BB719" s="289"/>
      <c r="BC719" s="214"/>
      <c r="BD719" s="214"/>
      <c r="BE719" s="214"/>
      <c r="BF719" s="214"/>
      <c r="BG719" s="214"/>
      <c r="BH719" s="214"/>
      <c r="BI719" s="214"/>
      <c r="BJ719" s="214"/>
      <c r="BK719" s="214"/>
      <c r="BL719" s="214"/>
      <c r="BM719" s="214"/>
      <c r="BN719" s="214"/>
      <c r="BO719" s="214"/>
      <c r="BP719" s="214"/>
      <c r="BQ719" s="214"/>
    </row>
    <row r="720" ht="25.15" customHeight="true" x14ac:dyDescent="0.2">
      <c r="C720" s="479"/>
      <c r="D720" s="479"/>
      <c r="E720" s="479"/>
      <c r="F720" s="479"/>
      <c r="G720" s="479"/>
      <c r="H720" s="479"/>
      <c r="I720" s="479"/>
      <c r="J720" s="479"/>
      <c r="K720" s="479"/>
      <c r="L720" s="479"/>
      <c r="M720" s="479"/>
      <c r="N720" s="479"/>
      <c r="O720" s="479"/>
      <c r="P720" s="479"/>
      <c r="Q720" s="479"/>
      <c r="BA720" s="214"/>
      <c r="BB720" s="289"/>
      <c r="BC720" s="214"/>
      <c r="BD720" s="214"/>
      <c r="BE720" s="214"/>
      <c r="BF720" s="214"/>
      <c r="BG720" s="214"/>
      <c r="BH720" s="214"/>
      <c r="BI720" s="214"/>
      <c r="BJ720" s="214"/>
      <c r="BK720" s="214"/>
      <c r="BL720" s="214"/>
      <c r="BM720" s="214"/>
      <c r="BN720" s="214"/>
      <c r="BO720" s="214"/>
      <c r="BP720" s="214"/>
      <c r="BQ720" s="214"/>
    </row>
    <row r="721" ht="25.15" customHeight="true" x14ac:dyDescent="0.2">
      <c r="C721" s="479"/>
      <c r="D721" s="479"/>
      <c r="E721" s="479"/>
      <c r="F721" s="479"/>
      <c r="G721" s="479"/>
      <c r="H721" s="479"/>
      <c r="I721" s="479"/>
      <c r="J721" s="479"/>
      <c r="K721" s="479"/>
      <c r="L721" s="479"/>
      <c r="M721" s="479"/>
      <c r="N721" s="479"/>
      <c r="O721" s="479"/>
      <c r="P721" s="479"/>
      <c r="Q721" s="479"/>
      <c r="BA721" s="214"/>
      <c r="BB721" s="289"/>
      <c r="BC721" s="214"/>
      <c r="BD721" s="214"/>
      <c r="BE721" s="214"/>
      <c r="BF721" s="214"/>
      <c r="BG721" s="214"/>
      <c r="BH721" s="214"/>
      <c r="BI721" s="214"/>
      <c r="BJ721" s="214"/>
      <c r="BK721" s="214"/>
      <c r="BL721" s="214"/>
      <c r="BM721" s="214"/>
      <c r="BN721" s="214"/>
      <c r="BO721" s="214"/>
      <c r="BP721" s="214"/>
      <c r="BQ721" s="214"/>
    </row>
    <row r="722" ht="25.15" customHeight="true" x14ac:dyDescent="0.2">
      <c r="C722" s="479"/>
      <c r="D722" s="479"/>
      <c r="E722" s="479"/>
      <c r="F722" s="479"/>
      <c r="G722" s="479"/>
      <c r="H722" s="479"/>
      <c r="I722" s="479"/>
      <c r="J722" s="479"/>
      <c r="K722" s="479"/>
      <c r="L722" s="479"/>
      <c r="M722" s="479"/>
      <c r="N722" s="479"/>
      <c r="O722" s="479"/>
      <c r="P722" s="479"/>
      <c r="Q722" s="479"/>
      <c r="BA722" s="214"/>
      <c r="BB722" s="289"/>
      <c r="BC722" s="214"/>
      <c r="BD722" s="214"/>
      <c r="BE722" s="214"/>
      <c r="BF722" s="214"/>
      <c r="BG722" s="214"/>
      <c r="BH722" s="214"/>
      <c r="BI722" s="214"/>
      <c r="BJ722" s="214"/>
      <c r="BK722" s="214"/>
      <c r="BL722" s="214"/>
      <c r="BM722" s="214"/>
      <c r="BN722" s="214"/>
      <c r="BO722" s="214"/>
      <c r="BP722" s="214"/>
      <c r="BQ722" s="214"/>
    </row>
    <row r="723" ht="25.15" customHeight="true" x14ac:dyDescent="0.2">
      <c r="C723" s="479"/>
      <c r="D723" s="479"/>
      <c r="E723" s="479"/>
      <c r="F723" s="479"/>
      <c r="G723" s="479"/>
      <c r="H723" s="479"/>
      <c r="I723" s="479"/>
      <c r="J723" s="479"/>
      <c r="K723" s="479"/>
      <c r="L723" s="479"/>
      <c r="M723" s="479"/>
      <c r="N723" s="479"/>
      <c r="O723" s="479"/>
      <c r="P723" s="479"/>
      <c r="Q723" s="479"/>
      <c r="BA723" s="214"/>
      <c r="BB723" s="289"/>
      <c r="BC723" s="214"/>
      <c r="BD723" s="214"/>
      <c r="BE723" s="214"/>
      <c r="BF723" s="214"/>
      <c r="BG723" s="214"/>
      <c r="BH723" s="214"/>
      <c r="BI723" s="214"/>
      <c r="BJ723" s="214"/>
      <c r="BK723" s="214"/>
      <c r="BL723" s="214"/>
      <c r="BM723" s="214"/>
      <c r="BN723" s="214"/>
      <c r="BO723" s="214"/>
      <c r="BP723" s="214"/>
      <c r="BQ723" s="214"/>
    </row>
    <row r="724" ht="25.15" customHeight="true" x14ac:dyDescent="0.2">
      <c r="C724" s="479"/>
      <c r="D724" s="479"/>
      <c r="E724" s="479"/>
      <c r="F724" s="479"/>
      <c r="G724" s="479"/>
      <c r="H724" s="479"/>
      <c r="I724" s="479"/>
      <c r="J724" s="479"/>
      <c r="K724" s="479"/>
      <c r="L724" s="479"/>
      <c r="M724" s="479"/>
      <c r="N724" s="479"/>
      <c r="O724" s="479"/>
      <c r="P724" s="479"/>
      <c r="Q724" s="479"/>
      <c r="BA724" s="214"/>
      <c r="BB724" s="289"/>
      <c r="BC724" s="214"/>
      <c r="BD724" s="214"/>
      <c r="BE724" s="214"/>
      <c r="BF724" s="214"/>
      <c r="BG724" s="214"/>
      <c r="BH724" s="214"/>
      <c r="BI724" s="214"/>
      <c r="BJ724" s="214"/>
      <c r="BK724" s="214"/>
      <c r="BL724" s="214"/>
      <c r="BM724" s="214"/>
      <c r="BN724" s="214"/>
      <c r="BO724" s="214"/>
      <c r="BP724" s="214"/>
      <c r="BQ724" s="214"/>
    </row>
    <row r="725" ht="25.15" customHeight="true" x14ac:dyDescent="0.2">
      <c r="C725" s="479"/>
      <c r="D725" s="479"/>
      <c r="E725" s="479"/>
      <c r="F725" s="479"/>
      <c r="G725" s="479"/>
      <c r="H725" s="479"/>
      <c r="I725" s="479"/>
      <c r="J725" s="479"/>
      <c r="K725" s="479"/>
      <c r="L725" s="479"/>
      <c r="M725" s="479"/>
      <c r="N725" s="479"/>
      <c r="O725" s="479"/>
      <c r="P725" s="479"/>
      <c r="Q725" s="479"/>
      <c r="BA725" s="214"/>
      <c r="BB725" s="289"/>
      <c r="BC725" s="214"/>
      <c r="BD725" s="214"/>
      <c r="BE725" s="214"/>
      <c r="BF725" s="214"/>
      <c r="BG725" s="214"/>
      <c r="BH725" s="214"/>
      <c r="BI725" s="214"/>
      <c r="BJ725" s="214"/>
      <c r="BK725" s="214"/>
      <c r="BL725" s="214"/>
      <c r="BM725" s="214"/>
      <c r="BN725" s="214"/>
      <c r="BO725" s="214"/>
      <c r="BP725" s="214"/>
      <c r="BQ725" s="214"/>
    </row>
    <row r="726" ht="25.15" customHeight="true" x14ac:dyDescent="0.2">
      <c r="C726" s="479"/>
      <c r="D726" s="479"/>
      <c r="E726" s="479"/>
      <c r="F726" s="479"/>
      <c r="G726" s="479"/>
      <c r="H726" s="479"/>
      <c r="I726" s="479"/>
      <c r="J726" s="479"/>
      <c r="K726" s="479"/>
      <c r="L726" s="479"/>
      <c r="M726" s="479"/>
      <c r="N726" s="479"/>
      <c r="O726" s="479"/>
      <c r="P726" s="479"/>
      <c r="Q726" s="479"/>
      <c r="BA726" s="214"/>
      <c r="BB726" s="289"/>
      <c r="BC726" s="214"/>
      <c r="BD726" s="214"/>
      <c r="BE726" s="214"/>
      <c r="BF726" s="214"/>
      <c r="BG726" s="214"/>
      <c r="BH726" s="214"/>
      <c r="BI726" s="214"/>
      <c r="BJ726" s="214"/>
      <c r="BK726" s="214"/>
      <c r="BL726" s="214"/>
      <c r="BM726" s="214"/>
      <c r="BN726" s="214"/>
      <c r="BO726" s="214"/>
      <c r="BP726" s="214"/>
      <c r="BQ726" s="214"/>
    </row>
    <row r="727" ht="25.15" customHeight="true" x14ac:dyDescent="0.2">
      <c r="C727" s="479"/>
      <c r="D727" s="479"/>
      <c r="E727" s="479"/>
      <c r="F727" s="479"/>
      <c r="G727" s="479"/>
      <c r="H727" s="479"/>
      <c r="I727" s="479"/>
      <c r="J727" s="479"/>
      <c r="K727" s="479"/>
      <c r="L727" s="479"/>
      <c r="M727" s="479"/>
      <c r="N727" s="479"/>
      <c r="O727" s="479"/>
      <c r="P727" s="479"/>
      <c r="Q727" s="479"/>
      <c r="BA727" s="214"/>
      <c r="BB727" s="289"/>
      <c r="BC727" s="214"/>
      <c r="BD727" s="214"/>
      <c r="BE727" s="214"/>
      <c r="BF727" s="214"/>
      <c r="BG727" s="214"/>
      <c r="BH727" s="214"/>
      <c r="BI727" s="214"/>
      <c r="BJ727" s="214"/>
      <c r="BK727" s="214"/>
      <c r="BL727" s="214"/>
      <c r="BM727" s="214"/>
      <c r="BN727" s="214"/>
      <c r="BO727" s="214"/>
      <c r="BP727" s="214"/>
      <c r="BQ727" s="214"/>
    </row>
    <row r="728" ht="25.15" customHeight="true" x14ac:dyDescent="0.2">
      <c r="C728" s="479"/>
      <c r="D728" s="479"/>
      <c r="E728" s="479"/>
      <c r="F728" s="479"/>
      <c r="G728" s="479"/>
      <c r="H728" s="479"/>
      <c r="I728" s="479"/>
      <c r="J728" s="479"/>
      <c r="K728" s="479"/>
      <c r="L728" s="479"/>
      <c r="M728" s="479"/>
      <c r="N728" s="479"/>
      <c r="O728" s="479"/>
      <c r="P728" s="479"/>
      <c r="Q728" s="479"/>
      <c r="BA728" s="214"/>
      <c r="BB728" s="289"/>
      <c r="BC728" s="214"/>
      <c r="BD728" s="214"/>
      <c r="BE728" s="214"/>
      <c r="BF728" s="214"/>
      <c r="BG728" s="214"/>
      <c r="BH728" s="214"/>
      <c r="BI728" s="214"/>
      <c r="BJ728" s="214"/>
      <c r="BK728" s="214"/>
      <c r="BL728" s="214"/>
      <c r="BM728" s="214"/>
      <c r="BN728" s="214"/>
      <c r="BO728" s="214"/>
      <c r="BP728" s="214"/>
      <c r="BQ728" s="214"/>
    </row>
    <row r="729" ht="25.15" customHeight="true" x14ac:dyDescent="0.2">
      <c r="C729" s="479"/>
      <c r="D729" s="479"/>
      <c r="E729" s="479"/>
      <c r="F729" s="479"/>
      <c r="G729" s="479"/>
      <c r="H729" s="479"/>
      <c r="I729" s="479"/>
      <c r="J729" s="479"/>
      <c r="K729" s="479"/>
      <c r="L729" s="479"/>
      <c r="M729" s="479"/>
      <c r="N729" s="479"/>
      <c r="O729" s="479"/>
      <c r="P729" s="479"/>
      <c r="Q729" s="479"/>
      <c r="BA729" s="214"/>
      <c r="BB729" s="289"/>
      <c r="BC729" s="214"/>
      <c r="BD729" s="214"/>
      <c r="BE729" s="214"/>
      <c r="BF729" s="214"/>
      <c r="BG729" s="214"/>
      <c r="BH729" s="214"/>
      <c r="BI729" s="214"/>
      <c r="BJ729" s="214"/>
      <c r="BK729" s="214"/>
      <c r="BL729" s="214"/>
      <c r="BM729" s="214"/>
      <c r="BN729" s="214"/>
      <c r="BO729" s="214"/>
      <c r="BP729" s="214"/>
      <c r="BQ729" s="214"/>
    </row>
    <row r="730" ht="25.15" customHeight="true" x14ac:dyDescent="0.2">
      <c r="C730" s="479"/>
      <c r="D730" s="479"/>
      <c r="E730" s="479"/>
      <c r="F730" s="479"/>
      <c r="G730" s="479"/>
      <c r="H730" s="479"/>
      <c r="I730" s="479"/>
      <c r="J730" s="479"/>
      <c r="K730" s="479"/>
      <c r="L730" s="479"/>
      <c r="M730" s="479"/>
      <c r="N730" s="479"/>
      <c r="O730" s="479"/>
      <c r="P730" s="479"/>
      <c r="Q730" s="479"/>
      <c r="BA730" s="214"/>
      <c r="BB730" s="289"/>
      <c r="BC730" s="214"/>
      <c r="BD730" s="214"/>
      <c r="BE730" s="214"/>
      <c r="BF730" s="214"/>
      <c r="BG730" s="214"/>
      <c r="BH730" s="214"/>
      <c r="BI730" s="214"/>
      <c r="BJ730" s="214"/>
      <c r="BK730" s="214"/>
      <c r="BL730" s="214"/>
      <c r="BM730" s="214"/>
      <c r="BN730" s="214"/>
      <c r="BO730" s="214"/>
      <c r="BP730" s="214"/>
      <c r="BQ730" s="214"/>
    </row>
    <row r="731" ht="25.15" customHeight="true" x14ac:dyDescent="0.2">
      <c r="C731" s="479"/>
      <c r="D731" s="479"/>
      <c r="E731" s="479"/>
      <c r="F731" s="479"/>
      <c r="G731" s="479"/>
      <c r="H731" s="479"/>
      <c r="I731" s="479"/>
      <c r="J731" s="479"/>
      <c r="K731" s="479"/>
      <c r="L731" s="479"/>
      <c r="M731" s="479"/>
      <c r="N731" s="479"/>
      <c r="O731" s="479"/>
      <c r="P731" s="479"/>
      <c r="Q731" s="479"/>
      <c r="BA731" s="214"/>
      <c r="BB731" s="289"/>
      <c r="BC731" s="214"/>
      <c r="BD731" s="214"/>
      <c r="BE731" s="214"/>
      <c r="BF731" s="214"/>
      <c r="BG731" s="214"/>
      <c r="BH731" s="214"/>
      <c r="BI731" s="214"/>
      <c r="BJ731" s="214"/>
      <c r="BK731" s="214"/>
      <c r="BL731" s="214"/>
      <c r="BM731" s="214"/>
      <c r="BN731" s="214"/>
      <c r="BO731" s="214"/>
      <c r="BP731" s="214"/>
      <c r="BQ731" s="214"/>
    </row>
    <row r="732" ht="25.15" customHeight="true" x14ac:dyDescent="0.2">
      <c r="C732" s="479"/>
      <c r="D732" s="479"/>
      <c r="E732" s="479"/>
      <c r="F732" s="479"/>
      <c r="G732" s="479"/>
      <c r="H732" s="479"/>
      <c r="I732" s="479"/>
      <c r="J732" s="479"/>
      <c r="K732" s="479"/>
      <c r="L732" s="479"/>
      <c r="M732" s="479"/>
      <c r="N732" s="479"/>
      <c r="O732" s="479"/>
      <c r="P732" s="479"/>
      <c r="Q732" s="479"/>
      <c r="BA732" s="214"/>
      <c r="BB732" s="289"/>
      <c r="BC732" s="214"/>
      <c r="BD732" s="214"/>
      <c r="BE732" s="214"/>
      <c r="BF732" s="214"/>
      <c r="BG732" s="214"/>
      <c r="BH732" s="214"/>
      <c r="BI732" s="214"/>
      <c r="BJ732" s="214"/>
      <c r="BK732" s="214"/>
      <c r="BL732" s="214"/>
      <c r="BM732" s="214"/>
      <c r="BN732" s="214"/>
      <c r="BO732" s="214"/>
      <c r="BP732" s="214"/>
      <c r="BQ732" s="214"/>
    </row>
    <row r="733" ht="25.15" customHeight="true" x14ac:dyDescent="0.2">
      <c r="C733" s="479"/>
      <c r="D733" s="479"/>
      <c r="E733" s="479"/>
      <c r="F733" s="479"/>
      <c r="G733" s="479"/>
      <c r="H733" s="479"/>
      <c r="I733" s="479"/>
      <c r="J733" s="479"/>
      <c r="K733" s="479"/>
      <c r="L733" s="479"/>
      <c r="M733" s="479"/>
      <c r="N733" s="479"/>
      <c r="O733" s="479"/>
      <c r="P733" s="479"/>
      <c r="Q733" s="479"/>
      <c r="BA733" s="214"/>
      <c r="BB733" s="289"/>
      <c r="BC733" s="214"/>
      <c r="BD733" s="214"/>
      <c r="BE733" s="214"/>
      <c r="BF733" s="214"/>
      <c r="BG733" s="214"/>
      <c r="BH733" s="214"/>
      <c r="BI733" s="214"/>
      <c r="BJ733" s="214"/>
      <c r="BK733" s="214"/>
      <c r="BL733" s="214"/>
      <c r="BM733" s="214"/>
      <c r="BN733" s="214"/>
      <c r="BO733" s="214"/>
      <c r="BP733" s="214"/>
      <c r="BQ733" s="214"/>
    </row>
    <row r="734" ht="25.15" customHeight="true" x14ac:dyDescent="0.2">
      <c r="C734" s="479"/>
      <c r="D734" s="479"/>
      <c r="E734" s="479"/>
      <c r="F734" s="479"/>
      <c r="G734" s="479"/>
      <c r="H734" s="479"/>
      <c r="I734" s="479"/>
      <c r="J734" s="479"/>
      <c r="K734" s="479"/>
      <c r="L734" s="479"/>
      <c r="M734" s="479"/>
      <c r="N734" s="479"/>
      <c r="O734" s="479"/>
      <c r="P734" s="479"/>
      <c r="Q734" s="479"/>
      <c r="BA734" s="214"/>
      <c r="BB734" s="289"/>
      <c r="BC734" s="214"/>
      <c r="BD734" s="214"/>
      <c r="BE734" s="214"/>
      <c r="BF734" s="214"/>
      <c r="BG734" s="214"/>
      <c r="BH734" s="214"/>
      <c r="BI734" s="214"/>
      <c r="BJ734" s="214"/>
      <c r="BK734" s="214"/>
      <c r="BL734" s="214"/>
      <c r="BM734" s="214"/>
      <c r="BN734" s="214"/>
      <c r="BO734" s="214"/>
      <c r="BP734" s="214"/>
      <c r="BQ734" s="214"/>
    </row>
    <row r="735" ht="25.15" customHeight="true" x14ac:dyDescent="0.2">
      <c r="C735" s="479"/>
      <c r="D735" s="479"/>
      <c r="E735" s="479"/>
      <c r="F735" s="479"/>
      <c r="G735" s="479"/>
      <c r="H735" s="479"/>
      <c r="I735" s="479"/>
      <c r="J735" s="479"/>
      <c r="K735" s="479"/>
      <c r="L735" s="479"/>
      <c r="M735" s="479"/>
      <c r="N735" s="479"/>
      <c r="O735" s="479"/>
      <c r="P735" s="479"/>
      <c r="Q735" s="479"/>
      <c r="BA735" s="214"/>
      <c r="BB735" s="289"/>
      <c r="BC735" s="214"/>
      <c r="BD735" s="214"/>
      <c r="BE735" s="214"/>
      <c r="BF735" s="214"/>
      <c r="BG735" s="214"/>
      <c r="BH735" s="214"/>
      <c r="BI735" s="214"/>
      <c r="BJ735" s="214"/>
      <c r="BK735" s="214"/>
      <c r="BL735" s="214"/>
      <c r="BM735" s="214"/>
      <c r="BN735" s="214"/>
      <c r="BO735" s="214"/>
      <c r="BP735" s="214"/>
      <c r="BQ735" s="214"/>
    </row>
    <row r="736" ht="25.15" customHeight="true" x14ac:dyDescent="0.2">
      <c r="C736" s="479"/>
      <c r="D736" s="479"/>
      <c r="E736" s="479"/>
      <c r="F736" s="479"/>
      <c r="G736" s="479"/>
      <c r="H736" s="479"/>
      <c r="I736" s="479"/>
      <c r="J736" s="479"/>
      <c r="K736" s="479"/>
      <c r="L736" s="479"/>
      <c r="M736" s="479"/>
      <c r="N736" s="479"/>
      <c r="O736" s="479"/>
      <c r="P736" s="479"/>
      <c r="Q736" s="479"/>
      <c r="BA736" s="214"/>
      <c r="BB736" s="289"/>
      <c r="BC736" s="214"/>
      <c r="BD736" s="214"/>
      <c r="BE736" s="214"/>
      <c r="BF736" s="214"/>
      <c r="BG736" s="214"/>
      <c r="BH736" s="214"/>
      <c r="BI736" s="214"/>
      <c r="BJ736" s="214"/>
      <c r="BK736" s="214"/>
      <c r="BL736" s="214"/>
      <c r="BM736" s="214"/>
      <c r="BN736" s="214"/>
      <c r="BO736" s="214"/>
      <c r="BP736" s="214"/>
      <c r="BQ736" s="214"/>
    </row>
    <row r="737" ht="25.15" customHeight="true" x14ac:dyDescent="0.2">
      <c r="C737" s="479"/>
      <c r="D737" s="479"/>
      <c r="E737" s="479"/>
      <c r="F737" s="479"/>
      <c r="G737" s="479"/>
      <c r="H737" s="479"/>
      <c r="I737" s="479"/>
      <c r="J737" s="479"/>
      <c r="K737" s="479"/>
      <c r="L737" s="479"/>
      <c r="M737" s="479"/>
      <c r="N737" s="479"/>
      <c r="O737" s="479"/>
      <c r="P737" s="479"/>
      <c r="Q737" s="479"/>
      <c r="BA737" s="214"/>
      <c r="BB737" s="289"/>
      <c r="BC737" s="214"/>
      <c r="BD737" s="214"/>
      <c r="BE737" s="214"/>
      <c r="BF737" s="214"/>
      <c r="BG737" s="214"/>
      <c r="BH737" s="214"/>
      <c r="BI737" s="214"/>
      <c r="BJ737" s="214"/>
      <c r="BK737" s="214"/>
      <c r="BL737" s="214"/>
      <c r="BM737" s="214"/>
      <c r="BN737" s="214"/>
      <c r="BO737" s="214"/>
      <c r="BP737" s="214"/>
      <c r="BQ737" s="214"/>
    </row>
    <row r="738" ht="25.15" customHeight="true" x14ac:dyDescent="0.2">
      <c r="C738" s="479"/>
      <c r="D738" s="479"/>
      <c r="E738" s="479"/>
      <c r="F738" s="479"/>
      <c r="G738" s="479"/>
      <c r="H738" s="479"/>
      <c r="I738" s="479"/>
      <c r="J738" s="479"/>
      <c r="K738" s="479"/>
      <c r="L738" s="479"/>
      <c r="M738" s="479"/>
      <c r="N738" s="479"/>
      <c r="O738" s="479"/>
      <c r="P738" s="479"/>
      <c r="Q738" s="479"/>
      <c r="BA738" s="214"/>
      <c r="BB738" s="289"/>
      <c r="BC738" s="214"/>
      <c r="BD738" s="214"/>
      <c r="BE738" s="214"/>
      <c r="BF738" s="214"/>
      <c r="BG738" s="214"/>
      <c r="BH738" s="214"/>
      <c r="BI738" s="214"/>
      <c r="BJ738" s="214"/>
      <c r="BK738" s="214"/>
      <c r="BL738" s="214"/>
      <c r="BM738" s="214"/>
      <c r="BN738" s="214"/>
      <c r="BO738" s="214"/>
      <c r="BP738" s="214"/>
      <c r="BQ738" s="214"/>
    </row>
    <row r="739" ht="25.15" customHeight="true" x14ac:dyDescent="0.2">
      <c r="C739" s="479"/>
      <c r="D739" s="479"/>
      <c r="E739" s="479"/>
      <c r="F739" s="479"/>
      <c r="G739" s="479"/>
      <c r="H739" s="479"/>
      <c r="I739" s="479"/>
      <c r="J739" s="479"/>
      <c r="K739" s="479"/>
      <c r="L739" s="479"/>
      <c r="M739" s="479"/>
      <c r="N739" s="479"/>
      <c r="O739" s="479"/>
      <c r="P739" s="479"/>
      <c r="Q739" s="479"/>
      <c r="BA739" s="214"/>
      <c r="BB739" s="289"/>
      <c r="BC739" s="214"/>
      <c r="BD739" s="214"/>
      <c r="BE739" s="214"/>
      <c r="BF739" s="214"/>
      <c r="BG739" s="214"/>
      <c r="BH739" s="214"/>
      <c r="BI739" s="214"/>
      <c r="BJ739" s="214"/>
      <c r="BK739" s="214"/>
      <c r="BL739" s="214"/>
      <c r="BM739" s="214"/>
      <c r="BN739" s="214"/>
      <c r="BO739" s="214"/>
      <c r="BP739" s="214"/>
      <c r="BQ739" s="214"/>
    </row>
    <row r="740" ht="25.15" customHeight="true" x14ac:dyDescent="0.2">
      <c r="C740" s="479"/>
      <c r="D740" s="479"/>
      <c r="E740" s="479"/>
      <c r="F740" s="479"/>
      <c r="G740" s="479"/>
      <c r="H740" s="479"/>
      <c r="I740" s="479"/>
      <c r="J740" s="479"/>
      <c r="K740" s="479"/>
      <c r="L740" s="479"/>
      <c r="M740" s="479"/>
      <c r="N740" s="479"/>
      <c r="O740" s="479"/>
      <c r="P740" s="479"/>
      <c r="Q740" s="479"/>
      <c r="BA740" s="214"/>
      <c r="BB740" s="289"/>
      <c r="BC740" s="214"/>
      <c r="BD740" s="214"/>
      <c r="BE740" s="214"/>
      <c r="BF740" s="214"/>
      <c r="BG740" s="214"/>
      <c r="BH740" s="214"/>
      <c r="BI740" s="214"/>
      <c r="BJ740" s="214"/>
      <c r="BK740" s="214"/>
      <c r="BL740" s="214"/>
      <c r="BM740" s="214"/>
      <c r="BN740" s="214"/>
      <c r="BO740" s="214"/>
      <c r="BP740" s="214"/>
      <c r="BQ740" s="214"/>
    </row>
    <row r="741" ht="25.15" customHeight="true" x14ac:dyDescent="0.2">
      <c r="C741" s="479"/>
      <c r="D741" s="479"/>
      <c r="E741" s="479"/>
      <c r="F741" s="479"/>
      <c r="G741" s="479"/>
      <c r="H741" s="479"/>
      <c r="I741" s="479"/>
      <c r="J741" s="479"/>
      <c r="K741" s="479"/>
      <c r="L741" s="479"/>
      <c r="M741" s="479"/>
      <c r="N741" s="479"/>
      <c r="O741" s="479"/>
      <c r="P741" s="479"/>
      <c r="Q741" s="479"/>
      <c r="BA741" s="214"/>
      <c r="BB741" s="289"/>
      <c r="BC741" s="214"/>
      <c r="BD741" s="214"/>
      <c r="BE741" s="214"/>
      <c r="BF741" s="214"/>
      <c r="BG741" s="214"/>
      <c r="BH741" s="214"/>
      <c r="BI741" s="214"/>
      <c r="BJ741" s="214"/>
      <c r="BK741" s="214"/>
      <c r="BL741" s="214"/>
      <c r="BM741" s="214"/>
      <c r="BN741" s="214"/>
      <c r="BO741" s="214"/>
      <c r="BP741" s="214"/>
      <c r="BQ741" s="214"/>
    </row>
    <row r="742" ht="25.15" customHeight="true" x14ac:dyDescent="0.2">
      <c r="C742" s="479"/>
      <c r="D742" s="479"/>
      <c r="E742" s="479"/>
      <c r="F742" s="479"/>
      <c r="G742" s="479"/>
      <c r="H742" s="479"/>
      <c r="I742" s="479"/>
      <c r="J742" s="479"/>
      <c r="K742" s="479"/>
      <c r="L742" s="479"/>
      <c r="M742" s="479"/>
      <c r="N742" s="479"/>
      <c r="O742" s="479"/>
      <c r="P742" s="479"/>
      <c r="Q742" s="479"/>
      <c r="BA742" s="214"/>
      <c r="BB742" s="289"/>
      <c r="BC742" s="214"/>
      <c r="BD742" s="214"/>
      <c r="BE742" s="214"/>
      <c r="BF742" s="214"/>
      <c r="BG742" s="214"/>
      <c r="BH742" s="214"/>
      <c r="BI742" s="214"/>
      <c r="BJ742" s="214"/>
      <c r="BK742" s="214"/>
      <c r="BL742" s="214"/>
      <c r="BM742" s="214"/>
      <c r="BN742" s="214"/>
      <c r="BO742" s="214"/>
      <c r="BP742" s="214"/>
      <c r="BQ742" s="214"/>
    </row>
    <row r="743" ht="25.15" customHeight="true" x14ac:dyDescent="0.2">
      <c r="C743" s="479"/>
      <c r="D743" s="479"/>
      <c r="E743" s="479"/>
      <c r="F743" s="479"/>
      <c r="G743" s="479"/>
      <c r="H743" s="479"/>
      <c r="I743" s="479"/>
      <c r="J743" s="479"/>
      <c r="K743" s="479"/>
      <c r="L743" s="479"/>
      <c r="M743" s="479"/>
      <c r="N743" s="479"/>
      <c r="O743" s="479"/>
      <c r="P743" s="479"/>
      <c r="Q743" s="479"/>
      <c r="BA743" s="214"/>
      <c r="BB743" s="289"/>
      <c r="BC743" s="214"/>
      <c r="BD743" s="214"/>
      <c r="BE743" s="214"/>
      <c r="BF743" s="214"/>
      <c r="BG743" s="214"/>
      <c r="BH743" s="214"/>
      <c r="BI743" s="214"/>
      <c r="BJ743" s="214"/>
      <c r="BK743" s="214"/>
      <c r="BL743" s="214"/>
      <c r="BM743" s="214"/>
      <c r="BN743" s="214"/>
      <c r="BO743" s="214"/>
      <c r="BP743" s="214"/>
      <c r="BQ743" s="214"/>
    </row>
    <row r="744" ht="25.15" customHeight="true" x14ac:dyDescent="0.2">
      <c r="C744" s="479"/>
      <c r="D744" s="479"/>
      <c r="E744" s="479"/>
      <c r="F744" s="479"/>
      <c r="G744" s="479"/>
      <c r="H744" s="479"/>
      <c r="I744" s="479"/>
      <c r="J744" s="479"/>
      <c r="K744" s="479"/>
      <c r="L744" s="479"/>
      <c r="M744" s="479"/>
      <c r="N744" s="479"/>
      <c r="O744" s="479"/>
      <c r="P744" s="479"/>
      <c r="Q744" s="479"/>
      <c r="BA744" s="214"/>
      <c r="BB744" s="289"/>
      <c r="BC744" s="214"/>
      <c r="BD744" s="214"/>
      <c r="BE744" s="214"/>
      <c r="BF744" s="214"/>
      <c r="BG744" s="214"/>
      <c r="BH744" s="214"/>
      <c r="BI744" s="214"/>
      <c r="BJ744" s="214"/>
      <c r="BK744" s="214"/>
      <c r="BL744" s="214"/>
      <c r="BM744" s="214"/>
      <c r="BN744" s="214"/>
      <c r="BO744" s="214"/>
      <c r="BP744" s="214"/>
      <c r="BQ744" s="214"/>
    </row>
    <row r="745" ht="25.15" customHeight="true" x14ac:dyDescent="0.2">
      <c r="C745" s="479"/>
      <c r="D745" s="479"/>
      <c r="E745" s="479"/>
      <c r="F745" s="479"/>
      <c r="G745" s="479"/>
      <c r="H745" s="479"/>
      <c r="I745" s="479"/>
      <c r="J745" s="479"/>
      <c r="K745" s="479"/>
      <c r="L745" s="479"/>
      <c r="M745" s="479"/>
      <c r="N745" s="479"/>
      <c r="O745" s="479"/>
      <c r="P745" s="479"/>
      <c r="Q745" s="479"/>
      <c r="BA745" s="214"/>
      <c r="BB745" s="289"/>
      <c r="BC745" s="214"/>
      <c r="BD745" s="214"/>
      <c r="BE745" s="214"/>
      <c r="BF745" s="214"/>
      <c r="BG745" s="214"/>
      <c r="BH745" s="214"/>
      <c r="BI745" s="214"/>
      <c r="BJ745" s="214"/>
      <c r="BK745" s="214"/>
      <c r="BL745" s="214"/>
      <c r="BM745" s="214"/>
      <c r="BN745" s="214"/>
      <c r="BO745" s="214"/>
      <c r="BP745" s="214"/>
      <c r="BQ745" s="214"/>
    </row>
    <row r="746" ht="25.15" customHeight="true" x14ac:dyDescent="0.2">
      <c r="C746" s="479"/>
      <c r="D746" s="479"/>
      <c r="E746" s="479"/>
      <c r="F746" s="479"/>
      <c r="G746" s="479"/>
      <c r="H746" s="479"/>
      <c r="I746" s="479"/>
      <c r="J746" s="479"/>
      <c r="K746" s="479"/>
      <c r="L746" s="479"/>
      <c r="M746" s="479"/>
      <c r="N746" s="479"/>
      <c r="O746" s="479"/>
      <c r="P746" s="479"/>
      <c r="Q746" s="479"/>
      <c r="BA746" s="214"/>
      <c r="BB746" s="289"/>
      <c r="BC746" s="214"/>
      <c r="BD746" s="214"/>
      <c r="BE746" s="214"/>
      <c r="BF746" s="214"/>
      <c r="BG746" s="214"/>
      <c r="BH746" s="214"/>
      <c r="BI746" s="214"/>
      <c r="BJ746" s="214"/>
      <c r="BK746" s="214"/>
      <c r="BL746" s="214"/>
      <c r="BM746" s="214"/>
      <c r="BN746" s="214"/>
      <c r="BO746" s="214"/>
      <c r="BP746" s="214"/>
      <c r="BQ746" s="214"/>
    </row>
    <row r="747" ht="25.15" customHeight="true" x14ac:dyDescent="0.2">
      <c r="C747" s="479"/>
      <c r="D747" s="479"/>
      <c r="E747" s="479"/>
      <c r="F747" s="479"/>
      <c r="G747" s="479"/>
      <c r="H747" s="479"/>
      <c r="I747" s="479"/>
      <c r="J747" s="479"/>
      <c r="K747" s="479"/>
      <c r="L747" s="479"/>
      <c r="M747" s="479"/>
      <c r="N747" s="479"/>
      <c r="O747" s="479"/>
      <c r="P747" s="479"/>
      <c r="Q747" s="479"/>
      <c r="BA747" s="214"/>
      <c r="BB747" s="289"/>
      <c r="BC747" s="214"/>
      <c r="BD747" s="214"/>
      <c r="BE747" s="214"/>
      <c r="BF747" s="214"/>
      <c r="BG747" s="214"/>
      <c r="BH747" s="214"/>
      <c r="BI747" s="214"/>
      <c r="BJ747" s="214"/>
      <c r="BK747" s="214"/>
      <c r="BL747" s="214"/>
      <c r="BM747" s="214"/>
      <c r="BN747" s="214"/>
      <c r="BO747" s="214"/>
      <c r="BP747" s="214"/>
      <c r="BQ747" s="214"/>
    </row>
    <row r="748" ht="25.15" customHeight="true" x14ac:dyDescent="0.2">
      <c r="C748" s="479"/>
      <c r="D748" s="479"/>
      <c r="E748" s="479"/>
      <c r="F748" s="479"/>
      <c r="G748" s="479"/>
      <c r="H748" s="479"/>
      <c r="I748" s="479"/>
      <c r="J748" s="479"/>
      <c r="K748" s="479"/>
      <c r="L748" s="479"/>
      <c r="M748" s="479"/>
      <c r="N748" s="479"/>
      <c r="O748" s="479"/>
      <c r="P748" s="479"/>
      <c r="Q748" s="479"/>
      <c r="BA748" s="214"/>
      <c r="BB748" s="289"/>
      <c r="BC748" s="214"/>
      <c r="BD748" s="214"/>
      <c r="BE748" s="214"/>
      <c r="BF748" s="214"/>
      <c r="BG748" s="214"/>
      <c r="BH748" s="214"/>
      <c r="BI748" s="214"/>
      <c r="BJ748" s="214"/>
      <c r="BK748" s="214"/>
      <c r="BL748" s="214"/>
      <c r="BM748" s="214"/>
      <c r="BN748" s="214"/>
      <c r="BO748" s="214"/>
      <c r="BP748" s="214"/>
      <c r="BQ748" s="214"/>
    </row>
    <row r="749" ht="25.15" customHeight="true" x14ac:dyDescent="0.2">
      <c r="C749" s="479"/>
      <c r="D749" s="479"/>
      <c r="E749" s="479"/>
      <c r="F749" s="479"/>
      <c r="G749" s="479"/>
      <c r="H749" s="479"/>
      <c r="I749" s="479"/>
      <c r="J749" s="479"/>
      <c r="K749" s="479"/>
      <c r="L749" s="479"/>
      <c r="M749" s="479"/>
      <c r="N749" s="479"/>
      <c r="O749" s="479"/>
      <c r="P749" s="479"/>
      <c r="Q749" s="479"/>
      <c r="BA749" s="214"/>
      <c r="BB749" s="289"/>
      <c r="BC749" s="214"/>
      <c r="BD749" s="214"/>
      <c r="BE749" s="214"/>
      <c r="BF749" s="214"/>
      <c r="BG749" s="214"/>
      <c r="BH749" s="214"/>
      <c r="BI749" s="214"/>
      <c r="BJ749" s="214"/>
      <c r="BK749" s="214"/>
      <c r="BL749" s="214"/>
      <c r="BM749" s="214"/>
      <c r="BN749" s="214"/>
      <c r="BO749" s="214"/>
      <c r="BP749" s="214"/>
      <c r="BQ749" s="214"/>
    </row>
    <row r="750" ht="25.15" customHeight="true" x14ac:dyDescent="0.2">
      <c r="C750" s="479"/>
      <c r="D750" s="479"/>
      <c r="E750" s="479"/>
      <c r="F750" s="479"/>
      <c r="G750" s="479"/>
      <c r="H750" s="479"/>
      <c r="I750" s="479"/>
      <c r="J750" s="479"/>
      <c r="K750" s="479"/>
      <c r="L750" s="479"/>
      <c r="M750" s="479"/>
      <c r="N750" s="479"/>
      <c r="O750" s="479"/>
      <c r="P750" s="479"/>
      <c r="Q750" s="479"/>
      <c r="BA750" s="214"/>
      <c r="BB750" s="289"/>
      <c r="BC750" s="214"/>
      <c r="BD750" s="214"/>
      <c r="BE750" s="214"/>
      <c r="BF750" s="214"/>
      <c r="BG750" s="214"/>
      <c r="BH750" s="214"/>
      <c r="BI750" s="214"/>
      <c r="BJ750" s="214"/>
      <c r="BK750" s="214"/>
      <c r="BL750" s="214"/>
      <c r="BM750" s="214"/>
      <c r="BN750" s="214"/>
      <c r="BO750" s="214"/>
      <c r="BP750" s="214"/>
      <c r="BQ750" s="214"/>
    </row>
    <row r="751" ht="25.15" customHeight="true" x14ac:dyDescent="0.2">
      <c r="C751" s="479"/>
      <c r="D751" s="479"/>
      <c r="E751" s="479"/>
      <c r="F751" s="479"/>
      <c r="G751" s="479"/>
      <c r="H751" s="479"/>
      <c r="I751" s="479"/>
      <c r="J751" s="479"/>
      <c r="K751" s="479"/>
      <c r="L751" s="479"/>
      <c r="M751" s="479"/>
      <c r="N751" s="479"/>
      <c r="O751" s="479"/>
      <c r="P751" s="479"/>
      <c r="Q751" s="479"/>
      <c r="BA751" s="214"/>
      <c r="BB751" s="289"/>
      <c r="BC751" s="214"/>
      <c r="BD751" s="214"/>
      <c r="BE751" s="214"/>
      <c r="BF751" s="214"/>
      <c r="BG751" s="214"/>
      <c r="BH751" s="214"/>
      <c r="BI751" s="214"/>
      <c r="BJ751" s="214"/>
      <c r="BK751" s="214"/>
      <c r="BL751" s="214"/>
      <c r="BM751" s="214"/>
      <c r="BN751" s="214"/>
      <c r="BO751" s="214"/>
      <c r="BP751" s="214"/>
      <c r="BQ751" s="214"/>
    </row>
    <row r="752" ht="25.15" customHeight="true" x14ac:dyDescent="0.2">
      <c r="C752" s="479"/>
      <c r="D752" s="479"/>
      <c r="E752" s="479"/>
      <c r="F752" s="479"/>
      <c r="G752" s="479"/>
      <c r="H752" s="479"/>
      <c r="I752" s="479"/>
      <c r="J752" s="479"/>
      <c r="K752" s="479"/>
      <c r="L752" s="479"/>
      <c r="M752" s="479"/>
      <c r="N752" s="479"/>
      <c r="O752" s="479"/>
      <c r="P752" s="479"/>
      <c r="Q752" s="479"/>
      <c r="BA752" s="214"/>
      <c r="BB752" s="289"/>
      <c r="BC752" s="214"/>
      <c r="BD752" s="214"/>
      <c r="BE752" s="214"/>
      <c r="BF752" s="214"/>
      <c r="BG752" s="214"/>
      <c r="BH752" s="214"/>
      <c r="BI752" s="214"/>
      <c r="BJ752" s="214"/>
      <c r="BK752" s="214"/>
      <c r="BL752" s="214"/>
      <c r="BM752" s="214"/>
      <c r="BN752" s="214"/>
      <c r="BO752" s="214"/>
      <c r="BP752" s="214"/>
      <c r="BQ752" s="214"/>
    </row>
    <row r="753" ht="25.15" customHeight="true" x14ac:dyDescent="0.2">
      <c r="C753" s="479"/>
      <c r="D753" s="479"/>
      <c r="E753" s="479"/>
      <c r="F753" s="479"/>
      <c r="G753" s="479"/>
      <c r="H753" s="479"/>
      <c r="I753" s="479"/>
      <c r="J753" s="479"/>
      <c r="K753" s="479"/>
      <c r="L753" s="479"/>
      <c r="M753" s="479"/>
      <c r="N753" s="479"/>
      <c r="O753" s="479"/>
      <c r="P753" s="479"/>
      <c r="Q753" s="479"/>
      <c r="BA753" s="214"/>
      <c r="BB753" s="289"/>
      <c r="BC753" s="214"/>
      <c r="BD753" s="214"/>
      <c r="BE753" s="214"/>
      <c r="BF753" s="214"/>
      <c r="BG753" s="214"/>
      <c r="BH753" s="214"/>
      <c r="BI753" s="214"/>
      <c r="BJ753" s="214"/>
      <c r="BK753" s="214"/>
      <c r="BL753" s="214"/>
      <c r="BM753" s="214"/>
      <c r="BN753" s="214"/>
      <c r="BO753" s="214"/>
      <c r="BP753" s="214"/>
      <c r="BQ753" s="214"/>
    </row>
    <row r="754" ht="25.15" customHeight="true" x14ac:dyDescent="0.2">
      <c r="C754" s="479"/>
      <c r="D754" s="479"/>
      <c r="E754" s="479"/>
      <c r="F754" s="479"/>
      <c r="G754" s="479"/>
      <c r="H754" s="479"/>
      <c r="I754" s="479"/>
      <c r="J754" s="479"/>
      <c r="K754" s="479"/>
      <c r="L754" s="479"/>
      <c r="M754" s="479"/>
      <c r="N754" s="479"/>
      <c r="O754" s="479"/>
      <c r="P754" s="479"/>
      <c r="Q754" s="479"/>
      <c r="BA754" s="214"/>
      <c r="BB754" s="289"/>
      <c r="BC754" s="214"/>
      <c r="BD754" s="214"/>
      <c r="BE754" s="214"/>
      <c r="BF754" s="214"/>
      <c r="BG754" s="214"/>
      <c r="BH754" s="214"/>
      <c r="BI754" s="214"/>
      <c r="BJ754" s="214"/>
      <c r="BK754" s="214"/>
      <c r="BL754" s="214"/>
      <c r="BM754" s="214"/>
      <c r="BN754" s="214"/>
      <c r="BO754" s="214"/>
      <c r="BP754" s="214"/>
      <c r="BQ754" s="214"/>
    </row>
    <row r="755" ht="25.15" customHeight="true" x14ac:dyDescent="0.2">
      <c r="C755" s="479"/>
      <c r="D755" s="479"/>
      <c r="E755" s="479"/>
      <c r="F755" s="479"/>
      <c r="G755" s="479"/>
      <c r="H755" s="479"/>
      <c r="I755" s="479"/>
      <c r="J755" s="479"/>
      <c r="K755" s="479"/>
      <c r="L755" s="479"/>
      <c r="M755" s="479"/>
      <c r="N755" s="479"/>
      <c r="O755" s="479"/>
      <c r="P755" s="479"/>
      <c r="Q755" s="479"/>
      <c r="BA755" s="214"/>
      <c r="BB755" s="289"/>
      <c r="BC755" s="214"/>
      <c r="BD755" s="214"/>
      <c r="BE755" s="214"/>
      <c r="BF755" s="214"/>
      <c r="BG755" s="214"/>
      <c r="BH755" s="214"/>
      <c r="BI755" s="214"/>
      <c r="BJ755" s="214"/>
      <c r="BK755" s="214"/>
      <c r="BL755" s="214"/>
      <c r="BM755" s="214"/>
      <c r="BN755" s="214"/>
      <c r="BO755" s="214"/>
      <c r="BP755" s="214"/>
      <c r="BQ755" s="214"/>
    </row>
    <row r="756" ht="25.15" customHeight="true" x14ac:dyDescent="0.2">
      <c r="C756" s="479"/>
      <c r="D756" s="479"/>
      <c r="E756" s="479"/>
      <c r="F756" s="479"/>
      <c r="G756" s="479"/>
      <c r="H756" s="479"/>
      <c r="I756" s="479"/>
      <c r="J756" s="479"/>
      <c r="K756" s="479"/>
      <c r="L756" s="479"/>
      <c r="M756" s="479"/>
      <c r="N756" s="479"/>
      <c r="O756" s="479"/>
      <c r="P756" s="479"/>
      <c r="Q756" s="479"/>
      <c r="BA756" s="214"/>
      <c r="BB756" s="289"/>
      <c r="BC756" s="214"/>
      <c r="BD756" s="214"/>
      <c r="BE756" s="214"/>
      <c r="BF756" s="214"/>
      <c r="BG756" s="214"/>
      <c r="BH756" s="214"/>
      <c r="BI756" s="214"/>
      <c r="BJ756" s="214"/>
      <c r="BK756" s="214"/>
      <c r="BL756" s="214"/>
      <c r="BM756" s="214"/>
      <c r="BN756" s="214"/>
      <c r="BO756" s="214"/>
      <c r="BP756" s="214"/>
      <c r="BQ756" s="214"/>
    </row>
    <row r="757" ht="25.15" customHeight="true" x14ac:dyDescent="0.2">
      <c r="C757" s="479"/>
      <c r="D757" s="479"/>
      <c r="E757" s="479"/>
      <c r="F757" s="479"/>
      <c r="G757" s="479"/>
      <c r="H757" s="479"/>
      <c r="I757" s="479"/>
      <c r="J757" s="479"/>
      <c r="K757" s="479"/>
      <c r="L757" s="479"/>
      <c r="M757" s="479"/>
      <c r="N757" s="479"/>
      <c r="O757" s="479"/>
      <c r="P757" s="479"/>
      <c r="Q757" s="479"/>
      <c r="BA757" s="214"/>
      <c r="BB757" s="289"/>
      <c r="BC757" s="214"/>
      <c r="BD757" s="214"/>
      <c r="BE757" s="214"/>
      <c r="BF757" s="214"/>
      <c r="BG757" s="214"/>
      <c r="BH757" s="214"/>
      <c r="BI757" s="214"/>
      <c r="BJ757" s="214"/>
      <c r="BK757" s="214"/>
      <c r="BL757" s="214"/>
      <c r="BM757" s="214"/>
      <c r="BN757" s="214"/>
      <c r="BO757" s="214"/>
      <c r="BP757" s="214"/>
      <c r="BQ757" s="214"/>
    </row>
    <row r="758" ht="25.15" customHeight="true" x14ac:dyDescent="0.2">
      <c r="C758" s="479"/>
      <c r="D758" s="479"/>
      <c r="E758" s="479"/>
      <c r="F758" s="479"/>
      <c r="G758" s="479"/>
      <c r="H758" s="479"/>
      <c r="I758" s="479"/>
      <c r="J758" s="479"/>
      <c r="K758" s="479"/>
      <c r="L758" s="479"/>
      <c r="M758" s="479"/>
      <c r="N758" s="479"/>
      <c r="O758" s="479"/>
      <c r="P758" s="479"/>
      <c r="Q758" s="479"/>
      <c r="BA758" s="214"/>
      <c r="BB758" s="289"/>
      <c r="BC758" s="214"/>
      <c r="BD758" s="214"/>
      <c r="BE758" s="214"/>
      <c r="BF758" s="214"/>
      <c r="BG758" s="214"/>
      <c r="BH758" s="214"/>
      <c r="BI758" s="214"/>
      <c r="BJ758" s="214"/>
      <c r="BK758" s="214"/>
      <c r="BL758" s="214"/>
      <c r="BM758" s="214"/>
      <c r="BN758" s="214"/>
      <c r="BO758" s="214"/>
      <c r="BP758" s="214"/>
      <c r="BQ758" s="214"/>
    </row>
    <row r="759" ht="25.15" customHeight="true" x14ac:dyDescent="0.2">
      <c r="C759" s="479"/>
      <c r="D759" s="479"/>
      <c r="E759" s="479"/>
      <c r="F759" s="479"/>
      <c r="G759" s="479"/>
      <c r="H759" s="479"/>
      <c r="I759" s="479"/>
      <c r="J759" s="479"/>
      <c r="K759" s="479"/>
      <c r="L759" s="479"/>
      <c r="M759" s="479"/>
      <c r="N759" s="479"/>
      <c r="O759" s="479"/>
      <c r="P759" s="479"/>
      <c r="Q759" s="479"/>
      <c r="BA759" s="214"/>
      <c r="BB759" s="289"/>
      <c r="BC759" s="214"/>
      <c r="BD759" s="214"/>
      <c r="BE759" s="214"/>
      <c r="BF759" s="214"/>
      <c r="BG759" s="214"/>
      <c r="BH759" s="214"/>
      <c r="BI759" s="214"/>
      <c r="BJ759" s="214"/>
      <c r="BK759" s="214"/>
      <c r="BL759" s="214"/>
      <c r="BM759" s="214"/>
      <c r="BN759" s="214"/>
      <c r="BO759" s="214"/>
      <c r="BP759" s="214"/>
      <c r="BQ759" s="214"/>
    </row>
    <row r="760" ht="25.15" customHeight="true" x14ac:dyDescent="0.2">
      <c r="C760" s="479"/>
      <c r="D760" s="479"/>
      <c r="E760" s="479"/>
      <c r="F760" s="479"/>
      <c r="G760" s="479"/>
      <c r="H760" s="479"/>
      <c r="I760" s="479"/>
      <c r="J760" s="479"/>
      <c r="K760" s="479"/>
      <c r="L760" s="479"/>
      <c r="M760" s="479"/>
      <c r="N760" s="479"/>
      <c r="O760" s="479"/>
      <c r="P760" s="479"/>
      <c r="Q760" s="479"/>
      <c r="BA760" s="214"/>
      <c r="BB760" s="289"/>
      <c r="BC760" s="214"/>
      <c r="BD760" s="214"/>
      <c r="BE760" s="214"/>
      <c r="BF760" s="214"/>
      <c r="BG760" s="214"/>
      <c r="BH760" s="214"/>
      <c r="BI760" s="214"/>
      <c r="BJ760" s="214"/>
      <c r="BK760" s="214"/>
      <c r="BL760" s="214"/>
      <c r="BM760" s="214"/>
      <c r="BN760" s="214"/>
      <c r="BO760" s="214"/>
      <c r="BP760" s="214"/>
      <c r="BQ760" s="214"/>
    </row>
    <row r="761" ht="25.15" customHeight="true" x14ac:dyDescent="0.2">
      <c r="C761" s="479"/>
      <c r="D761" s="479"/>
      <c r="E761" s="479"/>
      <c r="F761" s="479"/>
      <c r="G761" s="479"/>
      <c r="H761" s="479"/>
      <c r="I761" s="479"/>
      <c r="J761" s="479"/>
      <c r="K761" s="479"/>
      <c r="L761" s="479"/>
      <c r="M761" s="479"/>
      <c r="N761" s="479"/>
      <c r="O761" s="479"/>
      <c r="P761" s="479"/>
      <c r="Q761" s="479"/>
      <c r="BA761" s="214"/>
      <c r="BB761" s="289"/>
      <c r="BC761" s="214"/>
      <c r="BD761" s="214"/>
      <c r="BE761" s="214"/>
      <c r="BF761" s="214"/>
      <c r="BG761" s="214"/>
      <c r="BH761" s="214"/>
      <c r="BI761" s="214"/>
      <c r="BJ761" s="214"/>
      <c r="BK761" s="214"/>
      <c r="BL761" s="214"/>
      <c r="BM761" s="214"/>
      <c r="BN761" s="214"/>
      <c r="BO761" s="214"/>
      <c r="BP761" s="214"/>
      <c r="BQ761" s="214"/>
    </row>
    <row r="762" ht="25.15" customHeight="true" x14ac:dyDescent="0.2">
      <c r="C762" s="479"/>
      <c r="D762" s="479"/>
      <c r="E762" s="479"/>
      <c r="F762" s="479"/>
      <c r="G762" s="479"/>
      <c r="H762" s="479"/>
      <c r="I762" s="479"/>
      <c r="J762" s="479"/>
      <c r="K762" s="479"/>
      <c r="L762" s="479"/>
      <c r="M762" s="479"/>
      <c r="N762" s="479"/>
      <c r="O762" s="479"/>
      <c r="P762" s="479"/>
      <c r="Q762" s="479"/>
      <c r="BA762" s="214"/>
      <c r="BB762" s="289"/>
      <c r="BC762" s="214"/>
      <c r="BD762" s="214"/>
      <c r="BE762" s="214"/>
      <c r="BF762" s="214"/>
      <c r="BG762" s="214"/>
      <c r="BH762" s="214"/>
      <c r="BI762" s="214"/>
      <c r="BJ762" s="214"/>
      <c r="BK762" s="214"/>
      <c r="BL762" s="214"/>
      <c r="BM762" s="214"/>
      <c r="BN762" s="214"/>
      <c r="BO762" s="214"/>
      <c r="BP762" s="214"/>
      <c r="BQ762" s="214"/>
    </row>
    <row r="763" ht="25.15" customHeight="true" x14ac:dyDescent="0.2">
      <c r="C763" s="479"/>
      <c r="D763" s="479"/>
      <c r="E763" s="479"/>
      <c r="F763" s="479"/>
      <c r="G763" s="479"/>
      <c r="H763" s="479"/>
      <c r="I763" s="479"/>
      <c r="J763" s="479"/>
      <c r="K763" s="479"/>
      <c r="L763" s="479"/>
      <c r="M763" s="479"/>
      <c r="N763" s="479"/>
      <c r="O763" s="479"/>
      <c r="P763" s="479"/>
      <c r="Q763" s="479"/>
      <c r="BA763" s="214"/>
      <c r="BB763" s="289"/>
      <c r="BC763" s="214"/>
      <c r="BD763" s="214"/>
      <c r="BE763" s="214"/>
      <c r="BF763" s="214"/>
      <c r="BG763" s="214"/>
      <c r="BH763" s="214"/>
      <c r="BI763" s="214"/>
      <c r="BJ763" s="214"/>
      <c r="BK763" s="214"/>
      <c r="BL763" s="214"/>
      <c r="BM763" s="214"/>
      <c r="BN763" s="214"/>
      <c r="BO763" s="214"/>
      <c r="BP763" s="214"/>
      <c r="BQ763" s="214"/>
    </row>
    <row r="764" ht="25.15" customHeight="true" x14ac:dyDescent="0.2">
      <c r="C764" s="479"/>
      <c r="D764" s="479"/>
      <c r="E764" s="479"/>
      <c r="F764" s="479"/>
      <c r="G764" s="479"/>
      <c r="H764" s="479"/>
      <c r="I764" s="479"/>
      <c r="J764" s="479"/>
      <c r="K764" s="479"/>
      <c r="L764" s="479"/>
      <c r="M764" s="479"/>
      <c r="N764" s="479"/>
      <c r="O764" s="479"/>
      <c r="P764" s="479"/>
      <c r="Q764" s="479"/>
      <c r="BA764" s="214"/>
      <c r="BB764" s="289"/>
      <c r="BC764" s="214"/>
      <c r="BD764" s="214"/>
      <c r="BE764" s="214"/>
      <c r="BF764" s="214"/>
      <c r="BG764" s="214"/>
      <c r="BH764" s="214"/>
      <c r="BI764" s="214"/>
      <c r="BJ764" s="214"/>
      <c r="BK764" s="214"/>
      <c r="BL764" s="214"/>
      <c r="BM764" s="214"/>
      <c r="BN764" s="214"/>
      <c r="BO764" s="214"/>
      <c r="BP764" s="214"/>
      <c r="BQ764" s="214"/>
    </row>
    <row r="765" ht="25.15" customHeight="true" x14ac:dyDescent="0.2">
      <c r="C765" s="479"/>
      <c r="D765" s="479"/>
      <c r="E765" s="479"/>
      <c r="F765" s="479"/>
      <c r="G765" s="479"/>
      <c r="H765" s="479"/>
      <c r="I765" s="479"/>
      <c r="J765" s="479"/>
      <c r="K765" s="479"/>
      <c r="L765" s="479"/>
      <c r="M765" s="479"/>
      <c r="N765" s="479"/>
      <c r="O765" s="479"/>
      <c r="P765" s="479"/>
      <c r="Q765" s="479"/>
      <c r="BA765" s="214"/>
      <c r="BB765" s="289"/>
      <c r="BC765" s="214"/>
      <c r="BD765" s="214"/>
      <c r="BE765" s="214"/>
      <c r="BF765" s="214"/>
      <c r="BG765" s="214"/>
      <c r="BH765" s="214"/>
      <c r="BI765" s="214"/>
      <c r="BJ765" s="214"/>
      <c r="BK765" s="214"/>
      <c r="BL765" s="214"/>
      <c r="BM765" s="214"/>
      <c r="BN765" s="214"/>
      <c r="BO765" s="214"/>
      <c r="BP765" s="214"/>
      <c r="BQ765" s="214"/>
    </row>
    <row r="766" ht="25.15" customHeight="true" x14ac:dyDescent="0.2">
      <c r="C766" s="479"/>
      <c r="D766" s="479"/>
      <c r="E766" s="479"/>
      <c r="F766" s="479"/>
      <c r="G766" s="479"/>
      <c r="H766" s="479"/>
      <c r="I766" s="479"/>
      <c r="J766" s="479"/>
      <c r="K766" s="479"/>
      <c r="L766" s="479"/>
      <c r="M766" s="479"/>
      <c r="N766" s="479"/>
      <c r="O766" s="479"/>
      <c r="P766" s="479"/>
      <c r="Q766" s="479"/>
      <c r="BA766" s="214"/>
      <c r="BB766" s="289"/>
      <c r="BC766" s="214"/>
      <c r="BD766" s="214"/>
      <c r="BE766" s="214"/>
      <c r="BF766" s="214"/>
      <c r="BG766" s="214"/>
      <c r="BH766" s="214"/>
      <c r="BI766" s="214"/>
      <c r="BJ766" s="214"/>
      <c r="BK766" s="214"/>
      <c r="BL766" s="214"/>
      <c r="BM766" s="214"/>
      <c r="BN766" s="214"/>
      <c r="BO766" s="214"/>
      <c r="BP766" s="214"/>
      <c r="BQ766" s="214"/>
    </row>
    <row r="767" ht="25.15" customHeight="true" x14ac:dyDescent="0.2">
      <c r="C767" s="479"/>
      <c r="D767" s="479"/>
      <c r="E767" s="479"/>
      <c r="F767" s="479"/>
      <c r="G767" s="479"/>
      <c r="H767" s="479"/>
      <c r="I767" s="479"/>
      <c r="J767" s="479"/>
      <c r="K767" s="479"/>
      <c r="L767" s="479"/>
      <c r="M767" s="479"/>
      <c r="N767" s="479"/>
      <c r="O767" s="479"/>
      <c r="P767" s="479"/>
      <c r="Q767" s="479"/>
      <c r="BA767" s="214"/>
      <c r="BB767" s="289"/>
      <c r="BC767" s="214"/>
      <c r="BD767" s="214"/>
      <c r="BE767" s="214"/>
      <c r="BF767" s="214"/>
      <c r="BG767" s="214"/>
      <c r="BH767" s="214"/>
      <c r="BI767" s="214"/>
      <c r="BJ767" s="214"/>
      <c r="BK767" s="214"/>
      <c r="BL767" s="214"/>
      <c r="BM767" s="214"/>
      <c r="BN767" s="214"/>
      <c r="BO767" s="214"/>
      <c r="BP767" s="214"/>
      <c r="BQ767" s="214"/>
    </row>
    <row r="768" ht="25.15" customHeight="true" x14ac:dyDescent="0.2">
      <c r="C768" s="479"/>
      <c r="D768" s="479"/>
      <c r="E768" s="479"/>
      <c r="F768" s="479"/>
      <c r="G768" s="479"/>
      <c r="H768" s="479"/>
      <c r="I768" s="479"/>
      <c r="J768" s="479"/>
      <c r="K768" s="479"/>
      <c r="L768" s="479"/>
      <c r="M768" s="479"/>
      <c r="N768" s="479"/>
      <c r="O768" s="479"/>
      <c r="P768" s="479"/>
      <c r="Q768" s="479"/>
      <c r="BA768" s="212"/>
      <c r="BB768" s="290"/>
      <c r="BC768" s="212"/>
      <c r="BD768" s="212"/>
      <c r="BE768" s="212"/>
      <c r="BF768" s="212"/>
      <c r="BG768" s="212"/>
      <c r="BH768" s="212"/>
      <c r="BI768" s="212"/>
      <c r="BJ768" s="212"/>
      <c r="BK768" s="212"/>
      <c r="BL768" s="212"/>
      <c r="BM768" s="212"/>
      <c r="BN768" s="212"/>
      <c r="BO768" s="212"/>
      <c r="BP768" s="212"/>
      <c r="BQ768" s="212"/>
    </row>
    <row r="769" ht="25.15" customHeight="true" x14ac:dyDescent="0.2">
      <c r="C769" s="479"/>
      <c r="D769" s="479"/>
      <c r="E769" s="479"/>
      <c r="F769" s="479"/>
      <c r="G769" s="479"/>
      <c r="H769" s="479"/>
      <c r="I769" s="479"/>
      <c r="J769" s="479"/>
      <c r="K769" s="479"/>
      <c r="L769" s="479"/>
      <c r="M769" s="479"/>
      <c r="N769" s="479"/>
      <c r="O769" s="479"/>
      <c r="P769" s="479"/>
      <c r="Q769" s="479"/>
      <c r="BA769" s="212"/>
      <c r="BB769" s="290"/>
      <c r="BC769" s="212"/>
      <c r="BD769" s="212"/>
      <c r="BE769" s="212"/>
      <c r="BF769" s="212"/>
      <c r="BG769" s="212"/>
      <c r="BH769" s="212"/>
      <c r="BI769" s="212"/>
      <c r="BJ769" s="212"/>
      <c r="BK769" s="212"/>
      <c r="BL769" s="212"/>
      <c r="BM769" s="212"/>
      <c r="BN769" s="212"/>
      <c r="BO769" s="212"/>
      <c r="BP769" s="212"/>
      <c r="BQ769" s="212"/>
    </row>
    <row r="770" ht="25.15" customHeight="true" x14ac:dyDescent="0.2">
      <c r="C770" s="479"/>
      <c r="D770" s="479"/>
      <c r="E770" s="479"/>
      <c r="F770" s="479"/>
      <c r="G770" s="479"/>
      <c r="H770" s="479"/>
      <c r="I770" s="479"/>
      <c r="J770" s="479"/>
      <c r="K770" s="479"/>
      <c r="L770" s="479"/>
      <c r="M770" s="479"/>
      <c r="N770" s="479"/>
      <c r="O770" s="479"/>
      <c r="P770" s="479"/>
      <c r="Q770" s="479"/>
      <c r="BA770" s="212"/>
      <c r="BB770" s="290"/>
      <c r="BC770" s="212"/>
      <c r="BD770" s="212"/>
      <c r="BE770" s="212"/>
      <c r="BF770" s="212"/>
      <c r="BG770" s="212"/>
      <c r="BH770" s="212"/>
      <c r="BI770" s="212"/>
      <c r="BJ770" s="212"/>
      <c r="BK770" s="212"/>
      <c r="BL770" s="212"/>
      <c r="BM770" s="212"/>
      <c r="BN770" s="212"/>
      <c r="BO770" s="212"/>
      <c r="BP770" s="212"/>
      <c r="BQ770" s="212"/>
    </row>
    <row r="771" ht="25.15" customHeight="true" x14ac:dyDescent="0.2">
      <c r="C771" s="479"/>
      <c r="D771" s="479"/>
      <c r="E771" s="479"/>
      <c r="F771" s="479"/>
      <c r="G771" s="479"/>
      <c r="H771" s="479"/>
      <c r="I771" s="479"/>
      <c r="J771" s="479"/>
      <c r="K771" s="479"/>
      <c r="L771" s="479"/>
      <c r="M771" s="479"/>
      <c r="N771" s="479"/>
      <c r="O771" s="479"/>
      <c r="P771" s="479"/>
      <c r="Q771" s="479"/>
      <c r="BA771" s="212"/>
      <c r="BB771" s="290"/>
      <c r="BC771" s="212"/>
      <c r="BD771" s="212"/>
      <c r="BE771" s="212"/>
      <c r="BF771" s="212"/>
      <c r="BG771" s="212"/>
      <c r="BH771" s="212"/>
      <c r="BI771" s="212"/>
      <c r="BJ771" s="212"/>
      <c r="BK771" s="212"/>
      <c r="BL771" s="212"/>
      <c r="BM771" s="212"/>
      <c r="BN771" s="212"/>
      <c r="BO771" s="212"/>
      <c r="BP771" s="212"/>
      <c r="BQ771" s="212"/>
    </row>
    <row r="772" ht="25.15" customHeight="true" x14ac:dyDescent="0.2">
      <c r="C772" s="479"/>
      <c r="D772" s="479"/>
      <c r="E772" s="479"/>
      <c r="F772" s="479"/>
      <c r="G772" s="479"/>
      <c r="H772" s="479"/>
      <c r="I772" s="479"/>
      <c r="J772" s="479"/>
      <c r="K772" s="479"/>
      <c r="L772" s="479"/>
      <c r="M772" s="479"/>
      <c r="N772" s="479"/>
      <c r="O772" s="479"/>
      <c r="P772" s="479"/>
      <c r="Q772" s="479"/>
      <c r="BA772" s="212"/>
      <c r="BB772" s="290"/>
      <c r="BC772" s="212"/>
      <c r="BD772" s="212"/>
      <c r="BE772" s="212"/>
      <c r="BF772" s="212"/>
      <c r="BG772" s="212"/>
      <c r="BH772" s="212"/>
      <c r="BI772" s="212"/>
      <c r="BJ772" s="212"/>
      <c r="BK772" s="212"/>
      <c r="BL772" s="212"/>
      <c r="BM772" s="212"/>
      <c r="BN772" s="212"/>
      <c r="BO772" s="212"/>
      <c r="BP772" s="212"/>
      <c r="BQ772" s="212"/>
    </row>
    <row r="773" ht="25.15" customHeight="true" x14ac:dyDescent="0.2">
      <c r="C773" s="479"/>
      <c r="D773" s="479"/>
      <c r="E773" s="479"/>
      <c r="F773" s="479"/>
      <c r="G773" s="479"/>
      <c r="H773" s="479"/>
      <c r="I773" s="479"/>
      <c r="J773" s="479"/>
      <c r="K773" s="479"/>
      <c r="L773" s="479"/>
      <c r="M773" s="479"/>
      <c r="N773" s="479"/>
      <c r="O773" s="479"/>
      <c r="P773" s="479"/>
      <c r="Q773" s="479"/>
      <c r="BA773" s="212"/>
      <c r="BB773" s="290"/>
      <c r="BC773" s="212"/>
      <c r="BD773" s="212"/>
      <c r="BE773" s="212"/>
      <c r="BF773" s="212"/>
      <c r="BG773" s="212"/>
      <c r="BH773" s="212"/>
      <c r="BI773" s="212"/>
      <c r="BJ773" s="212"/>
      <c r="BK773" s="212"/>
      <c r="BL773" s="212"/>
      <c r="BM773" s="212"/>
      <c r="BN773" s="212"/>
      <c r="BO773" s="212"/>
      <c r="BP773" s="212"/>
      <c r="BQ773" s="212"/>
    </row>
    <row r="774" ht="25.15" customHeight="true" x14ac:dyDescent="0.2">
      <c r="C774" s="479"/>
      <c r="D774" s="479"/>
      <c r="E774" s="479"/>
      <c r="F774" s="479"/>
      <c r="G774" s="479"/>
      <c r="H774" s="479"/>
      <c r="I774" s="479"/>
      <c r="J774" s="479"/>
      <c r="K774" s="479"/>
      <c r="L774" s="479"/>
      <c r="M774" s="479"/>
      <c r="N774" s="479"/>
      <c r="O774" s="479"/>
      <c r="P774" s="479"/>
      <c r="Q774" s="479"/>
      <c r="BA774" s="212"/>
      <c r="BB774" s="290"/>
      <c r="BC774" s="212"/>
      <c r="BD774" s="212"/>
      <c r="BE774" s="212"/>
      <c r="BF774" s="212"/>
      <c r="BG774" s="212"/>
      <c r="BH774" s="212"/>
      <c r="BI774" s="212"/>
      <c r="BJ774" s="212"/>
      <c r="BK774" s="212"/>
      <c r="BL774" s="212"/>
      <c r="BM774" s="212"/>
      <c r="BN774" s="212"/>
      <c r="BO774" s="212"/>
      <c r="BP774" s="212"/>
      <c r="BQ774" s="212"/>
    </row>
    <row r="775" ht="25.15" customHeight="true" x14ac:dyDescent="0.2">
      <c r="C775" s="479"/>
      <c r="D775" s="479"/>
      <c r="E775" s="479"/>
      <c r="F775" s="479"/>
      <c r="G775" s="479"/>
      <c r="H775" s="479"/>
      <c r="I775" s="479"/>
      <c r="J775" s="479"/>
      <c r="K775" s="479"/>
      <c r="L775" s="479"/>
      <c r="M775" s="479"/>
      <c r="N775" s="479"/>
      <c r="O775" s="479"/>
      <c r="P775" s="479"/>
      <c r="Q775" s="479"/>
      <c r="BA775" s="212"/>
      <c r="BB775" s="290"/>
      <c r="BC775" s="212"/>
      <c r="BD775" s="212"/>
      <c r="BE775" s="212"/>
      <c r="BF775" s="212"/>
      <c r="BG775" s="212"/>
      <c r="BH775" s="212"/>
      <c r="BI775" s="212"/>
      <c r="BJ775" s="212"/>
      <c r="BK775" s="212"/>
      <c r="BL775" s="212"/>
      <c r="BM775" s="212"/>
      <c r="BN775" s="212"/>
      <c r="BO775" s="212"/>
      <c r="BP775" s="212"/>
      <c r="BQ775" s="212"/>
    </row>
    <row r="776" ht="25.15" customHeight="true" x14ac:dyDescent="0.2">
      <c r="C776" s="479"/>
      <c r="D776" s="479"/>
      <c r="E776" s="479"/>
      <c r="F776" s="479"/>
      <c r="G776" s="479"/>
      <c r="H776" s="479"/>
      <c r="I776" s="479"/>
      <c r="J776" s="479"/>
      <c r="K776" s="479"/>
      <c r="L776" s="479"/>
      <c r="M776" s="479"/>
      <c r="N776" s="479"/>
      <c r="O776" s="479"/>
      <c r="P776" s="479"/>
      <c r="Q776" s="479"/>
      <c r="BA776" s="212"/>
      <c r="BB776" s="290"/>
      <c r="BC776" s="212"/>
      <c r="BD776" s="212"/>
      <c r="BE776" s="212"/>
      <c r="BF776" s="212"/>
      <c r="BG776" s="212"/>
      <c r="BH776" s="212"/>
      <c r="BI776" s="212"/>
      <c r="BJ776" s="212"/>
      <c r="BK776" s="212"/>
      <c r="BL776" s="212"/>
      <c r="BM776" s="212"/>
      <c r="BN776" s="212"/>
      <c r="BO776" s="212"/>
      <c r="BP776" s="212"/>
      <c r="BQ776" s="212"/>
    </row>
    <row r="777" ht="25.15" customHeight="true" x14ac:dyDescent="0.2">
      <c r="C777" s="479"/>
      <c r="D777" s="479"/>
      <c r="E777" s="479"/>
      <c r="F777" s="479"/>
      <c r="G777" s="479"/>
      <c r="H777" s="479"/>
      <c r="I777" s="479"/>
      <c r="J777" s="479"/>
      <c r="K777" s="479"/>
      <c r="L777" s="479"/>
      <c r="M777" s="479"/>
      <c r="N777" s="479"/>
      <c r="O777" s="479"/>
      <c r="P777" s="479"/>
      <c r="Q777" s="479"/>
      <c r="BA777" s="212"/>
      <c r="BB777" s="290"/>
      <c r="BC777" s="212"/>
      <c r="BD777" s="212"/>
      <c r="BE777" s="212"/>
      <c r="BF777" s="212"/>
      <c r="BG777" s="212"/>
      <c r="BH777" s="212"/>
      <c r="BI777" s="212"/>
      <c r="BJ777" s="212"/>
      <c r="BK777" s="212"/>
      <c r="BL777" s="212"/>
      <c r="BM777" s="212"/>
      <c r="BN777" s="212"/>
      <c r="BO777" s="212"/>
      <c r="BP777" s="212"/>
      <c r="BQ777" s="212"/>
    </row>
    <row r="778" ht="25.15" customHeight="true" x14ac:dyDescent="0.2">
      <c r="C778" s="479"/>
      <c r="D778" s="479"/>
      <c r="E778" s="479"/>
      <c r="F778" s="479"/>
      <c r="G778" s="479"/>
      <c r="H778" s="479"/>
      <c r="I778" s="479"/>
      <c r="J778" s="479"/>
      <c r="K778" s="479"/>
      <c r="L778" s="479"/>
      <c r="M778" s="479"/>
      <c r="N778" s="479"/>
      <c r="O778" s="479"/>
      <c r="P778" s="479"/>
      <c r="Q778" s="479"/>
      <c r="BA778" s="212"/>
      <c r="BB778" s="290"/>
      <c r="BC778" s="212"/>
      <c r="BD778" s="212"/>
      <c r="BE778" s="212"/>
      <c r="BF778" s="212"/>
      <c r="BG778" s="212"/>
      <c r="BH778" s="212"/>
      <c r="BI778" s="212"/>
      <c r="BJ778" s="212"/>
      <c r="BK778" s="212"/>
      <c r="BL778" s="212"/>
      <c r="BM778" s="212"/>
      <c r="BN778" s="212"/>
      <c r="BO778" s="212"/>
      <c r="BP778" s="212"/>
      <c r="BQ778" s="212"/>
    </row>
    <row r="779" ht="25.15" customHeight="true" x14ac:dyDescent="0.2">
      <c r="C779" s="479"/>
      <c r="D779" s="479"/>
      <c r="E779" s="479"/>
      <c r="F779" s="479"/>
      <c r="G779" s="479"/>
      <c r="H779" s="479"/>
      <c r="I779" s="479"/>
      <c r="J779" s="479"/>
      <c r="K779" s="479"/>
      <c r="L779" s="479"/>
      <c r="M779" s="479"/>
      <c r="N779" s="479"/>
      <c r="O779" s="479"/>
      <c r="P779" s="479"/>
      <c r="Q779" s="479"/>
      <c r="BA779" s="212"/>
      <c r="BB779" s="290"/>
      <c r="BC779" s="212"/>
      <c r="BD779" s="212"/>
      <c r="BE779" s="212"/>
      <c r="BF779" s="212"/>
      <c r="BG779" s="212"/>
      <c r="BH779" s="212"/>
      <c r="BI779" s="212"/>
      <c r="BJ779" s="212"/>
      <c r="BK779" s="212"/>
      <c r="BL779" s="212"/>
      <c r="BM779" s="212"/>
      <c r="BN779" s="212"/>
      <c r="BO779" s="212"/>
      <c r="BP779" s="212"/>
      <c r="BQ779" s="212"/>
    </row>
    <row r="780" ht="25.15" customHeight="true" x14ac:dyDescent="0.2">
      <c r="C780" s="479"/>
      <c r="D780" s="479"/>
      <c r="E780" s="479"/>
      <c r="F780" s="479"/>
      <c r="G780" s="479"/>
      <c r="H780" s="479"/>
      <c r="I780" s="479"/>
      <c r="J780" s="479"/>
      <c r="K780" s="479"/>
      <c r="L780" s="479"/>
      <c r="M780" s="479"/>
      <c r="N780" s="479"/>
      <c r="O780" s="479"/>
      <c r="P780" s="479"/>
      <c r="Q780" s="479"/>
      <c r="BA780" s="212"/>
      <c r="BB780" s="290"/>
      <c r="BC780" s="212"/>
      <c r="BD780" s="212"/>
      <c r="BE780" s="212"/>
      <c r="BF780" s="212"/>
      <c r="BG780" s="212"/>
      <c r="BH780" s="212"/>
      <c r="BI780" s="212"/>
      <c r="BJ780" s="212"/>
      <c r="BK780" s="212"/>
      <c r="BL780" s="212"/>
      <c r="BM780" s="212"/>
      <c r="BN780" s="212"/>
      <c r="BO780" s="212"/>
      <c r="BP780" s="212"/>
      <c r="BQ780" s="212"/>
    </row>
    <row r="781" ht="25.15" customHeight="true" x14ac:dyDescent="0.2">
      <c r="C781" s="479"/>
      <c r="D781" s="479"/>
      <c r="E781" s="479"/>
      <c r="F781" s="479"/>
      <c r="G781" s="479"/>
      <c r="H781" s="479"/>
      <c r="I781" s="479"/>
      <c r="J781" s="479"/>
      <c r="K781" s="479"/>
      <c r="L781" s="479"/>
      <c r="M781" s="479"/>
      <c r="N781" s="479"/>
      <c r="O781" s="479"/>
      <c r="P781" s="479"/>
      <c r="Q781" s="479"/>
      <c r="BA781" s="212"/>
      <c r="BB781" s="290"/>
      <c r="BC781" s="212"/>
      <c r="BD781" s="212"/>
      <c r="BE781" s="212"/>
      <c r="BF781" s="212"/>
      <c r="BG781" s="212"/>
      <c r="BH781" s="212"/>
      <c r="BI781" s="212"/>
      <c r="BJ781" s="212"/>
      <c r="BK781" s="212"/>
      <c r="BL781" s="212"/>
      <c r="BM781" s="212"/>
      <c r="BN781" s="212"/>
      <c r="BO781" s="212"/>
      <c r="BP781" s="212"/>
      <c r="BQ781" s="212"/>
    </row>
    <row r="782" ht="25.15" customHeight="true" x14ac:dyDescent="0.2">
      <c r="C782" s="479"/>
      <c r="D782" s="479"/>
      <c r="E782" s="479"/>
      <c r="F782" s="479"/>
      <c r="G782" s="479"/>
      <c r="H782" s="479"/>
      <c r="I782" s="479"/>
      <c r="J782" s="479"/>
      <c r="K782" s="479"/>
      <c r="L782" s="479"/>
      <c r="M782" s="479"/>
      <c r="N782" s="479"/>
      <c r="O782" s="479"/>
      <c r="P782" s="479"/>
      <c r="Q782" s="479"/>
      <c r="BA782" s="212"/>
      <c r="BB782" s="290"/>
      <c r="BC782" s="212"/>
      <c r="BD782" s="212"/>
      <c r="BE782" s="212"/>
      <c r="BF782" s="212"/>
      <c r="BG782" s="212"/>
      <c r="BH782" s="212"/>
      <c r="BI782" s="212"/>
      <c r="BJ782" s="212"/>
      <c r="BK782" s="212"/>
      <c r="BL782" s="212"/>
      <c r="BM782" s="212"/>
      <c r="BN782" s="212"/>
      <c r="BO782" s="212"/>
      <c r="BP782" s="212"/>
      <c r="BQ782" s="212"/>
    </row>
    <row r="783" ht="25.15" customHeight="true" x14ac:dyDescent="0.2">
      <c r="C783" s="479"/>
      <c r="D783" s="479"/>
      <c r="E783" s="479"/>
      <c r="F783" s="479"/>
      <c r="G783" s="479"/>
      <c r="H783" s="479"/>
      <c r="I783" s="479"/>
      <c r="J783" s="479"/>
      <c r="K783" s="479"/>
      <c r="L783" s="479"/>
      <c r="M783" s="479"/>
      <c r="N783" s="479"/>
      <c r="O783" s="479"/>
      <c r="P783" s="479"/>
      <c r="Q783" s="479"/>
      <c r="BA783" s="212"/>
      <c r="BB783" s="290"/>
      <c r="BC783" s="212"/>
      <c r="BD783" s="212"/>
      <c r="BE783" s="212"/>
      <c r="BF783" s="212"/>
      <c r="BG783" s="212"/>
      <c r="BH783" s="212"/>
      <c r="BI783" s="212"/>
      <c r="BJ783" s="212"/>
      <c r="BK783" s="212"/>
      <c r="BL783" s="212"/>
      <c r="BM783" s="212"/>
      <c r="BN783" s="212"/>
      <c r="BO783" s="212"/>
      <c r="BP783" s="212"/>
      <c r="BQ783" s="212"/>
    </row>
    <row r="784" ht="25.15" customHeight="true" x14ac:dyDescent="0.2">
      <c r="C784" s="479"/>
      <c r="D784" s="479"/>
      <c r="E784" s="479"/>
      <c r="F784" s="479"/>
      <c r="G784" s="479"/>
      <c r="H784" s="479"/>
      <c r="I784" s="479"/>
      <c r="J784" s="479"/>
      <c r="K784" s="479"/>
      <c r="L784" s="479"/>
      <c r="M784" s="479"/>
      <c r="N784" s="479"/>
      <c r="O784" s="479"/>
      <c r="P784" s="479"/>
      <c r="Q784" s="479"/>
      <c r="BA784" s="212"/>
      <c r="BB784" s="290"/>
      <c r="BC784" s="212"/>
      <c r="BD784" s="212"/>
      <c r="BE784" s="212"/>
      <c r="BF784" s="212"/>
      <c r="BG784" s="212"/>
      <c r="BH784" s="212"/>
      <c r="BI784" s="212"/>
      <c r="BJ784" s="212"/>
      <c r="BK784" s="212"/>
      <c r="BL784" s="212"/>
      <c r="BM784" s="212"/>
      <c r="BN784" s="212"/>
      <c r="BO784" s="212"/>
      <c r="BP784" s="212"/>
      <c r="BQ784" s="212"/>
    </row>
    <row r="785" ht="25.15" customHeight="true" x14ac:dyDescent="0.2">
      <c r="C785" s="479"/>
      <c r="D785" s="479"/>
      <c r="E785" s="479"/>
      <c r="F785" s="479"/>
      <c r="G785" s="479"/>
      <c r="H785" s="479"/>
      <c r="I785" s="479"/>
      <c r="J785" s="479"/>
      <c r="K785" s="479"/>
      <c r="L785" s="479"/>
      <c r="M785" s="479"/>
      <c r="N785" s="479"/>
      <c r="O785" s="479"/>
      <c r="P785" s="479"/>
      <c r="Q785" s="479"/>
      <c r="BA785" s="212"/>
      <c r="BB785" s="290"/>
      <c r="BC785" s="212"/>
      <c r="BD785" s="212"/>
      <c r="BE785" s="212"/>
      <c r="BF785" s="212"/>
      <c r="BG785" s="212"/>
      <c r="BH785" s="212"/>
      <c r="BI785" s="212"/>
      <c r="BJ785" s="212"/>
      <c r="BK785" s="212"/>
      <c r="BL785" s="212"/>
      <c r="BM785" s="212"/>
      <c r="BN785" s="212"/>
      <c r="BO785" s="212"/>
      <c r="BP785" s="212"/>
      <c r="BQ785" s="212"/>
    </row>
    <row r="786" ht="25.15" customHeight="true" x14ac:dyDescent="0.2">
      <c r="C786" s="479"/>
      <c r="D786" s="479"/>
      <c r="E786" s="479"/>
      <c r="F786" s="479"/>
      <c r="G786" s="479"/>
      <c r="H786" s="479"/>
      <c r="I786" s="479"/>
      <c r="J786" s="479"/>
      <c r="K786" s="479"/>
      <c r="L786" s="479"/>
      <c r="M786" s="479"/>
      <c r="N786" s="479"/>
      <c r="O786" s="479"/>
      <c r="P786" s="479"/>
      <c r="Q786" s="479"/>
      <c r="BA786" s="212"/>
      <c r="BB786" s="290"/>
      <c r="BC786" s="212"/>
      <c r="BD786" s="212"/>
      <c r="BE786" s="212"/>
      <c r="BF786" s="212"/>
      <c r="BG786" s="212"/>
      <c r="BH786" s="212"/>
      <c r="BI786" s="212"/>
      <c r="BJ786" s="212"/>
      <c r="BK786" s="212"/>
      <c r="BL786" s="212"/>
      <c r="BM786" s="212"/>
      <c r="BN786" s="212"/>
      <c r="BO786" s="212"/>
      <c r="BP786" s="212"/>
      <c r="BQ786" s="212"/>
    </row>
    <row r="787" ht="25.15" customHeight="true" x14ac:dyDescent="0.2">
      <c r="C787" s="479"/>
      <c r="D787" s="479"/>
      <c r="E787" s="479"/>
      <c r="F787" s="479"/>
      <c r="G787" s="479"/>
      <c r="H787" s="479"/>
      <c r="I787" s="479"/>
      <c r="J787" s="479"/>
      <c r="K787" s="479"/>
      <c r="L787" s="479"/>
      <c r="M787" s="479"/>
      <c r="N787" s="479"/>
      <c r="O787" s="479"/>
      <c r="P787" s="479"/>
      <c r="Q787" s="479"/>
      <c r="BA787" s="212"/>
      <c r="BB787" s="290"/>
      <c r="BC787" s="212"/>
      <c r="BD787" s="212"/>
      <c r="BE787" s="212"/>
      <c r="BF787" s="212"/>
      <c r="BG787" s="212"/>
      <c r="BH787" s="212"/>
      <c r="BI787" s="212"/>
      <c r="BJ787" s="212"/>
      <c r="BK787" s="212"/>
      <c r="BL787" s="212"/>
      <c r="BM787" s="212"/>
      <c r="BN787" s="212"/>
      <c r="BO787" s="212"/>
      <c r="BP787" s="212"/>
      <c r="BQ787" s="212"/>
    </row>
    <row r="788" ht="25.15" customHeight="true" x14ac:dyDescent="0.2">
      <c r="C788" s="479"/>
      <c r="D788" s="479"/>
      <c r="E788" s="479"/>
      <c r="F788" s="479"/>
      <c r="G788" s="479"/>
      <c r="H788" s="479"/>
      <c r="I788" s="479"/>
      <c r="J788" s="479"/>
      <c r="K788" s="479"/>
      <c r="L788" s="479"/>
      <c r="M788" s="479"/>
      <c r="N788" s="479"/>
      <c r="O788" s="479"/>
      <c r="P788" s="479"/>
      <c r="Q788" s="479"/>
      <c r="BA788" s="212"/>
      <c r="BB788" s="290"/>
      <c r="BC788" s="212"/>
      <c r="BD788" s="212"/>
      <c r="BE788" s="212"/>
      <c r="BF788" s="212"/>
      <c r="BG788" s="212"/>
      <c r="BH788" s="212"/>
      <c r="BI788" s="212"/>
      <c r="BJ788" s="212"/>
      <c r="BK788" s="212"/>
      <c r="BL788" s="212"/>
      <c r="BM788" s="212"/>
      <c r="BN788" s="212"/>
      <c r="BO788" s="212"/>
      <c r="BP788" s="212"/>
      <c r="BQ788" s="212"/>
    </row>
    <row r="789" ht="25.15" customHeight="true" x14ac:dyDescent="0.2">
      <c r="C789" s="479"/>
      <c r="D789" s="479"/>
      <c r="E789" s="479"/>
      <c r="F789" s="479"/>
      <c r="G789" s="479"/>
      <c r="H789" s="479"/>
      <c r="I789" s="479"/>
      <c r="J789" s="479"/>
      <c r="K789" s="479"/>
      <c r="L789" s="479"/>
      <c r="M789" s="479"/>
      <c r="N789" s="479"/>
      <c r="O789" s="479"/>
      <c r="P789" s="479"/>
      <c r="Q789" s="479"/>
      <c r="BA789" s="212"/>
      <c r="BB789" s="290"/>
      <c r="BC789" s="212"/>
      <c r="BD789" s="212"/>
      <c r="BE789" s="212"/>
      <c r="BF789" s="212"/>
      <c r="BG789" s="212"/>
      <c r="BH789" s="212"/>
      <c r="BI789" s="212"/>
      <c r="BJ789" s="212"/>
      <c r="BK789" s="212"/>
      <c r="BL789" s="212"/>
      <c r="BM789" s="212"/>
      <c r="BN789" s="212"/>
      <c r="BO789" s="212"/>
      <c r="BP789" s="212"/>
      <c r="BQ789" s="212"/>
    </row>
    <row r="790" ht="25.15" customHeight="true" x14ac:dyDescent="0.2">
      <c r="C790" s="479"/>
      <c r="D790" s="479"/>
      <c r="E790" s="479"/>
      <c r="F790" s="479"/>
      <c r="G790" s="479"/>
      <c r="H790" s="479"/>
      <c r="I790" s="479"/>
      <c r="J790" s="479"/>
      <c r="K790" s="479"/>
      <c r="L790" s="479"/>
      <c r="M790" s="479"/>
      <c r="N790" s="479"/>
      <c r="O790" s="479"/>
      <c r="P790" s="479"/>
      <c r="Q790" s="479"/>
      <c r="BA790" s="212"/>
      <c r="BB790" s="290"/>
      <c r="BC790" s="212"/>
      <c r="BD790" s="212"/>
      <c r="BE790" s="212"/>
      <c r="BF790" s="212"/>
      <c r="BG790" s="212"/>
      <c r="BH790" s="212"/>
      <c r="BI790" s="212"/>
      <c r="BJ790" s="212"/>
      <c r="BK790" s="212"/>
      <c r="BL790" s="212"/>
      <c r="BM790" s="212"/>
      <c r="BN790" s="212"/>
      <c r="BO790" s="212"/>
      <c r="BP790" s="212"/>
      <c r="BQ790" s="212"/>
    </row>
    <row r="791" ht="25.15" customHeight="true" x14ac:dyDescent="0.2">
      <c r="C791" s="479"/>
      <c r="D791" s="479"/>
      <c r="E791" s="479"/>
      <c r="F791" s="479"/>
      <c r="G791" s="479"/>
      <c r="H791" s="479"/>
      <c r="I791" s="479"/>
      <c r="J791" s="479"/>
      <c r="K791" s="479"/>
      <c r="L791" s="479"/>
      <c r="M791" s="479"/>
      <c r="N791" s="479"/>
      <c r="O791" s="479"/>
      <c r="P791" s="479"/>
      <c r="Q791" s="479"/>
      <c r="BA791" s="212"/>
      <c r="BB791" s="290"/>
      <c r="BC791" s="212"/>
      <c r="BD791" s="212"/>
      <c r="BE791" s="212"/>
      <c r="BF791" s="212"/>
      <c r="BG791" s="212"/>
      <c r="BH791" s="212"/>
      <c r="BI791" s="212"/>
      <c r="BJ791" s="212"/>
      <c r="BK791" s="212"/>
      <c r="BL791" s="212"/>
      <c r="BM791" s="212"/>
      <c r="BN791" s="212"/>
      <c r="BO791" s="212"/>
      <c r="BP791" s="212"/>
      <c r="BQ791" s="212"/>
    </row>
    <row r="792" ht="25.15" customHeight="true" x14ac:dyDescent="0.2">
      <c r="C792" s="479"/>
      <c r="D792" s="479"/>
      <c r="E792" s="479"/>
      <c r="F792" s="479"/>
      <c r="G792" s="479"/>
      <c r="H792" s="479"/>
      <c r="I792" s="479"/>
      <c r="J792" s="479"/>
      <c r="K792" s="479"/>
      <c r="L792" s="479"/>
      <c r="M792" s="479"/>
      <c r="N792" s="479"/>
      <c r="O792" s="479"/>
      <c r="P792" s="479"/>
      <c r="Q792" s="479"/>
      <c r="BA792" s="212"/>
      <c r="BB792" s="290"/>
      <c r="BC792" s="212"/>
      <c r="BD792" s="212"/>
      <c r="BE792" s="212"/>
      <c r="BF792" s="212"/>
      <c r="BG792" s="212"/>
      <c r="BH792" s="212"/>
      <c r="BI792" s="212"/>
      <c r="BJ792" s="212"/>
      <c r="BK792" s="212"/>
      <c r="BL792" s="212"/>
      <c r="BM792" s="212"/>
      <c r="BN792" s="212"/>
      <c r="BO792" s="212"/>
      <c r="BP792" s="212"/>
      <c r="BQ792" s="212"/>
    </row>
    <row r="793" ht="25.15" customHeight="true" x14ac:dyDescent="0.2">
      <c r="C793" s="479"/>
      <c r="D793" s="479"/>
      <c r="E793" s="479"/>
      <c r="F793" s="479"/>
      <c r="G793" s="479"/>
      <c r="H793" s="479"/>
      <c r="I793" s="479"/>
      <c r="J793" s="479"/>
      <c r="K793" s="479"/>
      <c r="L793" s="479"/>
      <c r="M793" s="479"/>
      <c r="N793" s="479"/>
      <c r="O793" s="479"/>
      <c r="P793" s="479"/>
      <c r="Q793" s="479"/>
      <c r="BA793" s="212"/>
      <c r="BB793" s="290"/>
      <c r="BC793" s="212"/>
      <c r="BD793" s="212"/>
      <c r="BE793" s="212"/>
      <c r="BF793" s="212"/>
      <c r="BG793" s="212"/>
      <c r="BH793" s="212"/>
      <c r="BI793" s="212"/>
      <c r="BJ793" s="212"/>
      <c r="BK793" s="212"/>
      <c r="BL793" s="212"/>
      <c r="BM793" s="212"/>
      <c r="BN793" s="212"/>
      <c r="BO793" s="212"/>
      <c r="BP793" s="212"/>
      <c r="BQ793" s="212"/>
    </row>
    <row r="794" ht="25.15" customHeight="true" x14ac:dyDescent="0.2">
      <c r="C794" s="479"/>
      <c r="D794" s="479"/>
      <c r="E794" s="479"/>
      <c r="F794" s="479"/>
      <c r="G794" s="479"/>
      <c r="H794" s="479"/>
      <c r="I794" s="479"/>
      <c r="J794" s="479"/>
      <c r="K794" s="479"/>
      <c r="L794" s="479"/>
      <c r="M794" s="479"/>
      <c r="N794" s="479"/>
      <c r="O794" s="479"/>
      <c r="P794" s="479"/>
      <c r="Q794" s="479"/>
      <c r="BA794" s="212"/>
      <c r="BB794" s="290"/>
      <c r="BC794" s="212"/>
      <c r="BD794" s="212"/>
      <c r="BE794" s="212"/>
      <c r="BF794" s="212"/>
      <c r="BG794" s="212"/>
      <c r="BH794" s="212"/>
      <c r="BI794" s="212"/>
      <c r="BJ794" s="212"/>
      <c r="BK794" s="212"/>
      <c r="BL794" s="212"/>
      <c r="BM794" s="212"/>
      <c r="BN794" s="212"/>
      <c r="BO794" s="212"/>
      <c r="BP794" s="212"/>
      <c r="BQ794" s="212"/>
    </row>
    <row r="795" ht="25.15" customHeight="true" x14ac:dyDescent="0.2">
      <c r="C795" s="479"/>
      <c r="D795" s="479"/>
      <c r="E795" s="479"/>
      <c r="F795" s="479"/>
      <c r="G795" s="479"/>
      <c r="H795" s="479"/>
      <c r="I795" s="479"/>
      <c r="J795" s="479"/>
      <c r="K795" s="479"/>
      <c r="L795" s="479"/>
      <c r="M795" s="479"/>
      <c r="N795" s="479"/>
      <c r="O795" s="479"/>
      <c r="P795" s="479"/>
      <c r="Q795" s="479"/>
      <c r="BA795" s="212"/>
      <c r="BB795" s="290"/>
      <c r="BC795" s="212"/>
      <c r="BD795" s="212"/>
      <c r="BE795" s="212"/>
      <c r="BF795" s="212"/>
      <c r="BG795" s="212"/>
      <c r="BH795" s="212"/>
      <c r="BI795" s="212"/>
      <c r="BJ795" s="212"/>
      <c r="BK795" s="212"/>
      <c r="BL795" s="212"/>
      <c r="BM795" s="212"/>
      <c r="BN795" s="212"/>
      <c r="BO795" s="212"/>
      <c r="BP795" s="212"/>
      <c r="BQ795" s="212"/>
    </row>
    <row r="796" ht="25.15" customHeight="true" x14ac:dyDescent="0.2">
      <c r="C796" s="479"/>
      <c r="D796" s="479"/>
      <c r="E796" s="479"/>
      <c r="F796" s="479"/>
      <c r="G796" s="479"/>
      <c r="H796" s="479"/>
      <c r="I796" s="479"/>
      <c r="J796" s="479"/>
      <c r="K796" s="479"/>
      <c r="L796" s="479"/>
      <c r="M796" s="479"/>
      <c r="N796" s="479"/>
      <c r="O796" s="479"/>
      <c r="P796" s="479"/>
      <c r="Q796" s="479"/>
      <c r="BA796" s="212"/>
      <c r="BB796" s="290"/>
      <c r="BC796" s="212"/>
      <c r="BD796" s="212"/>
      <c r="BE796" s="212"/>
      <c r="BF796" s="212"/>
      <c r="BG796" s="212"/>
      <c r="BH796" s="212"/>
      <c r="BI796" s="212"/>
      <c r="BJ796" s="212"/>
      <c r="BK796" s="212"/>
      <c r="BL796" s="212"/>
      <c r="BM796" s="212"/>
      <c r="BN796" s="212"/>
      <c r="BO796" s="212"/>
      <c r="BP796" s="212"/>
      <c r="BQ796" s="212"/>
    </row>
    <row r="797" ht="25.15" customHeight="true" x14ac:dyDescent="0.2">
      <c r="C797" s="479"/>
      <c r="D797" s="479"/>
      <c r="E797" s="479"/>
      <c r="F797" s="479"/>
      <c r="G797" s="479"/>
      <c r="H797" s="479"/>
      <c r="I797" s="479"/>
      <c r="J797" s="479"/>
      <c r="K797" s="479"/>
      <c r="L797" s="479"/>
      <c r="M797" s="479"/>
      <c r="N797" s="479"/>
      <c r="O797" s="479"/>
      <c r="P797" s="479"/>
      <c r="Q797" s="479"/>
      <c r="BA797" s="212"/>
      <c r="BB797" s="290"/>
      <c r="BC797" s="212"/>
      <c r="BD797" s="212"/>
      <c r="BE797" s="212"/>
      <c r="BF797" s="212"/>
      <c r="BG797" s="212"/>
      <c r="BH797" s="212"/>
      <c r="BI797" s="212"/>
      <c r="BJ797" s="212"/>
      <c r="BK797" s="212"/>
      <c r="BL797" s="212"/>
      <c r="BM797" s="212"/>
      <c r="BN797" s="212"/>
      <c r="BO797" s="212"/>
      <c r="BP797" s="212"/>
      <c r="BQ797" s="212"/>
    </row>
    <row r="798" ht="25.15" customHeight="true" x14ac:dyDescent="0.2">
      <c r="C798" s="479"/>
      <c r="D798" s="479"/>
      <c r="E798" s="479"/>
      <c r="F798" s="479"/>
      <c r="G798" s="479"/>
      <c r="H798" s="479"/>
      <c r="I798" s="479"/>
      <c r="J798" s="479"/>
      <c r="K798" s="479"/>
      <c r="L798" s="479"/>
      <c r="M798" s="479"/>
      <c r="N798" s="479"/>
      <c r="O798" s="479"/>
      <c r="P798" s="479"/>
      <c r="Q798" s="479"/>
      <c r="BA798" s="212"/>
      <c r="BB798" s="290"/>
      <c r="BC798" s="212"/>
      <c r="BD798" s="212"/>
      <c r="BE798" s="212"/>
      <c r="BF798" s="212"/>
      <c r="BG798" s="212"/>
      <c r="BH798" s="212"/>
      <c r="BI798" s="212"/>
      <c r="BJ798" s="212"/>
      <c r="BK798" s="212"/>
      <c r="BL798" s="212"/>
      <c r="BM798" s="212"/>
      <c r="BN798" s="212"/>
      <c r="BO798" s="212"/>
      <c r="BP798" s="212"/>
      <c r="BQ798" s="212"/>
    </row>
    <row r="799" ht="25.15" customHeight="true" x14ac:dyDescent="0.2">
      <c r="C799" s="479"/>
      <c r="D799" s="479"/>
      <c r="E799" s="479"/>
      <c r="F799" s="479"/>
      <c r="G799" s="479"/>
      <c r="H799" s="479"/>
      <c r="I799" s="479"/>
      <c r="J799" s="479"/>
      <c r="K799" s="479"/>
      <c r="L799" s="479"/>
      <c r="M799" s="479"/>
      <c r="N799" s="479"/>
      <c r="O799" s="479"/>
      <c r="P799" s="479"/>
      <c r="Q799" s="479"/>
      <c r="BA799" s="212"/>
      <c r="BB799" s="290"/>
      <c r="BC799" s="212"/>
      <c r="BD799" s="212"/>
      <c r="BE799" s="212"/>
      <c r="BF799" s="212"/>
      <c r="BG799" s="212"/>
      <c r="BH799" s="212"/>
      <c r="BI799" s="212"/>
      <c r="BJ799" s="212"/>
      <c r="BK799" s="212"/>
      <c r="BL799" s="212"/>
      <c r="BM799" s="212"/>
      <c r="BN799" s="212"/>
      <c r="BO799" s="212"/>
      <c r="BP799" s="212"/>
      <c r="BQ799" s="212"/>
    </row>
    <row r="800" ht="25.15" customHeight="true" x14ac:dyDescent="0.2">
      <c r="C800" s="479"/>
      <c r="D800" s="479"/>
      <c r="E800" s="479"/>
      <c r="F800" s="479"/>
      <c r="G800" s="479"/>
      <c r="H800" s="479"/>
      <c r="I800" s="479"/>
      <c r="J800" s="479"/>
      <c r="K800" s="479"/>
      <c r="L800" s="479"/>
      <c r="M800" s="479"/>
      <c r="N800" s="479"/>
      <c r="O800" s="479"/>
      <c r="P800" s="479"/>
      <c r="Q800" s="479"/>
      <c r="BA800" s="212"/>
      <c r="BB800" s="290"/>
      <c r="BC800" s="212"/>
      <c r="BD800" s="212"/>
      <c r="BE800" s="212"/>
      <c r="BF800" s="212"/>
      <c r="BG800" s="212"/>
      <c r="BH800" s="212"/>
      <c r="BI800" s="212"/>
      <c r="BJ800" s="212"/>
      <c r="BK800" s="212"/>
      <c r="BL800" s="212"/>
      <c r="BM800" s="212"/>
      <c r="BN800" s="212"/>
      <c r="BO800" s="212"/>
      <c r="BP800" s="212"/>
      <c r="BQ800" s="212"/>
    </row>
    <row r="801" ht="25.15" customHeight="true" x14ac:dyDescent="0.2">
      <c r="C801" s="479"/>
      <c r="D801" s="479"/>
      <c r="E801" s="479"/>
      <c r="F801" s="479"/>
      <c r="G801" s="479"/>
      <c r="H801" s="479"/>
      <c r="I801" s="479"/>
      <c r="J801" s="479"/>
      <c r="K801" s="479"/>
      <c r="L801" s="479"/>
      <c r="M801" s="479"/>
      <c r="N801" s="479"/>
      <c r="O801" s="479"/>
      <c r="P801" s="479"/>
      <c r="Q801" s="479"/>
    </row>
    <row r="802" ht="25.15" customHeight="true" x14ac:dyDescent="0.2">
      <c r="C802" s="479"/>
      <c r="D802" s="479"/>
      <c r="E802" s="479"/>
      <c r="F802" s="479"/>
      <c r="G802" s="479"/>
      <c r="H802" s="479"/>
      <c r="I802" s="479"/>
      <c r="J802" s="479"/>
      <c r="K802" s="479"/>
      <c r="L802" s="479"/>
      <c r="M802" s="479"/>
      <c r="N802" s="479"/>
      <c r="O802" s="479"/>
      <c r="P802" s="479"/>
      <c r="Q802" s="479"/>
    </row>
    <row r="803" ht="25.15" customHeight="true" x14ac:dyDescent="0.2">
      <c r="C803" s="479"/>
      <c r="D803" s="479"/>
      <c r="E803" s="479"/>
      <c r="F803" s="479"/>
      <c r="G803" s="479"/>
      <c r="H803" s="479"/>
      <c r="I803" s="479"/>
      <c r="J803" s="479"/>
      <c r="K803" s="479"/>
      <c r="L803" s="479"/>
      <c r="M803" s="479"/>
      <c r="N803" s="479"/>
      <c r="O803" s="479"/>
      <c r="P803" s="479"/>
      <c r="Q803" s="479"/>
    </row>
    <row r="804" ht="25.15" customHeight="true" x14ac:dyDescent="0.2">
      <c r="C804" s="479"/>
      <c r="D804" s="479"/>
      <c r="E804" s="479"/>
      <c r="F804" s="479"/>
      <c r="G804" s="479"/>
      <c r="H804" s="479"/>
      <c r="I804" s="479"/>
      <c r="J804" s="479"/>
      <c r="K804" s="479"/>
      <c r="L804" s="479"/>
      <c r="M804" s="479"/>
      <c r="N804" s="479"/>
      <c r="O804" s="479"/>
      <c r="P804" s="479"/>
      <c r="Q804" s="479"/>
    </row>
    <row r="805" ht="25.15" customHeight="true" x14ac:dyDescent="0.2">
      <c r="C805" s="479"/>
      <c r="D805" s="479"/>
      <c r="E805" s="479"/>
      <c r="F805" s="479"/>
      <c r="G805" s="479"/>
      <c r="H805" s="479"/>
      <c r="I805" s="479"/>
      <c r="J805" s="479"/>
      <c r="K805" s="479"/>
      <c r="L805" s="479"/>
      <c r="M805" s="479"/>
      <c r="N805" s="479"/>
      <c r="O805" s="479"/>
      <c r="P805" s="479"/>
      <c r="Q805" s="479"/>
    </row>
    <row r="806" ht="25.15" customHeight="true" x14ac:dyDescent="0.2">
      <c r="C806" s="479"/>
      <c r="D806" s="479"/>
      <c r="E806" s="479"/>
      <c r="F806" s="479"/>
      <c r="G806" s="479"/>
      <c r="H806" s="479"/>
      <c r="I806" s="479"/>
      <c r="J806" s="479"/>
      <c r="K806" s="479"/>
      <c r="L806" s="479"/>
      <c r="M806" s="479"/>
      <c r="N806" s="479"/>
      <c r="O806" s="479"/>
      <c r="P806" s="479"/>
      <c r="Q806" s="479"/>
    </row>
    <row r="807" ht="25.15" customHeight="true" x14ac:dyDescent="0.2">
      <c r="C807" s="479"/>
      <c r="D807" s="479"/>
      <c r="E807" s="479"/>
      <c r="F807" s="479"/>
      <c r="G807" s="479"/>
      <c r="H807" s="479"/>
      <c r="I807" s="479"/>
      <c r="J807" s="479"/>
      <c r="K807" s="479"/>
      <c r="L807" s="479"/>
      <c r="M807" s="479"/>
      <c r="N807" s="479"/>
      <c r="O807" s="479"/>
      <c r="P807" s="479"/>
      <c r="Q807" s="479"/>
    </row>
    <row r="808" ht="25.15" customHeight="true" x14ac:dyDescent="0.2">
      <c r="C808" s="479"/>
      <c r="D808" s="479"/>
      <c r="E808" s="479"/>
      <c r="F808" s="479"/>
      <c r="G808" s="479"/>
      <c r="H808" s="479"/>
      <c r="I808" s="479"/>
      <c r="J808" s="479"/>
      <c r="K808" s="479"/>
      <c r="L808" s="479"/>
      <c r="M808" s="479"/>
      <c r="N808" s="479"/>
      <c r="O808" s="479"/>
      <c r="P808" s="479"/>
      <c r="Q808" s="479"/>
    </row>
    <row r="809" ht="25.15" customHeight="true" x14ac:dyDescent="0.2">
      <c r="C809" s="479"/>
      <c r="D809" s="479"/>
      <c r="E809" s="479"/>
      <c r="F809" s="479"/>
      <c r="G809" s="479"/>
      <c r="H809" s="479"/>
      <c r="I809" s="479"/>
      <c r="J809" s="479"/>
      <c r="K809" s="479"/>
      <c r="L809" s="479"/>
      <c r="M809" s="479"/>
      <c r="N809" s="479"/>
      <c r="O809" s="479"/>
      <c r="P809" s="479"/>
      <c r="Q809" s="479"/>
    </row>
    <row r="810" ht="25.15" customHeight="true" x14ac:dyDescent="0.2">
      <c r="C810" s="479"/>
      <c r="D810" s="479"/>
      <c r="E810" s="479"/>
      <c r="F810" s="479"/>
      <c r="G810" s="479"/>
      <c r="H810" s="479"/>
      <c r="I810" s="479"/>
      <c r="J810" s="479"/>
      <c r="K810" s="479"/>
      <c r="L810" s="479"/>
      <c r="M810" s="479"/>
      <c r="N810" s="479"/>
      <c r="O810" s="479"/>
      <c r="P810" s="479"/>
      <c r="Q810" s="479"/>
    </row>
    <row r="811" ht="25.15" customHeight="true" x14ac:dyDescent="0.2">
      <c r="C811" s="479"/>
      <c r="D811" s="479"/>
      <c r="E811" s="479"/>
      <c r="F811" s="479"/>
      <c r="G811" s="479"/>
      <c r="H811" s="479"/>
      <c r="I811" s="479"/>
      <c r="J811" s="479"/>
      <c r="K811" s="479"/>
      <c r="L811" s="479"/>
      <c r="M811" s="479"/>
      <c r="N811" s="479"/>
      <c r="O811" s="479"/>
      <c r="P811" s="479"/>
      <c r="Q811" s="479"/>
    </row>
    <row r="812" ht="25.15" customHeight="true" x14ac:dyDescent="0.2">
      <c r="C812" s="479"/>
      <c r="D812" s="479"/>
      <c r="E812" s="479"/>
      <c r="F812" s="479"/>
      <c r="G812" s="479"/>
      <c r="H812" s="479"/>
      <c r="I812" s="479"/>
      <c r="J812" s="479"/>
      <c r="K812" s="479"/>
      <c r="L812" s="479"/>
      <c r="M812" s="479"/>
      <c r="N812" s="479"/>
      <c r="O812" s="479"/>
      <c r="P812" s="479"/>
      <c r="Q812" s="479"/>
    </row>
    <row r="813" ht="25.15" customHeight="true" x14ac:dyDescent="0.2">
      <c r="C813" s="479"/>
      <c r="D813" s="479"/>
      <c r="E813" s="479"/>
      <c r="F813" s="479"/>
      <c r="G813" s="479"/>
      <c r="H813" s="479"/>
      <c r="I813" s="479"/>
      <c r="J813" s="479"/>
      <c r="K813" s="479"/>
      <c r="L813" s="479"/>
      <c r="M813" s="479"/>
      <c r="N813" s="479"/>
      <c r="O813" s="479"/>
      <c r="P813" s="479"/>
      <c r="Q813" s="479"/>
    </row>
    <row r="814" ht="25.15" customHeight="true" x14ac:dyDescent="0.2">
      <c r="C814" s="479"/>
      <c r="D814" s="479"/>
      <c r="E814" s="479"/>
      <c r="F814" s="479"/>
      <c r="G814" s="479"/>
      <c r="H814" s="479"/>
      <c r="I814" s="479"/>
      <c r="J814" s="479"/>
      <c r="K814" s="479"/>
      <c r="L814" s="479"/>
      <c r="M814" s="479"/>
      <c r="N814" s="479"/>
      <c r="O814" s="479"/>
      <c r="P814" s="479"/>
      <c r="Q814" s="479"/>
    </row>
    <row r="815" ht="25.15" customHeight="true" x14ac:dyDescent="0.2">
      <c r="C815" s="479"/>
      <c r="D815" s="479"/>
      <c r="E815" s="479"/>
      <c r="F815" s="479"/>
      <c r="G815" s="479"/>
      <c r="H815" s="479"/>
      <c r="I815" s="479"/>
      <c r="J815" s="479"/>
      <c r="K815" s="479"/>
      <c r="L815" s="479"/>
      <c r="M815" s="479"/>
      <c r="N815" s="479"/>
      <c r="O815" s="479"/>
      <c r="P815" s="479"/>
      <c r="Q815" s="479"/>
    </row>
    <row r="816" ht="25.15" customHeight="true" x14ac:dyDescent="0.2">
      <c r="C816" s="479"/>
      <c r="D816" s="479"/>
      <c r="E816" s="479"/>
      <c r="F816" s="479"/>
      <c r="G816" s="479"/>
      <c r="H816" s="479"/>
      <c r="I816" s="479"/>
      <c r="J816" s="479"/>
      <c r="K816" s="479"/>
      <c r="L816" s="479"/>
      <c r="M816" s="479"/>
      <c r="N816" s="479"/>
      <c r="O816" s="479"/>
      <c r="P816" s="479"/>
      <c r="Q816" s="479"/>
    </row>
    <row r="817" ht="25.15" customHeight="true" x14ac:dyDescent="0.2">
      <c r="C817" s="479"/>
      <c r="D817" s="479"/>
      <c r="E817" s="479"/>
      <c r="F817" s="479"/>
      <c r="G817" s="479"/>
      <c r="H817" s="479"/>
      <c r="I817" s="479"/>
      <c r="J817" s="479"/>
      <c r="K817" s="479"/>
      <c r="L817" s="479"/>
      <c r="M817" s="479"/>
      <c r="N817" s="479"/>
      <c r="O817" s="479"/>
      <c r="P817" s="479"/>
      <c r="Q817" s="479"/>
    </row>
    <row r="818" ht="25.15" customHeight="true" x14ac:dyDescent="0.2">
      <c r="C818" s="479"/>
      <c r="D818" s="479"/>
      <c r="E818" s="479"/>
      <c r="F818" s="479"/>
      <c r="G818" s="479"/>
      <c r="H818" s="479"/>
      <c r="I818" s="479"/>
      <c r="J818" s="479"/>
      <c r="K818" s="479"/>
      <c r="L818" s="479"/>
      <c r="M818" s="479"/>
      <c r="N818" s="479"/>
      <c r="O818" s="479"/>
      <c r="P818" s="479"/>
      <c r="Q818" s="479"/>
    </row>
    <row r="819" ht="25.15" customHeight="true" x14ac:dyDescent="0.2">
      <c r="C819" s="479"/>
      <c r="D819" s="479"/>
      <c r="E819" s="479"/>
      <c r="F819" s="479"/>
      <c r="G819" s="479"/>
      <c r="H819" s="479"/>
      <c r="I819" s="479"/>
      <c r="J819" s="479"/>
      <c r="K819" s="479"/>
      <c r="L819" s="479"/>
      <c r="M819" s="479"/>
      <c r="N819" s="479"/>
      <c r="O819" s="479"/>
      <c r="P819" s="479"/>
      <c r="Q819" s="479"/>
    </row>
    <row r="820" ht="25.15" customHeight="true" x14ac:dyDescent="0.2">
      <c r="C820" s="479"/>
      <c r="D820" s="479"/>
      <c r="E820" s="479"/>
      <c r="F820" s="479"/>
      <c r="G820" s="479"/>
      <c r="H820" s="479"/>
      <c r="I820" s="479"/>
      <c r="J820" s="479"/>
      <c r="K820" s="479"/>
      <c r="L820" s="479"/>
      <c r="M820" s="479"/>
      <c r="N820" s="479"/>
      <c r="O820" s="479"/>
      <c r="P820" s="479"/>
      <c r="Q820" s="479"/>
    </row>
    <row r="821" ht="25.15" customHeight="true" x14ac:dyDescent="0.2">
      <c r="C821" s="479"/>
      <c r="D821" s="479"/>
      <c r="E821" s="479"/>
      <c r="F821" s="479"/>
      <c r="G821" s="479"/>
      <c r="H821" s="479"/>
      <c r="I821" s="479"/>
      <c r="J821" s="479"/>
      <c r="K821" s="479"/>
      <c r="L821" s="479"/>
      <c r="M821" s="479"/>
      <c r="N821" s="479"/>
      <c r="O821" s="479"/>
      <c r="P821" s="479"/>
      <c r="Q821" s="479"/>
    </row>
    <row r="822" ht="25.15" customHeight="true" x14ac:dyDescent="0.2">
      <c r="C822" s="479"/>
      <c r="D822" s="479"/>
      <c r="E822" s="479"/>
      <c r="F822" s="479"/>
      <c r="G822" s="479"/>
      <c r="H822" s="479"/>
      <c r="I822" s="479"/>
      <c r="J822" s="479"/>
      <c r="K822" s="479"/>
      <c r="L822" s="479"/>
      <c r="M822" s="479"/>
      <c r="N822" s="479"/>
      <c r="O822" s="479"/>
      <c r="P822" s="479"/>
      <c r="Q822" s="479"/>
    </row>
    <row r="823" ht="25.15" customHeight="true" x14ac:dyDescent="0.2">
      <c r="C823" s="479"/>
      <c r="D823" s="479"/>
      <c r="E823" s="479"/>
      <c r="F823" s="479"/>
      <c r="G823" s="479"/>
      <c r="H823" s="479"/>
      <c r="I823" s="479"/>
      <c r="J823" s="479"/>
      <c r="K823" s="479"/>
      <c r="L823" s="479"/>
      <c r="M823" s="479"/>
      <c r="N823" s="479"/>
      <c r="O823" s="479"/>
      <c r="P823" s="479"/>
      <c r="Q823" s="479"/>
    </row>
    <row r="824" ht="25.15" customHeight="true" x14ac:dyDescent="0.2">
      <c r="C824" s="479"/>
      <c r="D824" s="479"/>
      <c r="E824" s="479"/>
      <c r="F824" s="479"/>
      <c r="G824" s="479"/>
      <c r="H824" s="479"/>
      <c r="I824" s="479"/>
      <c r="J824" s="479"/>
      <c r="K824" s="479"/>
      <c r="L824" s="479"/>
      <c r="M824" s="479"/>
      <c r="N824" s="479"/>
      <c r="O824" s="479"/>
      <c r="P824" s="479"/>
      <c r="Q824" s="479"/>
    </row>
    <row r="825" ht="25.15" customHeight="true" x14ac:dyDescent="0.2">
      <c r="C825" s="479"/>
      <c r="D825" s="479"/>
      <c r="E825" s="479"/>
      <c r="F825" s="479"/>
      <c r="G825" s="479"/>
      <c r="H825" s="479"/>
      <c r="I825" s="479"/>
      <c r="J825" s="479"/>
      <c r="K825" s="479"/>
      <c r="L825" s="479"/>
      <c r="M825" s="479"/>
      <c r="N825" s="479"/>
      <c r="O825" s="479"/>
      <c r="P825" s="479"/>
      <c r="Q825" s="479"/>
    </row>
    <row r="826" ht="25.15" customHeight="true" x14ac:dyDescent="0.2">
      <c r="C826" s="479"/>
      <c r="D826" s="479"/>
      <c r="E826" s="479"/>
      <c r="F826" s="479"/>
      <c r="G826" s="479"/>
      <c r="H826" s="479"/>
      <c r="I826" s="479"/>
      <c r="J826" s="479"/>
      <c r="K826" s="479"/>
      <c r="L826" s="479"/>
      <c r="M826" s="479"/>
      <c r="N826" s="479"/>
      <c r="O826" s="479"/>
      <c r="P826" s="479"/>
      <c r="Q826" s="479"/>
    </row>
    <row r="827" ht="25.15" customHeight="true" x14ac:dyDescent="0.2">
      <c r="C827" s="479"/>
      <c r="D827" s="479"/>
      <c r="E827" s="479"/>
      <c r="F827" s="479"/>
      <c r="G827" s="479"/>
      <c r="H827" s="479"/>
      <c r="I827" s="479"/>
      <c r="J827" s="479"/>
      <c r="K827" s="479"/>
      <c r="L827" s="479"/>
      <c r="M827" s="479"/>
      <c r="N827" s="479"/>
      <c r="O827" s="479"/>
      <c r="P827" s="479"/>
      <c r="Q827" s="479"/>
    </row>
    <row r="828" ht="25.15" customHeight="true" x14ac:dyDescent="0.2">
      <c r="C828" s="479"/>
      <c r="D828" s="479"/>
      <c r="E828" s="479"/>
      <c r="F828" s="479"/>
      <c r="G828" s="479"/>
      <c r="H828" s="479"/>
      <c r="I828" s="479"/>
      <c r="J828" s="479"/>
      <c r="K828" s="479"/>
      <c r="L828" s="479"/>
      <c r="M828" s="479"/>
      <c r="N828" s="479"/>
      <c r="O828" s="479"/>
      <c r="P828" s="479"/>
      <c r="Q828" s="479"/>
    </row>
    <row r="829" ht="25.15" customHeight="true" x14ac:dyDescent="0.2">
      <c r="C829" s="479"/>
      <c r="D829" s="479"/>
      <c r="E829" s="479"/>
      <c r="F829" s="479"/>
      <c r="G829" s="479"/>
      <c r="H829" s="479"/>
      <c r="I829" s="479"/>
      <c r="J829" s="479"/>
      <c r="K829" s="479"/>
      <c r="L829" s="479"/>
      <c r="M829" s="479"/>
      <c r="N829" s="479"/>
      <c r="O829" s="479"/>
      <c r="P829" s="479"/>
      <c r="Q829" s="479"/>
    </row>
    <row r="830" ht="25.15" customHeight="true" x14ac:dyDescent="0.2">
      <c r="C830" s="479"/>
      <c r="D830" s="479"/>
      <c r="E830" s="479"/>
      <c r="F830" s="479"/>
      <c r="G830" s="479"/>
      <c r="H830" s="479"/>
      <c r="I830" s="479"/>
      <c r="J830" s="479"/>
      <c r="K830" s="479"/>
      <c r="L830" s="479"/>
      <c r="M830" s="479"/>
      <c r="N830" s="479"/>
      <c r="O830" s="479"/>
      <c r="P830" s="479"/>
      <c r="Q830" s="479"/>
    </row>
    <row r="831" ht="25.15" customHeight="true" x14ac:dyDescent="0.2">
      <c r="C831" s="479"/>
      <c r="D831" s="479"/>
      <c r="E831" s="479"/>
      <c r="F831" s="479"/>
      <c r="G831" s="479"/>
      <c r="H831" s="479"/>
      <c r="I831" s="479"/>
      <c r="J831" s="479"/>
      <c r="K831" s="479"/>
      <c r="L831" s="479"/>
      <c r="M831" s="479"/>
      <c r="N831" s="479"/>
      <c r="O831" s="479"/>
      <c r="P831" s="479"/>
      <c r="Q831" s="479"/>
    </row>
    <row r="832" ht="25.15" customHeight="true" x14ac:dyDescent="0.2">
      <c r="C832" s="479"/>
      <c r="D832" s="479"/>
      <c r="E832" s="479"/>
      <c r="F832" s="479"/>
      <c r="G832" s="479"/>
      <c r="H832" s="479"/>
      <c r="I832" s="479"/>
      <c r="J832" s="479"/>
      <c r="K832" s="479"/>
      <c r="L832" s="479"/>
      <c r="M832" s="479"/>
      <c r="N832" s="479"/>
      <c r="O832" s="479"/>
      <c r="P832" s="479"/>
      <c r="Q832" s="479"/>
    </row>
    <row r="833" ht="25.15" customHeight="true" x14ac:dyDescent="0.2">
      <c r="C833" s="479"/>
      <c r="D833" s="479"/>
      <c r="E833" s="479"/>
      <c r="F833" s="479"/>
      <c r="G833" s="479"/>
      <c r="H833" s="479"/>
      <c r="I833" s="479"/>
      <c r="J833" s="479"/>
      <c r="K833" s="479"/>
      <c r="L833" s="479"/>
      <c r="M833" s="479"/>
      <c r="N833" s="479"/>
      <c r="O833" s="479"/>
      <c r="P833" s="479"/>
      <c r="Q833" s="479"/>
    </row>
    <row r="834" ht="25.15" customHeight="true" x14ac:dyDescent="0.2">
      <c r="C834" s="479"/>
      <c r="D834" s="479"/>
      <c r="E834" s="479"/>
      <c r="F834" s="479"/>
      <c r="G834" s="479"/>
      <c r="H834" s="479"/>
      <c r="I834" s="479"/>
      <c r="J834" s="479"/>
      <c r="K834" s="479"/>
      <c r="L834" s="479"/>
      <c r="M834" s="479"/>
      <c r="N834" s="479"/>
      <c r="O834" s="479"/>
      <c r="P834" s="479"/>
      <c r="Q834" s="479"/>
    </row>
    <row r="835" ht="25.15" customHeight="true" x14ac:dyDescent="0.2">
      <c r="C835" s="479"/>
      <c r="D835" s="479"/>
      <c r="E835" s="479"/>
      <c r="F835" s="479"/>
      <c r="G835" s="479"/>
      <c r="H835" s="479"/>
      <c r="I835" s="479"/>
      <c r="J835" s="479"/>
      <c r="K835" s="479"/>
      <c r="L835" s="479"/>
      <c r="M835" s="479"/>
      <c r="N835" s="479"/>
      <c r="O835" s="479"/>
      <c r="P835" s="479"/>
      <c r="Q835" s="479"/>
    </row>
    <row r="836" ht="25.15" customHeight="true" x14ac:dyDescent="0.2">
      <c r="C836" s="479"/>
      <c r="D836" s="479"/>
      <c r="E836" s="479"/>
      <c r="F836" s="479"/>
      <c r="G836" s="479"/>
      <c r="H836" s="479"/>
      <c r="I836" s="479"/>
      <c r="J836" s="479"/>
      <c r="K836" s="479"/>
      <c r="L836" s="479"/>
      <c r="M836" s="479"/>
      <c r="N836" s="479"/>
      <c r="O836" s="479"/>
      <c r="P836" s="479"/>
      <c r="Q836" s="479"/>
    </row>
    <row r="837" ht="25.15" customHeight="true" x14ac:dyDescent="0.2">
      <c r="C837" s="479"/>
      <c r="D837" s="479"/>
      <c r="E837" s="479"/>
      <c r="F837" s="479"/>
      <c r="G837" s="479"/>
      <c r="H837" s="479"/>
      <c r="I837" s="479"/>
      <c r="J837" s="479"/>
      <c r="K837" s="479"/>
      <c r="L837" s="479"/>
      <c r="M837" s="479"/>
      <c r="N837" s="479"/>
      <c r="O837" s="479"/>
      <c r="P837" s="479"/>
      <c r="Q837" s="479"/>
    </row>
    <row r="838" ht="25.15" customHeight="true" x14ac:dyDescent="0.2">
      <c r="C838" s="479"/>
      <c r="D838" s="479"/>
      <c r="E838" s="479"/>
      <c r="F838" s="479"/>
      <c r="G838" s="479"/>
      <c r="H838" s="479"/>
      <c r="I838" s="479"/>
      <c r="J838" s="479"/>
      <c r="K838" s="479"/>
      <c r="L838" s="479"/>
      <c r="M838" s="479"/>
      <c r="N838" s="479"/>
      <c r="O838" s="479"/>
      <c r="P838" s="479"/>
      <c r="Q838" s="479"/>
    </row>
    <row r="839" ht="25.15" customHeight="true" x14ac:dyDescent="0.2">
      <c r="C839" s="479"/>
      <c r="D839" s="479"/>
      <c r="E839" s="479"/>
      <c r="F839" s="479"/>
      <c r="G839" s="479"/>
      <c r="H839" s="479"/>
      <c r="I839" s="479"/>
      <c r="J839" s="479"/>
      <c r="K839" s="479"/>
      <c r="L839" s="479"/>
      <c r="M839" s="479"/>
      <c r="N839" s="479"/>
      <c r="O839" s="479"/>
      <c r="P839" s="479"/>
      <c r="Q839" s="479"/>
    </row>
    <row r="840" ht="25.15" customHeight="true" x14ac:dyDescent="0.2">
      <c r="C840" s="479"/>
      <c r="D840" s="479"/>
      <c r="E840" s="479"/>
      <c r="F840" s="479"/>
      <c r="G840" s="479"/>
      <c r="H840" s="479"/>
      <c r="I840" s="479"/>
      <c r="J840" s="479"/>
      <c r="K840" s="479"/>
      <c r="L840" s="479"/>
      <c r="M840" s="479"/>
      <c r="N840" s="479"/>
      <c r="O840" s="479"/>
      <c r="P840" s="479"/>
      <c r="Q840" s="479"/>
    </row>
    <row r="841" ht="25.15" customHeight="true" x14ac:dyDescent="0.2">
      <c r="C841" s="479"/>
      <c r="D841" s="479"/>
      <c r="E841" s="479"/>
      <c r="F841" s="479"/>
      <c r="G841" s="479"/>
      <c r="H841" s="479"/>
      <c r="I841" s="479"/>
      <c r="J841" s="479"/>
      <c r="K841" s="479"/>
      <c r="L841" s="479"/>
      <c r="M841" s="479"/>
      <c r="N841" s="479"/>
      <c r="O841" s="479"/>
      <c r="P841" s="479"/>
      <c r="Q841" s="479"/>
    </row>
    <row r="842" ht="25.15" customHeight="true" x14ac:dyDescent="0.2">
      <c r="C842" s="479"/>
      <c r="D842" s="479"/>
      <c r="E842" s="479"/>
      <c r="F842" s="479"/>
      <c r="G842" s="479"/>
      <c r="H842" s="479"/>
      <c r="I842" s="479"/>
      <c r="J842" s="479"/>
      <c r="K842" s="479"/>
      <c r="L842" s="479"/>
      <c r="M842" s="479"/>
      <c r="N842" s="479"/>
      <c r="O842" s="479"/>
      <c r="P842" s="479"/>
      <c r="Q842" s="479"/>
    </row>
    <row r="843" ht="25.15" customHeight="true" x14ac:dyDescent="0.2">
      <c r="C843" s="479"/>
      <c r="D843" s="479"/>
      <c r="E843" s="479"/>
      <c r="F843" s="479"/>
      <c r="G843" s="479"/>
      <c r="H843" s="479"/>
      <c r="I843" s="479"/>
      <c r="J843" s="479"/>
      <c r="K843" s="479"/>
      <c r="L843" s="479"/>
      <c r="M843" s="479"/>
      <c r="N843" s="479"/>
      <c r="O843" s="479"/>
      <c r="P843" s="479"/>
      <c r="Q843" s="479"/>
    </row>
    <row r="844" ht="25.15" customHeight="true" x14ac:dyDescent="0.2">
      <c r="C844" s="479"/>
      <c r="D844" s="479"/>
      <c r="E844" s="479"/>
      <c r="F844" s="479"/>
      <c r="G844" s="479"/>
      <c r="H844" s="479"/>
      <c r="I844" s="479"/>
      <c r="J844" s="479"/>
      <c r="K844" s="479"/>
      <c r="L844" s="479"/>
      <c r="M844" s="479"/>
      <c r="N844" s="479"/>
      <c r="O844" s="479"/>
      <c r="P844" s="479"/>
      <c r="Q844" s="479"/>
    </row>
    <row r="845" ht="25.15" customHeight="true" x14ac:dyDescent="0.2">
      <c r="C845" s="479"/>
      <c r="D845" s="479"/>
      <c r="E845" s="479"/>
      <c r="F845" s="479"/>
      <c r="G845" s="479"/>
      <c r="H845" s="479"/>
      <c r="I845" s="479"/>
      <c r="J845" s="479"/>
      <c r="K845" s="479"/>
      <c r="L845" s="479"/>
      <c r="M845" s="479"/>
      <c r="N845" s="479"/>
      <c r="O845" s="479"/>
      <c r="P845" s="479"/>
      <c r="Q845" s="479"/>
    </row>
    <row r="846" ht="25.15" customHeight="true" x14ac:dyDescent="0.2">
      <c r="C846" s="479"/>
      <c r="D846" s="479"/>
      <c r="E846" s="479"/>
      <c r="F846" s="479"/>
      <c r="G846" s="479"/>
      <c r="H846" s="479"/>
      <c r="I846" s="479"/>
      <c r="J846" s="479"/>
      <c r="K846" s="479"/>
      <c r="L846" s="479"/>
      <c r="M846" s="479"/>
      <c r="N846" s="479"/>
      <c r="O846" s="479"/>
      <c r="P846" s="479"/>
      <c r="Q846" s="479"/>
    </row>
    <row r="847" ht="25.15" customHeight="true" x14ac:dyDescent="0.2">
      <c r="C847" s="479"/>
      <c r="D847" s="479"/>
      <c r="E847" s="479"/>
      <c r="F847" s="479"/>
      <c r="G847" s="479"/>
      <c r="H847" s="479"/>
      <c r="I847" s="479"/>
      <c r="J847" s="479"/>
      <c r="K847" s="479"/>
      <c r="L847" s="479"/>
      <c r="M847" s="479"/>
      <c r="N847" s="479"/>
      <c r="O847" s="479"/>
      <c r="P847" s="479"/>
      <c r="Q847" s="479"/>
    </row>
    <row r="848" ht="25.15" customHeight="true" x14ac:dyDescent="0.2">
      <c r="C848" s="479"/>
      <c r="D848" s="479"/>
      <c r="E848" s="479"/>
      <c r="F848" s="479"/>
      <c r="G848" s="479"/>
      <c r="H848" s="479"/>
      <c r="I848" s="479"/>
      <c r="J848" s="479"/>
      <c r="K848" s="479"/>
      <c r="L848" s="479"/>
      <c r="M848" s="479"/>
      <c r="N848" s="479"/>
      <c r="O848" s="479"/>
      <c r="P848" s="479"/>
      <c r="Q848" s="479"/>
    </row>
    <row r="849" ht="25.15" customHeight="true" x14ac:dyDescent="0.2">
      <c r="C849" s="479"/>
      <c r="D849" s="479"/>
      <c r="E849" s="479"/>
      <c r="F849" s="479"/>
      <c r="G849" s="479"/>
      <c r="H849" s="479"/>
      <c r="I849" s="479"/>
      <c r="J849" s="479"/>
      <c r="K849" s="479"/>
      <c r="L849" s="479"/>
      <c r="M849" s="479"/>
      <c r="N849" s="479"/>
      <c r="O849" s="479"/>
      <c r="P849" s="479"/>
      <c r="Q849" s="479"/>
    </row>
    <row r="850" ht="25.15" customHeight="true" x14ac:dyDescent="0.2">
      <c r="C850" s="479"/>
      <c r="D850" s="479"/>
      <c r="E850" s="479"/>
      <c r="F850" s="479"/>
      <c r="G850" s="479"/>
      <c r="H850" s="479"/>
      <c r="I850" s="479"/>
      <c r="J850" s="479"/>
      <c r="K850" s="479"/>
      <c r="L850" s="479"/>
      <c r="M850" s="479"/>
      <c r="N850" s="479"/>
      <c r="O850" s="479"/>
      <c r="P850" s="479"/>
      <c r="Q850" s="479"/>
    </row>
    <row r="851" ht="25.15" customHeight="true" x14ac:dyDescent="0.2">
      <c r="C851" s="479"/>
      <c r="D851" s="479"/>
      <c r="E851" s="479"/>
      <c r="F851" s="479"/>
      <c r="G851" s="479"/>
      <c r="H851" s="479"/>
      <c r="I851" s="479"/>
      <c r="J851" s="479"/>
      <c r="K851" s="479"/>
      <c r="L851" s="479"/>
      <c r="M851" s="479"/>
      <c r="N851" s="479"/>
      <c r="O851" s="479"/>
      <c r="P851" s="479"/>
      <c r="Q851" s="479"/>
    </row>
    <row r="852" ht="25.15" customHeight="true" x14ac:dyDescent="0.2">
      <c r="C852" s="479"/>
      <c r="D852" s="479"/>
      <c r="E852" s="479"/>
      <c r="F852" s="479"/>
      <c r="G852" s="479"/>
      <c r="H852" s="479"/>
      <c r="I852" s="479"/>
      <c r="J852" s="479"/>
      <c r="K852" s="479"/>
      <c r="L852" s="479"/>
      <c r="M852" s="479"/>
      <c r="N852" s="479"/>
      <c r="O852" s="479"/>
      <c r="P852" s="479"/>
      <c r="Q852" s="479"/>
    </row>
    <row r="853" ht="25.15" customHeight="true" x14ac:dyDescent="0.2">
      <c r="C853" s="479"/>
      <c r="D853" s="479"/>
      <c r="E853" s="479"/>
      <c r="F853" s="479"/>
      <c r="G853" s="479"/>
      <c r="H853" s="479"/>
      <c r="I853" s="479"/>
      <c r="J853" s="479"/>
      <c r="K853" s="479"/>
      <c r="L853" s="479"/>
      <c r="M853" s="479"/>
      <c r="N853" s="479"/>
      <c r="O853" s="479"/>
      <c r="P853" s="479"/>
      <c r="Q853" s="479"/>
    </row>
    <row r="854" ht="25.15" customHeight="true" x14ac:dyDescent="0.2">
      <c r="C854" s="479"/>
      <c r="D854" s="479"/>
      <c r="E854" s="479"/>
      <c r="F854" s="479"/>
      <c r="G854" s="479"/>
      <c r="H854" s="479"/>
      <c r="I854" s="479"/>
      <c r="J854" s="479"/>
      <c r="K854" s="479"/>
      <c r="L854" s="479"/>
      <c r="M854" s="479"/>
      <c r="N854" s="479"/>
      <c r="O854" s="479"/>
      <c r="P854" s="479"/>
      <c r="Q854" s="479"/>
    </row>
    <row r="855" ht="25.15" customHeight="true" x14ac:dyDescent="0.2">
      <c r="C855" s="479"/>
      <c r="D855" s="479"/>
      <c r="E855" s="479"/>
      <c r="F855" s="479"/>
      <c r="G855" s="479"/>
      <c r="H855" s="479"/>
      <c r="I855" s="479"/>
      <c r="J855" s="479"/>
      <c r="K855" s="479"/>
      <c r="L855" s="479"/>
      <c r="M855" s="479"/>
      <c r="N855" s="479"/>
      <c r="O855" s="479"/>
      <c r="P855" s="479"/>
      <c r="Q855" s="479"/>
    </row>
    <row r="856" ht="25.15" customHeight="true" x14ac:dyDescent="0.2">
      <c r="C856" s="479"/>
      <c r="D856" s="479"/>
      <c r="E856" s="479"/>
      <c r="F856" s="479"/>
      <c r="G856" s="479"/>
      <c r="H856" s="479"/>
      <c r="I856" s="479"/>
      <c r="J856" s="479"/>
      <c r="K856" s="479"/>
      <c r="L856" s="479"/>
      <c r="M856" s="479"/>
      <c r="N856" s="479"/>
      <c r="O856" s="479"/>
      <c r="P856" s="479"/>
      <c r="Q856" s="479"/>
    </row>
    <row r="857" ht="25.15" customHeight="true" x14ac:dyDescent="0.2">
      <c r="C857" s="479"/>
      <c r="D857" s="479"/>
      <c r="E857" s="479"/>
      <c r="F857" s="479"/>
      <c r="G857" s="479"/>
      <c r="H857" s="479"/>
      <c r="I857" s="479"/>
      <c r="J857" s="479"/>
      <c r="K857" s="479"/>
      <c r="L857" s="479"/>
      <c r="M857" s="479"/>
      <c r="N857" s="479"/>
      <c r="O857" s="479"/>
      <c r="P857" s="479"/>
      <c r="Q857" s="479"/>
    </row>
    <row r="858" ht="25.15" customHeight="true" x14ac:dyDescent="0.2">
      <c r="C858" s="479"/>
      <c r="D858" s="479"/>
      <c r="E858" s="479"/>
      <c r="F858" s="479"/>
      <c r="G858" s="479"/>
      <c r="H858" s="479"/>
      <c r="I858" s="479"/>
      <c r="J858" s="479"/>
      <c r="K858" s="479"/>
      <c r="L858" s="479"/>
      <c r="M858" s="479"/>
      <c r="N858" s="479"/>
      <c r="O858" s="479"/>
      <c r="P858" s="479"/>
      <c r="Q858" s="479"/>
    </row>
    <row r="859" ht="25.15" customHeight="true" x14ac:dyDescent="0.2">
      <c r="C859" s="479"/>
      <c r="D859" s="479"/>
      <c r="E859" s="479"/>
      <c r="F859" s="479"/>
      <c r="G859" s="479"/>
      <c r="H859" s="479"/>
      <c r="I859" s="479"/>
      <c r="J859" s="479"/>
      <c r="K859" s="479"/>
      <c r="L859" s="479"/>
      <c r="M859" s="479"/>
      <c r="N859" s="479"/>
      <c r="O859" s="479"/>
      <c r="P859" s="479"/>
      <c r="Q859" s="479"/>
    </row>
    <row r="860" ht="25.15" customHeight="true" x14ac:dyDescent="0.2">
      <c r="C860" s="479"/>
      <c r="D860" s="479"/>
      <c r="E860" s="479"/>
      <c r="F860" s="479"/>
      <c r="G860" s="479"/>
      <c r="H860" s="479"/>
      <c r="I860" s="479"/>
      <c r="J860" s="479"/>
      <c r="K860" s="479"/>
      <c r="L860" s="479"/>
      <c r="M860" s="479"/>
      <c r="N860" s="479"/>
      <c r="O860" s="479"/>
      <c r="P860" s="479"/>
      <c r="Q860" s="479"/>
    </row>
    <row r="861" ht="25.15" customHeight="true" x14ac:dyDescent="0.2">
      <c r="C861" s="479"/>
      <c r="D861" s="479"/>
      <c r="E861" s="479"/>
      <c r="F861" s="479"/>
      <c r="G861" s="479"/>
      <c r="H861" s="479"/>
      <c r="I861" s="479"/>
      <c r="J861" s="479"/>
      <c r="K861" s="479"/>
      <c r="L861" s="479"/>
      <c r="M861" s="479"/>
      <c r="N861" s="479"/>
      <c r="O861" s="479"/>
      <c r="P861" s="479"/>
      <c r="Q861" s="479"/>
    </row>
    <row r="862" ht="25.15" customHeight="true" x14ac:dyDescent="0.2">
      <c r="C862" s="479"/>
      <c r="D862" s="479"/>
      <c r="E862" s="479"/>
      <c r="F862" s="479"/>
      <c r="G862" s="479"/>
      <c r="H862" s="479"/>
      <c r="I862" s="479"/>
      <c r="J862" s="479"/>
      <c r="K862" s="479"/>
      <c r="L862" s="479"/>
      <c r="M862" s="479"/>
      <c r="N862" s="479"/>
      <c r="O862" s="479"/>
      <c r="P862" s="479"/>
      <c r="Q862" s="479"/>
    </row>
    <row r="863" ht="25.15" customHeight="true" x14ac:dyDescent="0.2">
      <c r="C863" s="479"/>
      <c r="D863" s="479"/>
      <c r="E863" s="479"/>
      <c r="F863" s="479"/>
      <c r="G863" s="479"/>
      <c r="H863" s="479"/>
      <c r="I863" s="479"/>
      <c r="J863" s="479"/>
      <c r="K863" s="479"/>
      <c r="L863" s="479"/>
      <c r="M863" s="479"/>
      <c r="N863" s="479"/>
      <c r="O863" s="479"/>
      <c r="P863" s="479"/>
      <c r="Q863" s="479"/>
    </row>
    <row r="864" ht="25.15" customHeight="true" x14ac:dyDescent="0.2">
      <c r="C864" s="479"/>
      <c r="D864" s="479"/>
      <c r="E864" s="479"/>
      <c r="F864" s="479"/>
      <c r="G864" s="479"/>
      <c r="H864" s="479"/>
      <c r="I864" s="479"/>
      <c r="J864" s="479"/>
      <c r="K864" s="479"/>
      <c r="L864" s="479"/>
      <c r="M864" s="479"/>
      <c r="N864" s="479"/>
      <c r="O864" s="479"/>
      <c r="P864" s="479"/>
      <c r="Q864" s="479"/>
    </row>
    <row r="865" ht="25.15" customHeight="true" x14ac:dyDescent="0.2">
      <c r="C865" s="479"/>
      <c r="D865" s="479"/>
      <c r="E865" s="479"/>
      <c r="F865" s="479"/>
      <c r="G865" s="479"/>
      <c r="H865" s="479"/>
      <c r="I865" s="479"/>
      <c r="J865" s="479"/>
      <c r="K865" s="479"/>
      <c r="L865" s="479"/>
      <c r="M865" s="479"/>
      <c r="N865" s="479"/>
      <c r="O865" s="479"/>
      <c r="P865" s="479"/>
      <c r="Q865" s="479"/>
    </row>
    <row r="866" ht="25.15" customHeight="true" x14ac:dyDescent="0.2">
      <c r="C866" s="479"/>
      <c r="D866" s="479"/>
      <c r="E866" s="479"/>
      <c r="F866" s="479"/>
      <c r="G866" s="479"/>
      <c r="H866" s="479"/>
      <c r="I866" s="479"/>
      <c r="J866" s="479"/>
      <c r="K866" s="479"/>
      <c r="L866" s="479"/>
      <c r="M866" s="479"/>
      <c r="N866" s="479"/>
      <c r="O866" s="479"/>
      <c r="P866" s="479"/>
      <c r="Q866" s="479"/>
    </row>
    <row r="867" ht="25.15" customHeight="true" x14ac:dyDescent="0.2">
      <c r="C867" s="479"/>
      <c r="D867" s="479"/>
      <c r="E867" s="479"/>
      <c r="F867" s="479"/>
      <c r="G867" s="479"/>
      <c r="H867" s="479"/>
      <c r="I867" s="479"/>
      <c r="J867" s="479"/>
      <c r="K867" s="479"/>
      <c r="L867" s="479"/>
      <c r="M867" s="479"/>
      <c r="N867" s="479"/>
      <c r="O867" s="479"/>
      <c r="P867" s="479"/>
      <c r="Q867" s="479"/>
    </row>
    <row r="868" ht="25.15" customHeight="true" x14ac:dyDescent="0.2">
      <c r="C868" s="479"/>
      <c r="D868" s="479"/>
      <c r="E868" s="479"/>
      <c r="F868" s="479"/>
      <c r="G868" s="479"/>
      <c r="H868" s="479"/>
      <c r="I868" s="479"/>
      <c r="J868" s="479"/>
      <c r="K868" s="479"/>
      <c r="L868" s="479"/>
      <c r="M868" s="479"/>
      <c r="N868" s="479"/>
      <c r="O868" s="479"/>
      <c r="P868" s="479"/>
      <c r="Q868" s="479"/>
    </row>
    <row r="869" ht="25.15" customHeight="true" x14ac:dyDescent="0.2">
      <c r="C869" s="479"/>
      <c r="D869" s="479"/>
      <c r="E869" s="479"/>
      <c r="F869" s="479"/>
      <c r="G869" s="479"/>
      <c r="H869" s="479"/>
      <c r="I869" s="479"/>
      <c r="J869" s="479"/>
      <c r="K869" s="479"/>
      <c r="L869" s="479"/>
      <c r="M869" s="479"/>
      <c r="N869" s="479"/>
      <c r="O869" s="479"/>
      <c r="P869" s="479"/>
      <c r="Q869" s="479"/>
    </row>
    <row r="870" ht="25.15" customHeight="true" x14ac:dyDescent="0.2">
      <c r="C870" s="479"/>
      <c r="D870" s="479"/>
      <c r="E870" s="479"/>
      <c r="F870" s="479"/>
      <c r="G870" s="479"/>
      <c r="H870" s="479"/>
      <c r="I870" s="479"/>
      <c r="J870" s="479"/>
      <c r="K870" s="479"/>
      <c r="L870" s="479"/>
      <c r="M870" s="479"/>
      <c r="N870" s="479"/>
      <c r="O870" s="479"/>
      <c r="P870" s="479"/>
      <c r="Q870" s="479"/>
    </row>
    <row r="871" ht="25.15" customHeight="true" x14ac:dyDescent="0.2">
      <c r="C871" s="479"/>
      <c r="D871" s="479"/>
      <c r="E871" s="479"/>
      <c r="F871" s="479"/>
      <c r="G871" s="479"/>
      <c r="H871" s="479"/>
      <c r="I871" s="479"/>
      <c r="J871" s="479"/>
      <c r="K871" s="479"/>
      <c r="L871" s="479"/>
      <c r="M871" s="479"/>
      <c r="N871" s="479"/>
      <c r="O871" s="479"/>
      <c r="P871" s="479"/>
      <c r="Q871" s="479"/>
    </row>
    <row r="872" ht="25.15" customHeight="true" x14ac:dyDescent="0.2">
      <c r="C872" s="479"/>
      <c r="D872" s="479"/>
      <c r="E872" s="479"/>
      <c r="F872" s="479"/>
      <c r="G872" s="479"/>
      <c r="H872" s="479"/>
      <c r="I872" s="479"/>
      <c r="J872" s="479"/>
      <c r="K872" s="479"/>
      <c r="L872" s="479"/>
      <c r="M872" s="479"/>
      <c r="N872" s="479"/>
      <c r="O872" s="479"/>
      <c r="P872" s="479"/>
      <c r="Q872" s="479"/>
    </row>
    <row r="873" ht="25.15" customHeight="true" x14ac:dyDescent="0.2">
      <c r="C873" s="479"/>
      <c r="D873" s="479"/>
      <c r="E873" s="479"/>
      <c r="F873" s="479"/>
      <c r="G873" s="479"/>
      <c r="H873" s="479"/>
      <c r="I873" s="479"/>
      <c r="J873" s="479"/>
      <c r="K873" s="479"/>
      <c r="L873" s="479"/>
      <c r="M873" s="479"/>
      <c r="N873" s="479"/>
      <c r="O873" s="479"/>
      <c r="P873" s="479"/>
      <c r="Q873" s="479"/>
    </row>
    <row r="874" ht="25.15" customHeight="true" x14ac:dyDescent="0.2">
      <c r="C874" s="479"/>
      <c r="D874" s="479"/>
      <c r="E874" s="479"/>
      <c r="F874" s="479"/>
      <c r="G874" s="479"/>
      <c r="H874" s="479"/>
      <c r="I874" s="479"/>
      <c r="J874" s="479"/>
      <c r="K874" s="479"/>
      <c r="L874" s="479"/>
      <c r="M874" s="479"/>
      <c r="N874" s="479"/>
      <c r="O874" s="479"/>
      <c r="P874" s="479"/>
      <c r="Q874" s="479"/>
    </row>
    <row r="875" ht="25.15" customHeight="true" x14ac:dyDescent="0.2">
      <c r="C875" s="479"/>
      <c r="D875" s="479"/>
      <c r="E875" s="479"/>
      <c r="F875" s="479"/>
      <c r="G875" s="479"/>
      <c r="H875" s="479"/>
      <c r="I875" s="479"/>
      <c r="J875" s="479"/>
      <c r="K875" s="479"/>
      <c r="L875" s="479"/>
      <c r="M875" s="479"/>
      <c r="N875" s="479"/>
      <c r="O875" s="479"/>
      <c r="P875" s="479"/>
      <c r="Q875" s="479"/>
    </row>
    <row r="876" ht="25.15" customHeight="true" x14ac:dyDescent="0.2">
      <c r="C876" s="479"/>
      <c r="D876" s="479"/>
      <c r="E876" s="479"/>
      <c r="F876" s="479"/>
      <c r="G876" s="479"/>
      <c r="H876" s="479"/>
      <c r="I876" s="479"/>
      <c r="J876" s="479"/>
      <c r="K876" s="479"/>
      <c r="L876" s="479"/>
      <c r="M876" s="479"/>
      <c r="N876" s="479"/>
      <c r="O876" s="479"/>
      <c r="P876" s="479"/>
      <c r="Q876" s="479"/>
    </row>
    <row r="877" ht="25.15" customHeight="true" x14ac:dyDescent="0.2">
      <c r="C877" s="479"/>
      <c r="D877" s="479"/>
      <c r="E877" s="479"/>
      <c r="F877" s="479"/>
      <c r="G877" s="479"/>
      <c r="H877" s="479"/>
      <c r="I877" s="479"/>
      <c r="J877" s="479"/>
      <c r="K877" s="479"/>
      <c r="L877" s="479"/>
      <c r="M877" s="479"/>
      <c r="N877" s="479"/>
      <c r="O877" s="479"/>
      <c r="P877" s="479"/>
      <c r="Q877" s="479"/>
    </row>
    <row r="878" ht="25.15" customHeight="true" x14ac:dyDescent="0.2">
      <c r="C878" s="479"/>
      <c r="D878" s="479"/>
      <c r="E878" s="479"/>
      <c r="F878" s="479"/>
      <c r="G878" s="479"/>
      <c r="H878" s="479"/>
      <c r="I878" s="479"/>
      <c r="J878" s="479"/>
      <c r="K878" s="479"/>
      <c r="L878" s="479"/>
      <c r="M878" s="479"/>
      <c r="N878" s="479"/>
      <c r="O878" s="479"/>
      <c r="P878" s="479"/>
      <c r="Q878" s="479"/>
    </row>
    <row r="879" ht="25.15" customHeight="true" x14ac:dyDescent="0.2">
      <c r="C879" s="479"/>
      <c r="D879" s="479"/>
      <c r="E879" s="479"/>
      <c r="F879" s="479"/>
      <c r="G879" s="479"/>
      <c r="H879" s="479"/>
      <c r="I879" s="479"/>
      <c r="J879" s="479"/>
      <c r="K879" s="479"/>
      <c r="L879" s="479"/>
      <c r="M879" s="479"/>
      <c r="N879" s="479"/>
      <c r="O879" s="479"/>
      <c r="P879" s="479"/>
      <c r="Q879" s="479"/>
    </row>
    <row r="880" ht="25.15" customHeight="true" x14ac:dyDescent="0.2">
      <c r="C880" s="479"/>
      <c r="D880" s="479"/>
      <c r="E880" s="479"/>
      <c r="F880" s="479"/>
      <c r="G880" s="479"/>
      <c r="H880" s="479"/>
      <c r="I880" s="479"/>
      <c r="J880" s="479"/>
      <c r="K880" s="479"/>
      <c r="L880" s="479"/>
      <c r="M880" s="479"/>
      <c r="N880" s="479"/>
      <c r="O880" s="479"/>
      <c r="P880" s="479"/>
      <c r="Q880" s="479"/>
    </row>
    <row r="881" ht="25.15" customHeight="true" x14ac:dyDescent="0.2">
      <c r="C881" s="479"/>
      <c r="D881" s="479"/>
      <c r="E881" s="479"/>
      <c r="F881" s="479"/>
      <c r="G881" s="479"/>
      <c r="H881" s="479"/>
      <c r="I881" s="479"/>
      <c r="J881" s="479"/>
      <c r="K881" s="479"/>
      <c r="L881" s="479"/>
      <c r="M881" s="479"/>
      <c r="N881" s="479"/>
      <c r="O881" s="479"/>
      <c r="P881" s="479"/>
      <c r="Q881" s="479"/>
    </row>
    <row r="882" ht="25.15" customHeight="true" x14ac:dyDescent="0.2">
      <c r="C882" s="479"/>
      <c r="D882" s="479"/>
      <c r="E882" s="479"/>
      <c r="F882" s="479"/>
      <c r="G882" s="479"/>
      <c r="H882" s="479"/>
      <c r="I882" s="479"/>
      <c r="J882" s="479"/>
      <c r="K882" s="479"/>
      <c r="L882" s="479"/>
      <c r="M882" s="479"/>
      <c r="N882" s="479"/>
      <c r="O882" s="479"/>
      <c r="P882" s="479"/>
      <c r="Q882" s="479"/>
    </row>
    <row r="883" ht="25.15" customHeight="true" x14ac:dyDescent="0.2">
      <c r="C883" s="479"/>
      <c r="D883" s="479"/>
      <c r="E883" s="479"/>
      <c r="F883" s="479"/>
      <c r="G883" s="479"/>
      <c r="H883" s="479"/>
      <c r="I883" s="479"/>
      <c r="J883" s="479"/>
      <c r="K883" s="479"/>
      <c r="L883" s="479"/>
      <c r="M883" s="479"/>
      <c r="N883" s="479"/>
      <c r="O883" s="479"/>
      <c r="P883" s="479"/>
      <c r="Q883" s="479"/>
    </row>
    <row r="884" ht="25.15" customHeight="true" x14ac:dyDescent="0.2">
      <c r="C884" s="479"/>
      <c r="D884" s="479"/>
      <c r="E884" s="479"/>
      <c r="F884" s="479"/>
      <c r="G884" s="479"/>
      <c r="H884" s="479"/>
      <c r="I884" s="479"/>
      <c r="J884" s="479"/>
      <c r="K884" s="479"/>
      <c r="L884" s="479"/>
      <c r="M884" s="479"/>
      <c r="N884" s="479"/>
      <c r="O884" s="479"/>
      <c r="P884" s="479"/>
      <c r="Q884" s="479"/>
    </row>
    <row r="885" ht="25.15" customHeight="true" x14ac:dyDescent="0.2">
      <c r="C885" s="479"/>
      <c r="D885" s="479"/>
      <c r="E885" s="479"/>
      <c r="F885" s="479"/>
      <c r="G885" s="479"/>
      <c r="H885" s="479"/>
      <c r="I885" s="479"/>
      <c r="J885" s="479"/>
      <c r="K885" s="479"/>
      <c r="L885" s="479"/>
      <c r="M885" s="479"/>
      <c r="N885" s="479"/>
      <c r="O885" s="479"/>
      <c r="P885" s="479"/>
      <c r="Q885" s="479"/>
    </row>
    <row r="886" ht="25.15" customHeight="true" x14ac:dyDescent="0.2">
      <c r="C886" s="479"/>
      <c r="D886" s="479"/>
      <c r="E886" s="479"/>
      <c r="F886" s="479"/>
      <c r="G886" s="479"/>
      <c r="H886" s="479"/>
      <c r="I886" s="479"/>
      <c r="J886" s="479"/>
      <c r="K886" s="479"/>
      <c r="L886" s="479"/>
      <c r="M886" s="479"/>
      <c r="N886" s="479"/>
      <c r="O886" s="479"/>
      <c r="P886" s="479"/>
      <c r="Q886" s="479"/>
    </row>
    <row r="887" ht="25.15" customHeight="true" x14ac:dyDescent="0.2">
      <c r="C887" s="479"/>
      <c r="D887" s="479"/>
      <c r="E887" s="479"/>
      <c r="F887" s="479"/>
      <c r="G887" s="479"/>
      <c r="H887" s="479"/>
      <c r="I887" s="479"/>
      <c r="J887" s="479"/>
      <c r="K887" s="479"/>
      <c r="L887" s="479"/>
      <c r="M887" s="479"/>
      <c r="N887" s="479"/>
      <c r="O887" s="479"/>
      <c r="P887" s="479"/>
      <c r="Q887" s="479"/>
    </row>
    <row r="888" ht="25.15" customHeight="true" x14ac:dyDescent="0.2">
      <c r="C888" s="479"/>
      <c r="D888" s="479"/>
      <c r="E888" s="479"/>
      <c r="F888" s="479"/>
      <c r="G888" s="479"/>
      <c r="H888" s="479"/>
      <c r="I888" s="479"/>
      <c r="J888" s="479"/>
      <c r="K888" s="479"/>
      <c r="L888" s="479"/>
      <c r="M888" s="479"/>
      <c r="N888" s="479"/>
      <c r="O888" s="479"/>
      <c r="P888" s="479"/>
      <c r="Q888" s="479"/>
    </row>
    <row r="889" ht="25.15" customHeight="true" x14ac:dyDescent="0.2">
      <c r="C889" s="479"/>
      <c r="D889" s="479"/>
      <c r="E889" s="479"/>
      <c r="F889" s="479"/>
      <c r="G889" s="479"/>
      <c r="H889" s="479"/>
      <c r="I889" s="479"/>
      <c r="J889" s="479"/>
      <c r="K889" s="479"/>
      <c r="L889" s="479"/>
      <c r="M889" s="479"/>
      <c r="N889" s="479"/>
      <c r="O889" s="479"/>
      <c r="P889" s="479"/>
      <c r="Q889" s="479"/>
    </row>
    <row r="890" ht="25.15" customHeight="true" x14ac:dyDescent="0.2">
      <c r="C890" s="479"/>
      <c r="D890" s="479"/>
      <c r="E890" s="479"/>
      <c r="F890" s="479"/>
      <c r="G890" s="479"/>
      <c r="H890" s="479"/>
      <c r="I890" s="479"/>
      <c r="J890" s="479"/>
      <c r="K890" s="479"/>
      <c r="L890" s="479"/>
      <c r="M890" s="479"/>
      <c r="N890" s="479"/>
      <c r="O890" s="479"/>
      <c r="P890" s="479"/>
      <c r="Q890" s="479"/>
    </row>
    <row r="891" ht="25.15" customHeight="true" x14ac:dyDescent="0.2">
      <c r="C891" s="479"/>
      <c r="D891" s="479"/>
      <c r="E891" s="479"/>
      <c r="F891" s="479"/>
      <c r="G891" s="479"/>
      <c r="H891" s="479"/>
      <c r="I891" s="479"/>
      <c r="J891" s="479"/>
      <c r="K891" s="479"/>
      <c r="L891" s="479"/>
      <c r="M891" s="479"/>
      <c r="N891" s="479"/>
      <c r="O891" s="479"/>
      <c r="P891" s="479"/>
      <c r="Q891" s="479"/>
    </row>
    <row r="892" ht="25.15" customHeight="true" x14ac:dyDescent="0.2">
      <c r="C892" s="479"/>
      <c r="D892" s="479"/>
      <c r="E892" s="479"/>
      <c r="F892" s="479"/>
      <c r="G892" s="479"/>
      <c r="H892" s="479"/>
      <c r="I892" s="479"/>
      <c r="J892" s="479"/>
      <c r="K892" s="479"/>
      <c r="L892" s="479"/>
      <c r="M892" s="479"/>
      <c r="N892" s="479"/>
      <c r="O892" s="479"/>
      <c r="P892" s="479"/>
      <c r="Q892" s="479"/>
    </row>
    <row r="893" ht="25.15" customHeight="true" x14ac:dyDescent="0.2">
      <c r="C893" s="479"/>
      <c r="D893" s="479"/>
      <c r="E893" s="479"/>
      <c r="F893" s="479"/>
      <c r="G893" s="479"/>
      <c r="H893" s="479"/>
      <c r="I893" s="479"/>
      <c r="J893" s="479"/>
      <c r="K893" s="479"/>
      <c r="L893" s="479"/>
      <c r="M893" s="479"/>
      <c r="N893" s="479"/>
      <c r="O893" s="479"/>
      <c r="P893" s="479"/>
      <c r="Q893" s="479"/>
    </row>
    <row r="894" ht="25.15" customHeight="true" x14ac:dyDescent="0.2">
      <c r="C894" s="479"/>
      <c r="D894" s="479"/>
      <c r="E894" s="479"/>
      <c r="F894" s="479"/>
      <c r="G894" s="479"/>
      <c r="H894" s="479"/>
      <c r="I894" s="479"/>
      <c r="J894" s="479"/>
      <c r="K894" s="479"/>
      <c r="L894" s="479"/>
      <c r="M894" s="479"/>
      <c r="N894" s="479"/>
      <c r="O894" s="479"/>
      <c r="P894" s="479"/>
      <c r="Q894" s="479"/>
    </row>
    <row r="895" ht="25.15" customHeight="true" x14ac:dyDescent="0.2">
      <c r="C895" s="479"/>
      <c r="D895" s="479"/>
      <c r="E895" s="479"/>
      <c r="F895" s="479"/>
      <c r="G895" s="479"/>
      <c r="H895" s="479"/>
      <c r="I895" s="479"/>
      <c r="J895" s="479"/>
      <c r="K895" s="479"/>
      <c r="L895" s="479"/>
      <c r="M895" s="479"/>
      <c r="N895" s="479"/>
      <c r="O895" s="479"/>
      <c r="P895" s="479"/>
      <c r="Q895" s="479"/>
    </row>
    <row r="896" ht="25.15" customHeight="true" x14ac:dyDescent="0.2">
      <c r="C896" s="479"/>
      <c r="D896" s="479"/>
      <c r="E896" s="479"/>
      <c r="F896" s="479"/>
      <c r="G896" s="479"/>
      <c r="H896" s="479"/>
      <c r="I896" s="479"/>
      <c r="J896" s="479"/>
      <c r="K896" s="479"/>
      <c r="L896" s="479"/>
      <c r="M896" s="479"/>
      <c r="N896" s="479"/>
      <c r="O896" s="479"/>
      <c r="P896" s="479"/>
      <c r="Q896" s="479"/>
    </row>
    <row r="897" ht="25.15" customHeight="true" x14ac:dyDescent="0.2">
      <c r="C897" s="479"/>
      <c r="D897" s="479"/>
      <c r="E897" s="479"/>
      <c r="F897" s="479"/>
      <c r="G897" s="479"/>
      <c r="H897" s="479"/>
      <c r="I897" s="479"/>
      <c r="J897" s="479"/>
      <c r="K897" s="479"/>
      <c r="L897" s="479"/>
      <c r="M897" s="479"/>
      <c r="N897" s="479"/>
      <c r="O897" s="479"/>
      <c r="P897" s="479"/>
      <c r="Q897" s="479"/>
    </row>
    <row r="898" ht="25.15" customHeight="true" x14ac:dyDescent="0.2">
      <c r="C898" s="479"/>
      <c r="D898" s="479"/>
      <c r="E898" s="479"/>
      <c r="F898" s="479"/>
      <c r="G898" s="479"/>
      <c r="H898" s="479"/>
      <c r="I898" s="479"/>
      <c r="J898" s="479"/>
      <c r="K898" s="479"/>
      <c r="L898" s="479"/>
      <c r="M898" s="479"/>
      <c r="N898" s="479"/>
      <c r="O898" s="479"/>
      <c r="P898" s="479"/>
      <c r="Q898" s="479"/>
    </row>
    <row r="899" ht="25.15" customHeight="true" x14ac:dyDescent="0.2">
      <c r="C899" s="479"/>
      <c r="D899" s="479"/>
      <c r="E899" s="479"/>
      <c r="F899" s="479"/>
      <c r="G899" s="479"/>
      <c r="H899" s="479"/>
      <c r="I899" s="479"/>
      <c r="J899" s="479"/>
      <c r="K899" s="479"/>
      <c r="L899" s="479"/>
      <c r="M899" s="479"/>
      <c r="N899" s="479"/>
      <c r="O899" s="479"/>
      <c r="P899" s="479"/>
      <c r="Q899" s="479"/>
    </row>
    <row r="900" ht="25.15" customHeight="true" x14ac:dyDescent="0.2">
      <c r="C900" s="479"/>
      <c r="D900" s="479"/>
      <c r="E900" s="479"/>
      <c r="F900" s="479"/>
      <c r="G900" s="479"/>
      <c r="H900" s="479"/>
      <c r="I900" s="479"/>
      <c r="J900" s="479"/>
      <c r="K900" s="479"/>
      <c r="L900" s="479"/>
      <c r="M900" s="479"/>
      <c r="N900" s="479"/>
      <c r="O900" s="479"/>
      <c r="P900" s="479"/>
      <c r="Q900" s="479"/>
    </row>
    <row r="901" ht="25.15" customHeight="true" x14ac:dyDescent="0.2">
      <c r="C901" s="479"/>
      <c r="D901" s="479"/>
      <c r="E901" s="479"/>
      <c r="F901" s="479"/>
      <c r="G901" s="479"/>
      <c r="H901" s="479"/>
      <c r="I901" s="479"/>
      <c r="J901" s="479"/>
      <c r="K901" s="479"/>
      <c r="L901" s="479"/>
      <c r="M901" s="479"/>
      <c r="N901" s="479"/>
      <c r="O901" s="479"/>
      <c r="P901" s="479"/>
      <c r="Q901" s="479"/>
    </row>
    <row r="902" ht="25.15" customHeight="true" x14ac:dyDescent="0.2">
      <c r="C902" s="479"/>
      <c r="D902" s="479"/>
      <c r="E902" s="479"/>
      <c r="F902" s="479"/>
      <c r="G902" s="479"/>
      <c r="H902" s="479"/>
      <c r="I902" s="479"/>
      <c r="J902" s="479"/>
      <c r="K902" s="479"/>
      <c r="L902" s="479"/>
      <c r="M902" s="479"/>
      <c r="N902" s="479"/>
      <c r="O902" s="479"/>
      <c r="P902" s="479"/>
      <c r="Q902" s="479"/>
    </row>
    <row r="903" ht="25.15" customHeight="true" x14ac:dyDescent="0.2">
      <c r="C903" s="479"/>
      <c r="D903" s="479"/>
      <c r="E903" s="479"/>
      <c r="F903" s="479"/>
      <c r="G903" s="479"/>
      <c r="H903" s="479"/>
      <c r="I903" s="479"/>
      <c r="J903" s="479"/>
      <c r="K903" s="479"/>
      <c r="L903" s="479"/>
      <c r="M903" s="479"/>
      <c r="N903" s="479"/>
      <c r="O903" s="479"/>
      <c r="P903" s="479"/>
      <c r="Q903" s="479"/>
    </row>
    <row r="904" ht="25.15" customHeight="true" x14ac:dyDescent="0.2">
      <c r="C904" s="479"/>
      <c r="D904" s="479"/>
      <c r="E904" s="479"/>
      <c r="F904" s="479"/>
      <c r="G904" s="479"/>
      <c r="H904" s="479"/>
      <c r="I904" s="479"/>
      <c r="J904" s="479"/>
      <c r="K904" s="479"/>
      <c r="L904" s="479"/>
      <c r="M904" s="479"/>
      <c r="N904" s="479"/>
      <c r="O904" s="479"/>
      <c r="P904" s="479"/>
      <c r="Q904" s="479"/>
    </row>
    <row r="905" ht="25.15" customHeight="true" x14ac:dyDescent="0.2">
      <c r="C905" s="479"/>
      <c r="D905" s="479"/>
      <c r="E905" s="479"/>
      <c r="F905" s="479"/>
      <c r="G905" s="479"/>
      <c r="H905" s="479"/>
      <c r="I905" s="479"/>
      <c r="J905" s="479"/>
      <c r="K905" s="479"/>
      <c r="L905" s="479"/>
      <c r="M905" s="479"/>
      <c r="N905" s="479"/>
      <c r="O905" s="479"/>
      <c r="P905" s="479"/>
      <c r="Q905" s="479"/>
    </row>
    <row r="906" ht="25.15" customHeight="true" x14ac:dyDescent="0.2">
      <c r="C906" s="479"/>
      <c r="D906" s="479"/>
      <c r="E906" s="479"/>
      <c r="F906" s="479"/>
      <c r="G906" s="479"/>
      <c r="H906" s="479"/>
      <c r="I906" s="479"/>
      <c r="J906" s="479"/>
      <c r="K906" s="479"/>
      <c r="L906" s="479"/>
      <c r="M906" s="479"/>
      <c r="N906" s="479"/>
      <c r="O906" s="479"/>
      <c r="P906" s="479"/>
      <c r="Q906" s="479"/>
    </row>
    <row r="907" ht="25.15" customHeight="true" x14ac:dyDescent="0.2">
      <c r="C907" s="479"/>
      <c r="D907" s="479"/>
      <c r="E907" s="479"/>
      <c r="F907" s="479"/>
      <c r="G907" s="479"/>
      <c r="H907" s="479"/>
      <c r="I907" s="479"/>
      <c r="J907" s="479"/>
      <c r="K907" s="479"/>
      <c r="L907" s="479"/>
      <c r="M907" s="479"/>
      <c r="N907" s="479"/>
      <c r="O907" s="479"/>
      <c r="P907" s="479"/>
      <c r="Q907" s="479"/>
    </row>
    <row r="908" ht="25.15" customHeight="true" x14ac:dyDescent="0.2">
      <c r="C908" s="479"/>
      <c r="D908" s="479"/>
      <c r="E908" s="479"/>
      <c r="F908" s="479"/>
      <c r="G908" s="479"/>
      <c r="H908" s="479"/>
      <c r="I908" s="479"/>
      <c r="J908" s="479"/>
      <c r="K908" s="479"/>
      <c r="L908" s="479"/>
      <c r="M908" s="479"/>
      <c r="N908" s="479"/>
      <c r="O908" s="479"/>
      <c r="P908" s="479"/>
      <c r="Q908" s="479"/>
    </row>
    <row r="909" ht="25.15" customHeight="true" x14ac:dyDescent="0.2">
      <c r="C909" s="479"/>
      <c r="D909" s="479"/>
      <c r="E909" s="479"/>
      <c r="F909" s="479"/>
      <c r="G909" s="479"/>
      <c r="H909" s="479"/>
      <c r="I909" s="479"/>
      <c r="J909" s="479"/>
      <c r="K909" s="479"/>
      <c r="L909" s="479"/>
      <c r="M909" s="479"/>
      <c r="N909" s="479"/>
      <c r="O909" s="479"/>
      <c r="P909" s="479"/>
      <c r="Q909" s="479"/>
    </row>
    <row r="910" ht="25.15" customHeight="true" x14ac:dyDescent="0.2">
      <c r="C910" s="479"/>
      <c r="D910" s="479"/>
      <c r="E910" s="479"/>
      <c r="F910" s="479"/>
      <c r="G910" s="479"/>
      <c r="H910" s="479"/>
      <c r="I910" s="479"/>
      <c r="J910" s="479"/>
      <c r="K910" s="479"/>
      <c r="L910" s="479"/>
      <c r="M910" s="479"/>
      <c r="N910" s="479"/>
      <c r="O910" s="479"/>
      <c r="P910" s="479"/>
      <c r="Q910" s="479"/>
    </row>
    <row r="911" ht="25.15" customHeight="true" x14ac:dyDescent="0.2">
      <c r="C911" s="479"/>
      <c r="D911" s="479"/>
      <c r="E911" s="479"/>
      <c r="F911" s="479"/>
      <c r="G911" s="479"/>
      <c r="H911" s="479"/>
      <c r="I911" s="479"/>
      <c r="J911" s="479"/>
      <c r="K911" s="479"/>
      <c r="L911" s="479"/>
      <c r="M911" s="479"/>
      <c r="N911" s="479"/>
      <c r="O911" s="479"/>
      <c r="P911" s="479"/>
      <c r="Q911" s="479"/>
    </row>
    <row r="912" ht="25.15" customHeight="true" x14ac:dyDescent="0.2">
      <c r="C912" s="479"/>
      <c r="D912" s="479"/>
      <c r="E912" s="479"/>
      <c r="F912" s="479"/>
      <c r="G912" s="479"/>
      <c r="H912" s="479"/>
      <c r="I912" s="479"/>
      <c r="J912" s="479"/>
      <c r="K912" s="479"/>
      <c r="L912" s="479"/>
      <c r="M912" s="479"/>
      <c r="N912" s="479"/>
      <c r="O912" s="479"/>
      <c r="P912" s="479"/>
      <c r="Q912" s="479"/>
    </row>
    <row r="913" ht="25.15" customHeight="true" x14ac:dyDescent="0.2">
      <c r="C913" s="479"/>
      <c r="D913" s="479"/>
      <c r="E913" s="479"/>
      <c r="F913" s="479"/>
      <c r="G913" s="479"/>
      <c r="H913" s="479"/>
      <c r="I913" s="479"/>
      <c r="J913" s="479"/>
      <c r="K913" s="479"/>
      <c r="L913" s="479"/>
      <c r="M913" s="479"/>
      <c r="N913" s="479"/>
      <c r="O913" s="479"/>
      <c r="P913" s="479"/>
      <c r="Q913" s="479"/>
    </row>
    <row r="914" ht="25.15" customHeight="true" x14ac:dyDescent="0.2">
      <c r="C914" s="479"/>
      <c r="D914" s="479"/>
      <c r="E914" s="479"/>
      <c r="F914" s="479"/>
      <c r="G914" s="479"/>
      <c r="H914" s="479"/>
      <c r="I914" s="479"/>
      <c r="J914" s="479"/>
      <c r="K914" s="479"/>
      <c r="L914" s="479"/>
      <c r="M914" s="479"/>
      <c r="N914" s="479"/>
      <c r="O914" s="479"/>
      <c r="P914" s="479"/>
      <c r="Q914" s="479"/>
    </row>
    <row r="915" ht="25.15" customHeight="true" x14ac:dyDescent="0.2">
      <c r="C915" s="479"/>
      <c r="D915" s="479"/>
      <c r="E915" s="479"/>
      <c r="F915" s="479"/>
      <c r="G915" s="479"/>
      <c r="H915" s="479"/>
      <c r="I915" s="479"/>
      <c r="J915" s="479"/>
      <c r="K915" s="479"/>
      <c r="L915" s="479"/>
      <c r="M915" s="479"/>
      <c r="N915" s="479"/>
      <c r="O915" s="479"/>
      <c r="P915" s="479"/>
      <c r="Q915" s="479"/>
    </row>
    <row r="916" ht="25.15" customHeight="true" x14ac:dyDescent="0.2">
      <c r="C916" s="479"/>
      <c r="D916" s="479"/>
      <c r="E916" s="479"/>
      <c r="F916" s="479"/>
      <c r="G916" s="479"/>
      <c r="H916" s="479"/>
      <c r="I916" s="479"/>
      <c r="J916" s="479"/>
      <c r="K916" s="479"/>
      <c r="L916" s="479"/>
      <c r="M916" s="479"/>
      <c r="N916" s="479"/>
      <c r="O916" s="479"/>
      <c r="P916" s="479"/>
      <c r="Q916" s="479"/>
    </row>
    <row r="917" ht="25.15" customHeight="true" x14ac:dyDescent="0.2">
      <c r="C917" s="479"/>
      <c r="D917" s="479"/>
      <c r="E917" s="479"/>
      <c r="F917" s="479"/>
      <c r="G917" s="479"/>
      <c r="H917" s="479"/>
      <c r="I917" s="479"/>
      <c r="J917" s="479"/>
      <c r="K917" s="479"/>
      <c r="L917" s="479"/>
      <c r="M917" s="479"/>
      <c r="N917" s="479"/>
      <c r="O917" s="479"/>
      <c r="P917" s="479"/>
      <c r="Q917" s="479"/>
    </row>
    <row r="918" ht="25.15" customHeight="true" x14ac:dyDescent="0.2">
      <c r="C918" s="479"/>
      <c r="D918" s="479"/>
      <c r="E918" s="479"/>
      <c r="F918" s="479"/>
      <c r="G918" s="479"/>
      <c r="H918" s="479"/>
      <c r="I918" s="479"/>
      <c r="J918" s="479"/>
      <c r="K918" s="479"/>
      <c r="L918" s="479"/>
      <c r="M918" s="479"/>
      <c r="N918" s="479"/>
      <c r="O918" s="479"/>
      <c r="P918" s="479"/>
      <c r="Q918" s="479"/>
    </row>
    <row r="919" ht="25.15" customHeight="true" x14ac:dyDescent="0.2">
      <c r="C919" s="479"/>
      <c r="D919" s="479"/>
      <c r="E919" s="479"/>
      <c r="F919" s="479"/>
      <c r="G919" s="479"/>
      <c r="H919" s="479"/>
      <c r="I919" s="479"/>
      <c r="J919" s="479"/>
      <c r="K919" s="479"/>
      <c r="L919" s="479"/>
      <c r="M919" s="479"/>
      <c r="N919" s="479"/>
      <c r="O919" s="479"/>
      <c r="P919" s="479"/>
      <c r="Q919" s="479"/>
    </row>
    <row r="920" ht="25.15" customHeight="true" x14ac:dyDescent="0.2">
      <c r="C920" s="479"/>
      <c r="D920" s="479"/>
      <c r="E920" s="479"/>
      <c r="F920" s="479"/>
      <c r="G920" s="479"/>
      <c r="H920" s="479"/>
      <c r="I920" s="479"/>
      <c r="J920" s="479"/>
      <c r="K920" s="479"/>
      <c r="L920" s="479"/>
      <c r="M920" s="479"/>
      <c r="N920" s="479"/>
      <c r="O920" s="479"/>
      <c r="P920" s="479"/>
      <c r="Q920" s="479"/>
    </row>
    <row r="921" ht="25.15" customHeight="true" x14ac:dyDescent="0.2">
      <c r="C921" s="479"/>
      <c r="D921" s="479"/>
      <c r="E921" s="479"/>
      <c r="F921" s="479"/>
      <c r="G921" s="479"/>
      <c r="H921" s="479"/>
      <c r="I921" s="479"/>
      <c r="J921" s="479"/>
      <c r="K921" s="479"/>
      <c r="L921" s="479"/>
      <c r="M921" s="479"/>
      <c r="N921" s="479"/>
      <c r="O921" s="479"/>
      <c r="P921" s="479"/>
      <c r="Q921" s="479"/>
    </row>
    <row r="922" ht="25.15" customHeight="true" x14ac:dyDescent="0.2">
      <c r="C922" s="479"/>
      <c r="D922" s="479"/>
      <c r="E922" s="479"/>
      <c r="F922" s="479"/>
      <c r="G922" s="479"/>
      <c r="H922" s="479"/>
      <c r="I922" s="479"/>
      <c r="J922" s="479"/>
      <c r="K922" s="479"/>
      <c r="L922" s="479"/>
      <c r="M922" s="479"/>
      <c r="N922" s="479"/>
      <c r="O922" s="479"/>
      <c r="P922" s="479"/>
      <c r="Q922" s="479"/>
    </row>
    <row r="923" ht="25.15" customHeight="true" x14ac:dyDescent="0.2">
      <c r="C923" s="479"/>
      <c r="D923" s="479"/>
      <c r="E923" s="479"/>
      <c r="F923" s="479"/>
      <c r="G923" s="479"/>
      <c r="H923" s="479"/>
      <c r="I923" s="479"/>
      <c r="J923" s="479"/>
      <c r="K923" s="479"/>
      <c r="L923" s="479"/>
      <c r="M923" s="479"/>
      <c r="N923" s="479"/>
      <c r="O923" s="479"/>
      <c r="P923" s="479"/>
      <c r="Q923" s="479"/>
    </row>
    <row r="924" ht="25.15" customHeight="true" x14ac:dyDescent="0.2">
      <c r="C924" s="479"/>
      <c r="D924" s="479"/>
      <c r="E924" s="479"/>
      <c r="F924" s="479"/>
      <c r="G924" s="479"/>
      <c r="H924" s="479"/>
      <c r="I924" s="479"/>
      <c r="J924" s="479"/>
      <c r="K924" s="479"/>
      <c r="L924" s="479"/>
      <c r="M924" s="479"/>
      <c r="N924" s="479"/>
      <c r="O924" s="479"/>
      <c r="P924" s="479"/>
      <c r="Q924" s="479"/>
    </row>
    <row r="925" ht="25.15" customHeight="true" x14ac:dyDescent="0.2">
      <c r="C925" s="479"/>
      <c r="D925" s="479"/>
      <c r="E925" s="479"/>
      <c r="F925" s="479"/>
      <c r="G925" s="479"/>
      <c r="H925" s="479"/>
      <c r="I925" s="479"/>
      <c r="J925" s="479"/>
      <c r="K925" s="479"/>
      <c r="L925" s="479"/>
      <c r="M925" s="479"/>
      <c r="N925" s="479"/>
      <c r="O925" s="479"/>
      <c r="P925" s="479"/>
      <c r="Q925" s="479"/>
    </row>
    <row r="926" ht="25.15" customHeight="true" x14ac:dyDescent="0.2">
      <c r="C926" s="479"/>
      <c r="D926" s="479"/>
      <c r="E926" s="479"/>
      <c r="F926" s="479"/>
      <c r="G926" s="479"/>
      <c r="H926" s="479"/>
      <c r="I926" s="479"/>
      <c r="J926" s="479"/>
      <c r="K926" s="479"/>
      <c r="L926" s="479"/>
      <c r="M926" s="479"/>
      <c r="N926" s="479"/>
      <c r="O926" s="479"/>
      <c r="P926" s="479"/>
      <c r="Q926" s="479"/>
    </row>
    <row r="927" ht="25.15" customHeight="true" x14ac:dyDescent="0.2">
      <c r="C927" s="479"/>
      <c r="D927" s="479"/>
      <c r="E927" s="479"/>
      <c r="F927" s="479"/>
      <c r="G927" s="479"/>
      <c r="H927" s="479"/>
      <c r="I927" s="479"/>
      <c r="J927" s="479"/>
      <c r="K927" s="479"/>
      <c r="L927" s="479"/>
      <c r="M927" s="479"/>
      <c r="N927" s="479"/>
      <c r="O927" s="479"/>
      <c r="P927" s="479"/>
      <c r="Q927" s="479"/>
    </row>
    <row r="928" ht="25.15" customHeight="true" x14ac:dyDescent="0.2">
      <c r="C928" s="479"/>
      <c r="D928" s="479"/>
      <c r="E928" s="479"/>
      <c r="F928" s="479"/>
      <c r="G928" s="479"/>
      <c r="H928" s="479"/>
      <c r="I928" s="479"/>
      <c r="J928" s="479"/>
      <c r="K928" s="479"/>
      <c r="L928" s="479"/>
      <c r="M928" s="479"/>
      <c r="N928" s="479"/>
      <c r="O928" s="479"/>
      <c r="P928" s="479"/>
      <c r="Q928" s="479"/>
    </row>
    <row r="929" ht="25.15" customHeight="true" x14ac:dyDescent="0.2">
      <c r="C929" s="479"/>
      <c r="D929" s="479"/>
      <c r="E929" s="479"/>
      <c r="F929" s="479"/>
      <c r="G929" s="479"/>
      <c r="H929" s="479"/>
      <c r="I929" s="479"/>
      <c r="J929" s="479"/>
      <c r="K929" s="479"/>
      <c r="L929" s="479"/>
      <c r="M929" s="479"/>
      <c r="N929" s="479"/>
      <c r="O929" s="479"/>
      <c r="P929" s="479"/>
      <c r="Q929" s="479"/>
    </row>
    <row r="930" ht="25.15" customHeight="true" x14ac:dyDescent="0.2">
      <c r="C930" s="479"/>
      <c r="D930" s="479"/>
      <c r="E930" s="479"/>
      <c r="F930" s="479"/>
      <c r="G930" s="479"/>
      <c r="H930" s="479"/>
      <c r="I930" s="479"/>
      <c r="J930" s="479"/>
      <c r="K930" s="479"/>
      <c r="L930" s="479"/>
      <c r="M930" s="479"/>
      <c r="N930" s="479"/>
      <c r="O930" s="479"/>
      <c r="P930" s="479"/>
      <c r="Q930" s="479"/>
    </row>
    <row r="931" ht="25.15" customHeight="true" x14ac:dyDescent="0.2">
      <c r="C931" s="479"/>
      <c r="D931" s="479"/>
      <c r="E931" s="479"/>
      <c r="F931" s="479"/>
      <c r="G931" s="479"/>
      <c r="H931" s="479"/>
      <c r="I931" s="479"/>
      <c r="J931" s="479"/>
      <c r="K931" s="479"/>
      <c r="L931" s="479"/>
      <c r="M931" s="479"/>
      <c r="N931" s="479"/>
      <c r="O931" s="479"/>
      <c r="P931" s="479"/>
      <c r="Q931" s="479"/>
    </row>
    <row r="932" ht="25.15" customHeight="true" x14ac:dyDescent="0.2">
      <c r="C932" s="479"/>
      <c r="D932" s="479"/>
      <c r="E932" s="479"/>
      <c r="F932" s="479"/>
      <c r="G932" s="479"/>
      <c r="H932" s="479"/>
      <c r="I932" s="479"/>
      <c r="J932" s="479"/>
      <c r="K932" s="479"/>
      <c r="L932" s="479"/>
      <c r="M932" s="479"/>
      <c r="N932" s="479"/>
      <c r="O932" s="479"/>
      <c r="P932" s="479"/>
      <c r="Q932" s="479"/>
    </row>
    <row r="933" ht="25.15" customHeight="true" x14ac:dyDescent="0.2">
      <c r="C933" s="479"/>
      <c r="D933" s="479"/>
      <c r="E933" s="479"/>
      <c r="F933" s="479"/>
      <c r="G933" s="479"/>
      <c r="H933" s="479"/>
      <c r="I933" s="479"/>
      <c r="J933" s="479"/>
      <c r="K933" s="479"/>
      <c r="L933" s="479"/>
      <c r="M933" s="479"/>
      <c r="N933" s="479"/>
      <c r="O933" s="479"/>
      <c r="P933" s="479"/>
      <c r="Q933" s="479"/>
    </row>
    <row r="934" ht="25.15" customHeight="true" x14ac:dyDescent="0.2">
      <c r="C934" s="479"/>
      <c r="D934" s="479"/>
      <c r="E934" s="479"/>
      <c r="F934" s="479"/>
      <c r="G934" s="479"/>
      <c r="H934" s="479"/>
      <c r="I934" s="479"/>
      <c r="J934" s="479"/>
      <c r="K934" s="479"/>
      <c r="L934" s="479"/>
      <c r="M934" s="479"/>
      <c r="N934" s="479"/>
      <c r="O934" s="479"/>
      <c r="P934" s="479"/>
      <c r="Q934" s="479"/>
    </row>
    <row r="935" ht="25.15" customHeight="true" x14ac:dyDescent="0.2">
      <c r="C935" s="479"/>
      <c r="D935" s="479"/>
      <c r="E935" s="479"/>
      <c r="F935" s="479"/>
      <c r="G935" s="479"/>
      <c r="H935" s="479"/>
      <c r="I935" s="479"/>
      <c r="J935" s="479"/>
      <c r="K935" s="479"/>
      <c r="L935" s="479"/>
      <c r="M935" s="479"/>
      <c r="N935" s="479"/>
      <c r="O935" s="479"/>
      <c r="P935" s="479"/>
      <c r="Q935" s="479"/>
    </row>
    <row r="936" ht="25.15" customHeight="true" x14ac:dyDescent="0.2">
      <c r="C936" s="479"/>
      <c r="D936" s="479"/>
      <c r="E936" s="479"/>
      <c r="F936" s="479"/>
      <c r="G936" s="479"/>
      <c r="H936" s="479"/>
      <c r="I936" s="479"/>
      <c r="J936" s="479"/>
      <c r="K936" s="479"/>
      <c r="L936" s="479"/>
      <c r="M936" s="479"/>
      <c r="N936" s="479"/>
      <c r="O936" s="479"/>
      <c r="P936" s="479"/>
      <c r="Q936" s="479"/>
    </row>
    <row r="937" ht="25.15" customHeight="true" x14ac:dyDescent="0.2">
      <c r="C937" s="479"/>
      <c r="D937" s="479"/>
      <c r="E937" s="479"/>
      <c r="F937" s="479"/>
      <c r="G937" s="479"/>
      <c r="H937" s="479"/>
      <c r="I937" s="479"/>
      <c r="J937" s="479"/>
      <c r="K937" s="479"/>
      <c r="L937" s="479"/>
      <c r="M937" s="479"/>
      <c r="N937" s="479"/>
      <c r="O937" s="479"/>
      <c r="P937" s="479"/>
      <c r="Q937" s="479"/>
    </row>
    <row r="938" ht="25.15" customHeight="true" x14ac:dyDescent="0.2">
      <c r="C938" s="479"/>
      <c r="D938" s="479"/>
      <c r="E938" s="479"/>
      <c r="F938" s="479"/>
      <c r="G938" s="479"/>
      <c r="H938" s="479"/>
      <c r="I938" s="479"/>
      <c r="J938" s="479"/>
      <c r="K938" s="479"/>
      <c r="L938" s="479"/>
      <c r="M938" s="479"/>
      <c r="N938" s="479"/>
      <c r="O938" s="479"/>
      <c r="P938" s="479"/>
      <c r="Q938" s="479"/>
    </row>
    <row r="939" ht="25.15" customHeight="true" x14ac:dyDescent="0.2">
      <c r="C939" s="479"/>
      <c r="D939" s="479"/>
      <c r="E939" s="479"/>
      <c r="F939" s="479"/>
      <c r="G939" s="479"/>
      <c r="H939" s="479"/>
      <c r="I939" s="479"/>
      <c r="J939" s="479"/>
      <c r="K939" s="479"/>
      <c r="L939" s="479"/>
      <c r="M939" s="479"/>
      <c r="N939" s="479"/>
      <c r="O939" s="479"/>
      <c r="P939" s="479"/>
      <c r="Q939" s="479"/>
    </row>
    <row r="940" ht="25.15" customHeight="true" x14ac:dyDescent="0.2">
      <c r="C940" s="479"/>
      <c r="D940" s="479"/>
      <c r="E940" s="479"/>
      <c r="F940" s="479"/>
      <c r="G940" s="479"/>
      <c r="H940" s="479"/>
      <c r="I940" s="479"/>
      <c r="J940" s="479"/>
      <c r="K940" s="479"/>
      <c r="L940" s="479"/>
      <c r="M940" s="479"/>
      <c r="N940" s="479"/>
      <c r="O940" s="479"/>
      <c r="P940" s="479"/>
      <c r="Q940" s="479"/>
    </row>
    <row r="941" ht="25.15" customHeight="true" x14ac:dyDescent="0.2">
      <c r="C941" s="479"/>
      <c r="D941" s="479"/>
      <c r="E941" s="479"/>
      <c r="F941" s="479"/>
      <c r="G941" s="479"/>
      <c r="H941" s="479"/>
      <c r="I941" s="479"/>
      <c r="J941" s="479"/>
      <c r="K941" s="479"/>
      <c r="L941" s="479"/>
      <c r="M941" s="479"/>
      <c r="N941" s="479"/>
      <c r="O941" s="479"/>
      <c r="P941" s="479"/>
      <c r="Q941" s="479"/>
    </row>
    <row r="942" ht="25.15" customHeight="true" x14ac:dyDescent="0.2">
      <c r="C942" s="479"/>
      <c r="D942" s="479"/>
      <c r="E942" s="479"/>
      <c r="F942" s="479"/>
      <c r="G942" s="479"/>
      <c r="H942" s="479"/>
      <c r="I942" s="479"/>
      <c r="J942" s="479"/>
      <c r="K942" s="479"/>
      <c r="L942" s="479"/>
      <c r="M942" s="479"/>
      <c r="N942" s="479"/>
      <c r="O942" s="479"/>
      <c r="P942" s="479"/>
      <c r="Q942" s="479"/>
    </row>
    <row r="943" ht="25.15" customHeight="true" x14ac:dyDescent="0.2">
      <c r="C943" s="479"/>
      <c r="D943" s="479"/>
      <c r="E943" s="479"/>
      <c r="F943" s="479"/>
      <c r="G943" s="479"/>
      <c r="H943" s="479"/>
      <c r="I943" s="479"/>
      <c r="J943" s="479"/>
      <c r="K943" s="479"/>
      <c r="L943" s="479"/>
      <c r="M943" s="479"/>
      <c r="N943" s="479"/>
      <c r="O943" s="479"/>
      <c r="P943" s="479"/>
      <c r="Q943" s="479"/>
    </row>
    <row r="944" ht="25.15" customHeight="true" x14ac:dyDescent="0.2">
      <c r="C944" s="479"/>
      <c r="D944" s="479"/>
      <c r="E944" s="479"/>
      <c r="F944" s="479"/>
      <c r="G944" s="479"/>
      <c r="H944" s="479"/>
      <c r="I944" s="479"/>
      <c r="J944" s="479"/>
      <c r="K944" s="479"/>
      <c r="L944" s="479"/>
      <c r="M944" s="479"/>
      <c r="N944" s="479"/>
      <c r="O944" s="479"/>
      <c r="P944" s="479"/>
      <c r="Q944" s="479"/>
    </row>
    <row r="945" ht="25.15" customHeight="true" x14ac:dyDescent="0.2">
      <c r="C945" s="479"/>
      <c r="D945" s="479"/>
      <c r="E945" s="479"/>
      <c r="F945" s="479"/>
      <c r="G945" s="479"/>
      <c r="H945" s="479"/>
      <c r="I945" s="479"/>
      <c r="J945" s="479"/>
      <c r="K945" s="479"/>
      <c r="L945" s="479"/>
      <c r="M945" s="479"/>
      <c r="N945" s="479"/>
      <c r="O945" s="479"/>
      <c r="P945" s="479"/>
      <c r="Q945" s="479"/>
    </row>
    <row r="946" ht="25.15" customHeight="true" x14ac:dyDescent="0.2">
      <c r="C946" s="479"/>
      <c r="D946" s="479"/>
      <c r="E946" s="479"/>
      <c r="F946" s="479"/>
      <c r="G946" s="479"/>
      <c r="H946" s="479"/>
      <c r="I946" s="479"/>
      <c r="J946" s="479"/>
      <c r="K946" s="479"/>
      <c r="L946" s="479"/>
      <c r="M946" s="479"/>
      <c r="N946" s="479"/>
      <c r="O946" s="479"/>
      <c r="P946" s="479"/>
      <c r="Q946" s="479"/>
    </row>
    <row r="947" ht="25.15" customHeight="true" x14ac:dyDescent="0.2">
      <c r="C947" s="479"/>
      <c r="D947" s="479"/>
      <c r="E947" s="479"/>
      <c r="F947" s="479"/>
      <c r="G947" s="479"/>
      <c r="H947" s="479"/>
      <c r="I947" s="479"/>
      <c r="J947" s="479"/>
      <c r="K947" s="479"/>
      <c r="L947" s="479"/>
      <c r="M947" s="479"/>
      <c r="N947" s="479"/>
      <c r="O947" s="479"/>
      <c r="P947" s="479"/>
      <c r="Q947" s="479"/>
    </row>
    <row r="948" ht="25.15" customHeight="true" x14ac:dyDescent="0.2">
      <c r="C948" s="479"/>
      <c r="D948" s="479"/>
      <c r="E948" s="479"/>
      <c r="F948" s="479"/>
      <c r="G948" s="479"/>
      <c r="H948" s="479"/>
      <c r="I948" s="479"/>
      <c r="J948" s="479"/>
      <c r="K948" s="479"/>
      <c r="L948" s="479"/>
      <c r="M948" s="479"/>
      <c r="N948" s="479"/>
      <c r="O948" s="479"/>
      <c r="P948" s="479"/>
      <c r="Q948" s="479"/>
    </row>
    <row r="949" ht="25.15" customHeight="true" x14ac:dyDescent="0.2">
      <c r="C949" s="479"/>
      <c r="D949" s="479"/>
      <c r="E949" s="479"/>
      <c r="F949" s="479"/>
      <c r="G949" s="479"/>
      <c r="H949" s="479"/>
      <c r="I949" s="479"/>
      <c r="J949" s="479"/>
      <c r="K949" s="479"/>
      <c r="L949" s="479"/>
      <c r="M949" s="479"/>
      <c r="N949" s="479"/>
      <c r="O949" s="479"/>
      <c r="P949" s="479"/>
      <c r="Q949" s="479"/>
    </row>
    <row r="950" ht="25.15" customHeight="true" x14ac:dyDescent="0.2">
      <c r="C950" s="479"/>
      <c r="D950" s="479"/>
      <c r="E950" s="479"/>
      <c r="F950" s="479"/>
      <c r="G950" s="479"/>
      <c r="H950" s="479"/>
      <c r="I950" s="479"/>
      <c r="J950" s="479"/>
      <c r="K950" s="479"/>
      <c r="L950" s="479"/>
      <c r="M950" s="479"/>
      <c r="N950" s="479"/>
      <c r="O950" s="479"/>
      <c r="P950" s="479"/>
      <c r="Q950" s="479"/>
    </row>
    <row r="951" ht="25.15" customHeight="true" x14ac:dyDescent="0.2">
      <c r="C951" s="479"/>
      <c r="D951" s="479"/>
      <c r="E951" s="479"/>
      <c r="F951" s="479"/>
      <c r="G951" s="479"/>
      <c r="H951" s="479"/>
      <c r="I951" s="479"/>
      <c r="J951" s="479"/>
      <c r="K951" s="479"/>
      <c r="L951" s="479"/>
      <c r="M951" s="479"/>
      <c r="N951" s="479"/>
      <c r="O951" s="479"/>
      <c r="P951" s="479"/>
      <c r="Q951" s="479"/>
    </row>
    <row r="952" ht="25.15" customHeight="true" x14ac:dyDescent="0.2">
      <c r="C952" s="479"/>
      <c r="D952" s="479"/>
      <c r="E952" s="479"/>
      <c r="F952" s="479"/>
      <c r="G952" s="479"/>
      <c r="H952" s="479"/>
      <c r="I952" s="479"/>
      <c r="J952" s="479"/>
      <c r="K952" s="479"/>
      <c r="L952" s="479"/>
      <c r="M952" s="479"/>
      <c r="N952" s="479"/>
      <c r="O952" s="479"/>
      <c r="P952" s="479"/>
      <c r="Q952" s="479"/>
    </row>
    <row r="953" ht="25.15" customHeight="true" x14ac:dyDescent="0.2">
      <c r="C953" s="479"/>
      <c r="D953" s="479"/>
      <c r="E953" s="479"/>
      <c r="F953" s="479"/>
      <c r="G953" s="479"/>
      <c r="H953" s="479"/>
      <c r="I953" s="479"/>
      <c r="J953" s="479"/>
      <c r="K953" s="479"/>
      <c r="L953" s="479"/>
      <c r="M953" s="479"/>
      <c r="N953" s="479"/>
      <c r="O953" s="479"/>
      <c r="P953" s="479"/>
      <c r="Q953" s="479"/>
    </row>
    <row r="954" ht="25.15" customHeight="true" x14ac:dyDescent="0.2">
      <c r="C954" s="479"/>
      <c r="D954" s="479"/>
      <c r="E954" s="479"/>
      <c r="F954" s="479"/>
      <c r="G954" s="479"/>
      <c r="H954" s="479"/>
      <c r="I954" s="479"/>
      <c r="J954" s="479"/>
      <c r="K954" s="479"/>
      <c r="L954" s="479"/>
      <c r="M954" s="479"/>
      <c r="N954" s="479"/>
      <c r="O954" s="479"/>
      <c r="P954" s="479"/>
      <c r="Q954" s="479"/>
    </row>
    <row r="955" ht="25.15" customHeight="true" x14ac:dyDescent="0.2">
      <c r="C955" s="479"/>
      <c r="D955" s="479"/>
      <c r="E955" s="479"/>
      <c r="F955" s="479"/>
      <c r="G955" s="479"/>
      <c r="H955" s="479"/>
      <c r="I955" s="479"/>
      <c r="J955" s="479"/>
      <c r="K955" s="479"/>
      <c r="L955" s="479"/>
      <c r="M955" s="479"/>
      <c r="N955" s="479"/>
      <c r="O955" s="479"/>
      <c r="P955" s="479"/>
      <c r="Q955" s="479"/>
    </row>
    <row r="956" ht="25.15" customHeight="true" x14ac:dyDescent="0.2">
      <c r="C956" s="479"/>
      <c r="D956" s="479"/>
      <c r="E956" s="479"/>
      <c r="F956" s="479"/>
      <c r="G956" s="479"/>
      <c r="H956" s="479"/>
      <c r="I956" s="479"/>
      <c r="J956" s="479"/>
      <c r="K956" s="479"/>
      <c r="L956" s="479"/>
      <c r="M956" s="479"/>
      <c r="N956" s="479"/>
      <c r="O956" s="479"/>
      <c r="P956" s="479"/>
      <c r="Q956" s="479"/>
    </row>
    <row r="957" ht="25.15" customHeight="true" x14ac:dyDescent="0.2">
      <c r="C957" s="479"/>
      <c r="D957" s="479"/>
      <c r="E957" s="479"/>
      <c r="F957" s="479"/>
      <c r="G957" s="479"/>
      <c r="H957" s="479"/>
      <c r="I957" s="479"/>
      <c r="J957" s="479"/>
      <c r="K957" s="479"/>
      <c r="L957" s="479"/>
      <c r="M957" s="479"/>
      <c r="N957" s="479"/>
      <c r="O957" s="479"/>
      <c r="P957" s="479"/>
      <c r="Q957" s="479"/>
    </row>
    <row r="958" ht="25.15" customHeight="true" x14ac:dyDescent="0.2">
      <c r="C958" s="479"/>
      <c r="D958" s="479"/>
      <c r="E958" s="479"/>
      <c r="F958" s="479"/>
      <c r="G958" s="479"/>
      <c r="H958" s="479"/>
      <c r="I958" s="479"/>
      <c r="J958" s="479"/>
      <c r="K958" s="479"/>
      <c r="L958" s="479"/>
      <c r="M958" s="479"/>
      <c r="N958" s="479"/>
      <c r="O958" s="479"/>
      <c r="P958" s="479"/>
      <c r="Q958" s="479"/>
    </row>
    <row r="959" ht="25.15" customHeight="true" x14ac:dyDescent="0.2">
      <c r="C959" s="479"/>
      <c r="D959" s="479"/>
      <c r="E959" s="479"/>
      <c r="F959" s="479"/>
      <c r="G959" s="479"/>
      <c r="H959" s="479"/>
      <c r="I959" s="479"/>
      <c r="J959" s="479"/>
      <c r="K959" s="479"/>
      <c r="L959" s="479"/>
      <c r="M959" s="479"/>
      <c r="N959" s="479"/>
      <c r="O959" s="479"/>
      <c r="P959" s="479"/>
      <c r="Q959" s="479"/>
    </row>
    <row r="960" ht="25.15" customHeight="true" x14ac:dyDescent="0.2">
      <c r="C960" s="479"/>
      <c r="D960" s="479"/>
      <c r="E960" s="479"/>
      <c r="F960" s="479"/>
      <c r="G960" s="479"/>
      <c r="H960" s="479"/>
      <c r="I960" s="479"/>
      <c r="J960" s="479"/>
      <c r="K960" s="479"/>
      <c r="L960" s="479"/>
      <c r="M960" s="479"/>
      <c r="N960" s="479"/>
      <c r="O960" s="479"/>
      <c r="P960" s="479"/>
      <c r="Q960" s="479"/>
    </row>
    <row r="961" ht="25.15" customHeight="true" x14ac:dyDescent="0.2">
      <c r="C961" s="479"/>
      <c r="D961" s="479"/>
      <c r="E961" s="479"/>
      <c r="F961" s="479"/>
      <c r="G961" s="479"/>
      <c r="H961" s="479"/>
      <c r="I961" s="479"/>
      <c r="J961" s="479"/>
      <c r="K961" s="479"/>
      <c r="L961" s="479"/>
      <c r="M961" s="479"/>
      <c r="N961" s="479"/>
      <c r="O961" s="479"/>
      <c r="P961" s="479"/>
      <c r="Q961" s="479"/>
    </row>
    <row r="962" ht="25.15" customHeight="true" x14ac:dyDescent="0.2">
      <c r="C962" s="479"/>
      <c r="D962" s="479"/>
      <c r="E962" s="479"/>
      <c r="F962" s="479"/>
      <c r="G962" s="479"/>
      <c r="H962" s="479"/>
      <c r="I962" s="479"/>
      <c r="J962" s="479"/>
      <c r="K962" s="479"/>
      <c r="L962" s="479"/>
      <c r="M962" s="479"/>
      <c r="N962" s="479"/>
      <c r="O962" s="479"/>
      <c r="P962" s="479"/>
      <c r="Q962" s="479"/>
    </row>
    <row r="963" ht="25.15" customHeight="true" x14ac:dyDescent="0.2">
      <c r="C963" s="479"/>
      <c r="D963" s="479"/>
      <c r="E963" s="479"/>
      <c r="F963" s="479"/>
      <c r="G963" s="479"/>
      <c r="H963" s="479"/>
      <c r="I963" s="479"/>
      <c r="J963" s="479"/>
      <c r="K963" s="479"/>
      <c r="L963" s="479"/>
      <c r="M963" s="479"/>
      <c r="N963" s="479"/>
      <c r="O963" s="479"/>
      <c r="P963" s="479"/>
      <c r="Q963" s="479"/>
    </row>
    <row r="964" ht="25.15" customHeight="true" x14ac:dyDescent="0.2">
      <c r="C964" s="479"/>
      <c r="D964" s="479"/>
      <c r="E964" s="479"/>
      <c r="F964" s="479"/>
      <c r="G964" s="479"/>
      <c r="H964" s="479"/>
      <c r="I964" s="479"/>
      <c r="J964" s="479"/>
      <c r="K964" s="479"/>
      <c r="L964" s="479"/>
      <c r="M964" s="479"/>
      <c r="N964" s="479"/>
      <c r="O964" s="479"/>
      <c r="P964" s="479"/>
      <c r="Q964" s="479"/>
    </row>
    <row r="965" ht="25.15" customHeight="true" x14ac:dyDescent="0.2">
      <c r="C965" s="479"/>
      <c r="D965" s="479"/>
      <c r="E965" s="479"/>
      <c r="F965" s="479"/>
      <c r="G965" s="479"/>
      <c r="H965" s="479"/>
      <c r="I965" s="479"/>
      <c r="J965" s="479"/>
      <c r="K965" s="479"/>
      <c r="L965" s="479"/>
      <c r="M965" s="479"/>
      <c r="N965" s="479"/>
      <c r="O965" s="479"/>
      <c r="P965" s="479"/>
      <c r="Q965" s="479"/>
    </row>
    <row r="966" ht="25.15" customHeight="true" x14ac:dyDescent="0.2">
      <c r="C966" s="479"/>
      <c r="D966" s="479"/>
      <c r="E966" s="479"/>
      <c r="F966" s="479"/>
      <c r="G966" s="479"/>
      <c r="H966" s="479"/>
      <c r="I966" s="479"/>
      <c r="J966" s="479"/>
      <c r="K966" s="479"/>
      <c r="L966" s="479"/>
      <c r="M966" s="479"/>
      <c r="N966" s="479"/>
      <c r="O966" s="479"/>
      <c r="P966" s="479"/>
      <c r="Q966" s="479"/>
    </row>
    <row r="967" ht="25.15" customHeight="true" x14ac:dyDescent="0.2">
      <c r="C967" s="479"/>
      <c r="D967" s="479"/>
      <c r="E967" s="479"/>
      <c r="F967" s="479"/>
      <c r="G967" s="479"/>
      <c r="H967" s="479"/>
      <c r="I967" s="479"/>
      <c r="J967" s="479"/>
      <c r="K967" s="479"/>
      <c r="L967" s="479"/>
      <c r="M967" s="479"/>
      <c r="N967" s="479"/>
      <c r="O967" s="479"/>
      <c r="P967" s="479"/>
      <c r="Q967" s="479"/>
    </row>
    <row r="968" ht="25.15" customHeight="true" x14ac:dyDescent="0.2">
      <c r="C968" s="479"/>
      <c r="D968" s="479"/>
      <c r="E968" s="479"/>
      <c r="F968" s="479"/>
      <c r="G968" s="479"/>
      <c r="H968" s="479"/>
      <c r="I968" s="479"/>
      <c r="J968" s="479"/>
      <c r="K968" s="479"/>
      <c r="L968" s="479"/>
      <c r="M968" s="479"/>
      <c r="N968" s="479"/>
      <c r="O968" s="479"/>
      <c r="P968" s="479"/>
      <c r="Q968" s="479"/>
    </row>
    <row r="969" ht="25.15" customHeight="true" x14ac:dyDescent="0.2">
      <c r="C969" s="479"/>
      <c r="D969" s="479"/>
      <c r="E969" s="479"/>
      <c r="F969" s="479"/>
      <c r="G969" s="479"/>
      <c r="H969" s="479"/>
      <c r="I969" s="479"/>
      <c r="J969" s="479"/>
      <c r="K969" s="479"/>
      <c r="L969" s="479"/>
      <c r="M969" s="479"/>
      <c r="N969" s="479"/>
      <c r="O969" s="479"/>
      <c r="P969" s="479"/>
      <c r="Q969" s="479"/>
    </row>
    <row r="970" ht="25.15" customHeight="true" x14ac:dyDescent="0.2">
      <c r="C970" s="479"/>
      <c r="D970" s="479"/>
      <c r="E970" s="479"/>
      <c r="F970" s="479"/>
      <c r="G970" s="479"/>
      <c r="H970" s="479"/>
      <c r="I970" s="479"/>
      <c r="J970" s="479"/>
      <c r="K970" s="479"/>
      <c r="L970" s="479"/>
      <c r="M970" s="479"/>
      <c r="N970" s="479"/>
      <c r="O970" s="479"/>
      <c r="P970" s="479"/>
      <c r="Q970" s="479"/>
    </row>
    <row r="971" ht="25.15" customHeight="true" x14ac:dyDescent="0.2">
      <c r="C971" s="479"/>
      <c r="D971" s="479"/>
      <c r="E971" s="479"/>
      <c r="F971" s="479"/>
      <c r="G971" s="479"/>
      <c r="H971" s="479"/>
      <c r="I971" s="479"/>
      <c r="J971" s="479"/>
      <c r="K971" s="479"/>
      <c r="L971" s="479"/>
      <c r="M971" s="479"/>
      <c r="N971" s="479"/>
      <c r="O971" s="479"/>
      <c r="P971" s="479"/>
      <c r="Q971" s="479"/>
    </row>
    <row r="972" ht="25.15" customHeight="true" x14ac:dyDescent="0.2">
      <c r="C972" s="479"/>
      <c r="D972" s="479"/>
      <c r="E972" s="479"/>
      <c r="F972" s="479"/>
      <c r="G972" s="479"/>
      <c r="H972" s="479"/>
      <c r="I972" s="479"/>
      <c r="J972" s="479"/>
      <c r="K972" s="479"/>
      <c r="L972" s="479"/>
      <c r="M972" s="479"/>
      <c r="N972" s="479"/>
      <c r="O972" s="479"/>
      <c r="P972" s="479"/>
      <c r="Q972" s="479"/>
    </row>
    <row r="973" ht="25.15" customHeight="true" x14ac:dyDescent="0.2">
      <c r="C973" s="479"/>
      <c r="D973" s="479"/>
      <c r="E973" s="479"/>
      <c r="F973" s="479"/>
      <c r="G973" s="479"/>
      <c r="H973" s="479"/>
      <c r="I973" s="479"/>
      <c r="J973" s="479"/>
      <c r="K973" s="479"/>
      <c r="L973" s="479"/>
      <c r="M973" s="479"/>
      <c r="N973" s="479"/>
      <c r="O973" s="479"/>
      <c r="P973" s="479"/>
      <c r="Q973" s="479"/>
    </row>
    <row r="974" ht="25.15" customHeight="true" x14ac:dyDescent="0.2">
      <c r="C974" s="479"/>
      <c r="D974" s="479"/>
      <c r="E974" s="479"/>
      <c r="F974" s="479"/>
      <c r="G974" s="479"/>
      <c r="H974" s="479"/>
      <c r="I974" s="479"/>
      <c r="J974" s="479"/>
      <c r="K974" s="479"/>
      <c r="L974" s="479"/>
      <c r="M974" s="479"/>
      <c r="N974" s="479"/>
      <c r="O974" s="479"/>
      <c r="P974" s="479"/>
      <c r="Q974" s="479"/>
    </row>
    <row r="975" ht="25.15" customHeight="true" x14ac:dyDescent="0.2">
      <c r="C975" s="479"/>
      <c r="D975" s="479"/>
      <c r="E975" s="479"/>
      <c r="F975" s="479"/>
      <c r="G975" s="479"/>
      <c r="H975" s="479"/>
      <c r="I975" s="479"/>
      <c r="J975" s="479"/>
      <c r="K975" s="479"/>
      <c r="L975" s="479"/>
      <c r="M975" s="479"/>
      <c r="N975" s="479"/>
      <c r="O975" s="479"/>
      <c r="P975" s="479"/>
      <c r="Q975" s="479"/>
    </row>
    <row r="976" ht="25.15" customHeight="true" x14ac:dyDescent="0.2">
      <c r="C976" s="479"/>
      <c r="D976" s="479"/>
      <c r="E976" s="479"/>
      <c r="F976" s="479"/>
      <c r="G976" s="479"/>
      <c r="H976" s="479"/>
      <c r="I976" s="479"/>
      <c r="J976" s="479"/>
      <c r="K976" s="479"/>
      <c r="L976" s="479"/>
      <c r="M976" s="479"/>
      <c r="N976" s="479"/>
      <c r="O976" s="479"/>
      <c r="P976" s="479"/>
      <c r="Q976" s="479"/>
    </row>
    <row r="977" ht="25.15" customHeight="true" x14ac:dyDescent="0.2">
      <c r="C977" s="479"/>
      <c r="D977" s="479"/>
      <c r="E977" s="479"/>
      <c r="F977" s="479"/>
      <c r="G977" s="479"/>
      <c r="H977" s="479"/>
      <c r="I977" s="479"/>
      <c r="J977" s="479"/>
      <c r="K977" s="479"/>
      <c r="L977" s="479"/>
      <c r="M977" s="479"/>
      <c r="N977" s="479"/>
      <c r="O977" s="479"/>
      <c r="P977" s="479"/>
      <c r="Q977" s="479"/>
    </row>
    <row r="978" ht="25.15" customHeight="true" x14ac:dyDescent="0.2">
      <c r="C978" s="479"/>
      <c r="D978" s="479"/>
      <c r="E978" s="479"/>
      <c r="F978" s="479"/>
      <c r="G978" s="479"/>
      <c r="H978" s="479"/>
      <c r="I978" s="479"/>
      <c r="J978" s="479"/>
      <c r="K978" s="479"/>
      <c r="L978" s="479"/>
      <c r="M978" s="479"/>
      <c r="N978" s="479"/>
      <c r="O978" s="479"/>
      <c r="P978" s="479"/>
      <c r="Q978" s="479"/>
    </row>
    <row r="979" ht="25.15" customHeight="true" x14ac:dyDescent="0.2">
      <c r="C979" s="479"/>
      <c r="D979" s="479"/>
      <c r="E979" s="479"/>
      <c r="F979" s="479"/>
      <c r="G979" s="479"/>
      <c r="H979" s="479"/>
      <c r="I979" s="479"/>
      <c r="J979" s="479"/>
      <c r="K979" s="479"/>
      <c r="L979" s="479"/>
      <c r="M979" s="479"/>
      <c r="N979" s="479"/>
      <c r="O979" s="479"/>
      <c r="P979" s="479"/>
      <c r="Q979" s="479"/>
    </row>
    <row r="980" ht="25.15" customHeight="true" x14ac:dyDescent="0.2">
      <c r="C980" s="479"/>
      <c r="D980" s="479"/>
      <c r="E980" s="479"/>
      <c r="F980" s="479"/>
      <c r="G980" s="479"/>
      <c r="H980" s="479"/>
      <c r="I980" s="479"/>
      <c r="J980" s="479"/>
      <c r="K980" s="479"/>
      <c r="L980" s="479"/>
      <c r="M980" s="479"/>
      <c r="N980" s="479"/>
      <c r="O980" s="479"/>
      <c r="P980" s="479"/>
      <c r="Q980" s="479"/>
    </row>
    <row r="981" ht="25.15" customHeight="true" x14ac:dyDescent="0.2">
      <c r="C981" s="479"/>
      <c r="D981" s="479"/>
      <c r="E981" s="479"/>
      <c r="F981" s="479"/>
      <c r="G981" s="479"/>
      <c r="H981" s="479"/>
      <c r="I981" s="479"/>
      <c r="J981" s="479"/>
      <c r="K981" s="479"/>
      <c r="L981" s="479"/>
      <c r="M981" s="479"/>
      <c r="N981" s="479"/>
      <c r="O981" s="479"/>
      <c r="P981" s="479"/>
      <c r="Q981" s="479"/>
    </row>
    <row r="982" ht="25.15" customHeight="true" x14ac:dyDescent="0.2">
      <c r="C982" s="479"/>
      <c r="D982" s="479"/>
      <c r="E982" s="479"/>
      <c r="F982" s="479"/>
      <c r="G982" s="479"/>
      <c r="H982" s="479"/>
      <c r="I982" s="479"/>
      <c r="J982" s="479"/>
      <c r="K982" s="479"/>
      <c r="L982" s="479"/>
      <c r="M982" s="479"/>
      <c r="N982" s="479"/>
      <c r="O982" s="479"/>
      <c r="P982" s="479"/>
      <c r="Q982" s="479"/>
    </row>
    <row r="983" ht="25.15" customHeight="true" x14ac:dyDescent="0.2">
      <c r="C983" s="479"/>
      <c r="D983" s="479"/>
      <c r="E983" s="479"/>
      <c r="F983" s="479"/>
      <c r="G983" s="479"/>
      <c r="H983" s="479"/>
      <c r="I983" s="479"/>
      <c r="J983" s="479"/>
      <c r="K983" s="479"/>
      <c r="L983" s="479"/>
      <c r="M983" s="479"/>
      <c r="N983" s="479"/>
      <c r="O983" s="479"/>
      <c r="P983" s="479"/>
      <c r="Q983" s="479"/>
    </row>
    <row r="984" ht="25.15" customHeight="true" x14ac:dyDescent="0.2">
      <c r="C984" s="479"/>
      <c r="D984" s="479"/>
      <c r="E984" s="479"/>
      <c r="F984" s="479"/>
      <c r="G984" s="479"/>
      <c r="H984" s="479"/>
      <c r="I984" s="479"/>
      <c r="J984" s="479"/>
      <c r="K984" s="479"/>
      <c r="L984" s="479"/>
      <c r="M984" s="479"/>
      <c r="N984" s="479"/>
      <c r="O984" s="479"/>
      <c r="P984" s="479"/>
      <c r="Q984" s="479"/>
    </row>
    <row r="985" ht="25.15" customHeight="true" x14ac:dyDescent="0.2">
      <c r="C985" s="479"/>
      <c r="D985" s="479"/>
      <c r="E985" s="479"/>
      <c r="F985" s="479"/>
      <c r="G985" s="479"/>
      <c r="H985" s="479"/>
      <c r="I985" s="479"/>
      <c r="J985" s="479"/>
      <c r="K985" s="479"/>
      <c r="L985" s="479"/>
      <c r="M985" s="479"/>
      <c r="N985" s="479"/>
      <c r="O985" s="479"/>
      <c r="P985" s="479"/>
      <c r="Q985" s="479"/>
    </row>
    <row r="986" ht="25.15" customHeight="true" x14ac:dyDescent="0.2">
      <c r="C986" s="479"/>
      <c r="D986" s="479"/>
      <c r="E986" s="479"/>
      <c r="F986" s="479"/>
      <c r="G986" s="479"/>
      <c r="H986" s="479"/>
      <c r="I986" s="479"/>
      <c r="J986" s="479"/>
      <c r="K986" s="479"/>
      <c r="L986" s="479"/>
      <c r="M986" s="479"/>
      <c r="N986" s="479"/>
      <c r="O986" s="479"/>
      <c r="P986" s="479"/>
      <c r="Q986" s="479"/>
    </row>
    <row r="987" ht="25.15" customHeight="true" x14ac:dyDescent="0.2">
      <c r="C987" s="479"/>
      <c r="D987" s="479"/>
      <c r="E987" s="479"/>
      <c r="F987" s="479"/>
      <c r="G987" s="479"/>
      <c r="H987" s="479"/>
      <c r="I987" s="479"/>
      <c r="J987" s="479"/>
      <c r="K987" s="479"/>
      <c r="L987" s="479"/>
      <c r="M987" s="479"/>
      <c r="N987" s="479"/>
      <c r="O987" s="479"/>
      <c r="P987" s="479"/>
      <c r="Q987" s="479"/>
    </row>
    <row r="988" ht="25.15" customHeight="true" x14ac:dyDescent="0.2">
      <c r="C988" s="479"/>
      <c r="D988" s="479"/>
      <c r="E988" s="479"/>
      <c r="F988" s="479"/>
      <c r="G988" s="479"/>
      <c r="H988" s="479"/>
      <c r="I988" s="479"/>
      <c r="J988" s="479"/>
      <c r="K988" s="479"/>
      <c r="L988" s="479"/>
      <c r="M988" s="479"/>
      <c r="N988" s="479"/>
      <c r="O988" s="479"/>
      <c r="P988" s="479"/>
      <c r="Q988" s="479"/>
    </row>
    <row r="989" ht="25.15" customHeight="true" x14ac:dyDescent="0.2">
      <c r="C989" s="479"/>
      <c r="D989" s="479"/>
      <c r="E989" s="479"/>
      <c r="F989" s="479"/>
      <c r="G989" s="479"/>
      <c r="H989" s="479"/>
      <c r="I989" s="479"/>
      <c r="J989" s="479"/>
      <c r="K989" s="479"/>
      <c r="L989" s="479"/>
      <c r="M989" s="479"/>
      <c r="N989" s="479"/>
      <c r="O989" s="479"/>
      <c r="P989" s="479"/>
      <c r="Q989" s="479"/>
    </row>
    <row r="990" ht="25.15" customHeight="true" x14ac:dyDescent="0.2">
      <c r="C990" s="479"/>
      <c r="D990" s="479"/>
      <c r="E990" s="479"/>
      <c r="F990" s="479"/>
      <c r="G990" s="479"/>
      <c r="H990" s="479"/>
      <c r="I990" s="479"/>
      <c r="J990" s="479"/>
      <c r="K990" s="479"/>
      <c r="L990" s="479"/>
      <c r="M990" s="479"/>
      <c r="N990" s="479"/>
      <c r="O990" s="479"/>
      <c r="P990" s="479"/>
      <c r="Q990" s="479"/>
    </row>
    <row r="991" ht="25.15" customHeight="true" x14ac:dyDescent="0.2">
      <c r="C991" s="479"/>
      <c r="D991" s="479"/>
      <c r="E991" s="479"/>
      <c r="F991" s="479"/>
      <c r="G991" s="479"/>
      <c r="H991" s="479"/>
      <c r="I991" s="479"/>
      <c r="J991" s="479"/>
      <c r="K991" s="479"/>
      <c r="L991" s="479"/>
      <c r="M991" s="479"/>
      <c r="N991" s="479"/>
      <c r="O991" s="479"/>
      <c r="P991" s="479"/>
      <c r="Q991" s="479"/>
    </row>
    <row r="992" ht="25.15" customHeight="true" x14ac:dyDescent="0.2">
      <c r="C992" s="479"/>
      <c r="D992" s="479"/>
      <c r="E992" s="479"/>
      <c r="F992" s="479"/>
      <c r="G992" s="479"/>
      <c r="H992" s="479"/>
      <c r="I992" s="479"/>
      <c r="J992" s="479"/>
      <c r="K992" s="479"/>
      <c r="L992" s="479"/>
      <c r="M992" s="479"/>
      <c r="N992" s="479"/>
      <c r="O992" s="479"/>
      <c r="P992" s="479"/>
      <c r="Q992" s="479"/>
    </row>
    <row r="993" ht="25.15" customHeight="true" x14ac:dyDescent="0.2">
      <c r="C993" s="479"/>
      <c r="D993" s="479"/>
      <c r="E993" s="479"/>
      <c r="F993" s="479"/>
      <c r="G993" s="479"/>
      <c r="H993" s="479"/>
      <c r="I993" s="479"/>
      <c r="J993" s="479"/>
      <c r="K993" s="479"/>
      <c r="L993" s="479"/>
      <c r="M993" s="479"/>
      <c r="N993" s="479"/>
      <c r="O993" s="479"/>
      <c r="P993" s="479"/>
      <c r="Q993" s="479"/>
    </row>
    <row r="994" ht="25.15" customHeight="true" x14ac:dyDescent="0.2">
      <c r="C994" s="479"/>
      <c r="D994" s="479"/>
      <c r="E994" s="479"/>
      <c r="F994" s="479"/>
      <c r="G994" s="479"/>
      <c r="H994" s="479"/>
      <c r="I994" s="479"/>
      <c r="J994" s="479"/>
      <c r="K994" s="479"/>
      <c r="L994" s="479"/>
      <c r="M994" s="479"/>
      <c r="N994" s="479"/>
      <c r="O994" s="479"/>
      <c r="P994" s="479"/>
      <c r="Q994" s="479"/>
    </row>
    <row r="995" ht="25.15" customHeight="true" x14ac:dyDescent="0.2">
      <c r="C995" s="479"/>
      <c r="D995" s="479"/>
      <c r="E995" s="479"/>
      <c r="F995" s="479"/>
      <c r="G995" s="479"/>
      <c r="H995" s="479"/>
      <c r="I995" s="479"/>
      <c r="J995" s="479"/>
      <c r="K995" s="479"/>
      <c r="L995" s="479"/>
      <c r="M995" s="479"/>
      <c r="N995" s="479"/>
      <c r="O995" s="479"/>
      <c r="P995" s="479"/>
      <c r="Q995" s="479"/>
    </row>
    <row r="996" ht="25.15" customHeight="true" x14ac:dyDescent="0.2">
      <c r="C996" s="479"/>
      <c r="D996" s="479"/>
      <c r="E996" s="479"/>
      <c r="F996" s="479"/>
      <c r="G996" s="479"/>
      <c r="H996" s="479"/>
      <c r="I996" s="479"/>
      <c r="J996" s="479"/>
      <c r="K996" s="479"/>
      <c r="L996" s="479"/>
      <c r="M996" s="479"/>
      <c r="N996" s="479"/>
      <c r="O996" s="479"/>
      <c r="P996" s="479"/>
      <c r="Q996" s="479"/>
    </row>
    <row r="997" ht="25.15" customHeight="true" x14ac:dyDescent="0.2">
      <c r="C997" s="479"/>
      <c r="D997" s="479"/>
      <c r="E997" s="479"/>
      <c r="F997" s="479"/>
      <c r="G997" s="479"/>
      <c r="H997" s="479"/>
      <c r="I997" s="479"/>
      <c r="J997" s="479"/>
      <c r="K997" s="479"/>
      <c r="L997" s="479"/>
      <c r="M997" s="479"/>
      <c r="N997" s="479"/>
      <c r="O997" s="479"/>
      <c r="P997" s="479"/>
      <c r="Q997" s="479"/>
    </row>
    <row r="998" ht="25.15" customHeight="true" x14ac:dyDescent="0.2">
      <c r="C998" s="479"/>
      <c r="D998" s="479"/>
      <c r="E998" s="479"/>
      <c r="F998" s="479"/>
      <c r="G998" s="479"/>
      <c r="H998" s="479"/>
      <c r="I998" s="479"/>
      <c r="J998" s="479"/>
      <c r="K998" s="479"/>
      <c r="L998" s="479"/>
      <c r="M998" s="479"/>
      <c r="N998" s="479"/>
      <c r="O998" s="479"/>
      <c r="P998" s="479"/>
      <c r="Q998" s="479"/>
    </row>
    <row r="999" ht="25.15" customHeight="true" x14ac:dyDescent="0.2">
      <c r="C999" s="479"/>
      <c r="D999" s="479"/>
      <c r="E999" s="479"/>
      <c r="F999" s="479"/>
      <c r="G999" s="479"/>
      <c r="H999" s="479"/>
      <c r="I999" s="479"/>
      <c r="J999" s="479"/>
      <c r="K999" s="479"/>
      <c r="L999" s="479"/>
      <c r="M999" s="479"/>
      <c r="N999" s="479"/>
      <c r="O999" s="479"/>
      <c r="P999" s="479"/>
      <c r="Q999" s="479"/>
    </row>
    <row r="1000" ht="25.15" customHeight="true" x14ac:dyDescent="0.2">
      <c r="C1000" s="479"/>
      <c r="D1000" s="479"/>
      <c r="E1000" s="479"/>
      <c r="F1000" s="479"/>
      <c r="G1000" s="479"/>
      <c r="H1000" s="479"/>
      <c r="I1000" s="479"/>
      <c r="J1000" s="479"/>
      <c r="K1000" s="479"/>
      <c r="L1000" s="479"/>
      <c r="M1000" s="479"/>
      <c r="N1000" s="479"/>
      <c r="O1000" s="479"/>
      <c r="P1000" s="479"/>
      <c r="Q1000" s="479"/>
    </row>
    <row r="1001" ht="25.15" customHeight="true" x14ac:dyDescent="0.2">
      <c r="C1001" s="479"/>
      <c r="D1001" s="479"/>
      <c r="E1001" s="479"/>
      <c r="F1001" s="479"/>
      <c r="G1001" s="479"/>
      <c r="H1001" s="479"/>
      <c r="I1001" s="479"/>
      <c r="J1001" s="479"/>
      <c r="K1001" s="479"/>
      <c r="L1001" s="479"/>
      <c r="M1001" s="479"/>
      <c r="N1001" s="479"/>
      <c r="O1001" s="479"/>
      <c r="P1001" s="479"/>
      <c r="Q1001" s="479"/>
    </row>
    <row r="1002" ht="25.15" customHeight="true" x14ac:dyDescent="0.2">
      <c r="C1002" s="479"/>
      <c r="D1002" s="479"/>
      <c r="E1002" s="479"/>
      <c r="F1002" s="479"/>
      <c r="G1002" s="479"/>
      <c r="H1002" s="479"/>
      <c r="I1002" s="479"/>
      <c r="J1002" s="479"/>
      <c r="K1002" s="479"/>
      <c r="L1002" s="479"/>
      <c r="M1002" s="479"/>
      <c r="N1002" s="479"/>
      <c r="O1002" s="479"/>
      <c r="P1002" s="479"/>
      <c r="Q1002" s="479"/>
    </row>
    <row r="1003" ht="25.15" customHeight="true" x14ac:dyDescent="0.2">
      <c r="C1003" s="479"/>
      <c r="D1003" s="479"/>
      <c r="E1003" s="479"/>
      <c r="F1003" s="479"/>
      <c r="G1003" s="479"/>
      <c r="H1003" s="479"/>
      <c r="I1003" s="479"/>
      <c r="J1003" s="479"/>
      <c r="K1003" s="479"/>
      <c r="L1003" s="479"/>
      <c r="M1003" s="479"/>
      <c r="N1003" s="479"/>
      <c r="O1003" s="479"/>
      <c r="P1003" s="479"/>
      <c r="Q1003" s="479"/>
    </row>
    <row r="1004" ht="25.15" customHeight="true" x14ac:dyDescent="0.2">
      <c r="C1004" s="479"/>
      <c r="D1004" s="479"/>
      <c r="E1004" s="479"/>
      <c r="F1004" s="479"/>
      <c r="G1004" s="479"/>
      <c r="H1004" s="479"/>
      <c r="I1004" s="479"/>
      <c r="J1004" s="479"/>
      <c r="K1004" s="479"/>
      <c r="L1004" s="479"/>
      <c r="M1004" s="479"/>
      <c r="N1004" s="479"/>
      <c r="O1004" s="479"/>
      <c r="P1004" s="479"/>
      <c r="Q1004" s="479"/>
    </row>
    <row r="1005" ht="25.15" customHeight="true" x14ac:dyDescent="0.2">
      <c r="C1005" s="479"/>
      <c r="D1005" s="479"/>
      <c r="E1005" s="479"/>
      <c r="F1005" s="479"/>
      <c r="G1005" s="479"/>
      <c r="H1005" s="479"/>
      <c r="I1005" s="479"/>
      <c r="J1005" s="479"/>
      <c r="K1005" s="479"/>
      <c r="L1005" s="479"/>
      <c r="M1005" s="479"/>
      <c r="N1005" s="479"/>
      <c r="O1005" s="479"/>
      <c r="P1005" s="479"/>
      <c r="Q1005" s="479"/>
    </row>
    <row r="1006" ht="25.15" customHeight="true" x14ac:dyDescent="0.2">
      <c r="C1006" s="479"/>
      <c r="D1006" s="479"/>
      <c r="E1006" s="479"/>
      <c r="F1006" s="479"/>
      <c r="G1006" s="479"/>
      <c r="H1006" s="479"/>
      <c r="I1006" s="479"/>
      <c r="J1006" s="479"/>
      <c r="K1006" s="479"/>
      <c r="L1006" s="479"/>
      <c r="M1006" s="479"/>
      <c r="N1006" s="479"/>
      <c r="O1006" s="479"/>
      <c r="P1006" s="479"/>
      <c r="Q1006" s="479"/>
    </row>
    <row r="1007" ht="25.15" customHeight="true" x14ac:dyDescent="0.2">
      <c r="C1007" s="479"/>
      <c r="D1007" s="479"/>
      <c r="E1007" s="479"/>
      <c r="F1007" s="479"/>
      <c r="G1007" s="479"/>
      <c r="H1007" s="479"/>
      <c r="I1007" s="479"/>
      <c r="J1007" s="479"/>
      <c r="K1007" s="479"/>
      <c r="L1007" s="479"/>
      <c r="M1007" s="479"/>
      <c r="N1007" s="479"/>
      <c r="O1007" s="479"/>
      <c r="P1007" s="479"/>
      <c r="Q1007" s="479"/>
    </row>
    <row r="1008" ht="25.15" customHeight="true" x14ac:dyDescent="0.2">
      <c r="C1008" s="479"/>
      <c r="D1008" s="479"/>
      <c r="E1008" s="479"/>
      <c r="F1008" s="479"/>
      <c r="G1008" s="479"/>
      <c r="H1008" s="479"/>
      <c r="I1008" s="479"/>
      <c r="J1008" s="479"/>
      <c r="K1008" s="479"/>
      <c r="L1008" s="479"/>
      <c r="M1008" s="479"/>
      <c r="N1008" s="479"/>
      <c r="O1008" s="479"/>
      <c r="P1008" s="479"/>
      <c r="Q1008" s="479"/>
    </row>
    <row r="1009" ht="25.15" customHeight="true" x14ac:dyDescent="0.2">
      <c r="C1009" s="479"/>
      <c r="D1009" s="479"/>
      <c r="E1009" s="479"/>
      <c r="F1009" s="479"/>
      <c r="G1009" s="479"/>
      <c r="H1009" s="479"/>
      <c r="I1009" s="479"/>
      <c r="J1009" s="479"/>
      <c r="K1009" s="479"/>
      <c r="L1009" s="479"/>
      <c r="M1009" s="479"/>
      <c r="N1009" s="479"/>
      <c r="O1009" s="479"/>
      <c r="P1009" s="479"/>
      <c r="Q1009" s="479"/>
    </row>
    <row r="1010" ht="25.15" customHeight="true" x14ac:dyDescent="0.2">
      <c r="C1010" s="479"/>
      <c r="D1010" s="479"/>
      <c r="E1010" s="479"/>
      <c r="F1010" s="479"/>
      <c r="G1010" s="479"/>
      <c r="H1010" s="479"/>
      <c r="I1010" s="479"/>
      <c r="J1010" s="479"/>
      <c r="K1010" s="479"/>
      <c r="L1010" s="479"/>
      <c r="M1010" s="479"/>
      <c r="N1010" s="479"/>
      <c r="O1010" s="479"/>
      <c r="P1010" s="479"/>
      <c r="Q1010" s="479"/>
    </row>
    <row r="1011" ht="25.15" customHeight="true" x14ac:dyDescent="0.2">
      <c r="C1011" s="479"/>
      <c r="D1011" s="479"/>
      <c r="E1011" s="479"/>
      <c r="F1011" s="479"/>
      <c r="G1011" s="479"/>
      <c r="H1011" s="479"/>
      <c r="I1011" s="479"/>
      <c r="J1011" s="479"/>
      <c r="K1011" s="479"/>
      <c r="L1011" s="479"/>
      <c r="M1011" s="479"/>
      <c r="N1011" s="479"/>
      <c r="O1011" s="479"/>
      <c r="P1011" s="479"/>
      <c r="Q1011" s="479"/>
    </row>
    <row r="1012" ht="25.15" customHeight="true" x14ac:dyDescent="0.2">
      <c r="C1012" s="479"/>
      <c r="D1012" s="479"/>
      <c r="E1012" s="479"/>
      <c r="F1012" s="479"/>
      <c r="G1012" s="479"/>
      <c r="H1012" s="479"/>
      <c r="I1012" s="479"/>
      <c r="J1012" s="479"/>
      <c r="K1012" s="479"/>
      <c r="L1012" s="479"/>
      <c r="M1012" s="479"/>
      <c r="N1012" s="479"/>
      <c r="O1012" s="479"/>
      <c r="P1012" s="479"/>
      <c r="Q1012" s="479"/>
    </row>
    <row r="1013" ht="25.15" customHeight="true" x14ac:dyDescent="0.2">
      <c r="C1013" s="479"/>
      <c r="D1013" s="479"/>
      <c r="E1013" s="479"/>
      <c r="F1013" s="479"/>
      <c r="G1013" s="479"/>
      <c r="H1013" s="479"/>
      <c r="I1013" s="479"/>
      <c r="J1013" s="479"/>
      <c r="K1013" s="479"/>
      <c r="L1013" s="479"/>
      <c r="M1013" s="479"/>
      <c r="N1013" s="479"/>
      <c r="O1013" s="479"/>
      <c r="P1013" s="479"/>
      <c r="Q1013" s="479"/>
    </row>
    <row r="1014" ht="25.15" customHeight="true" x14ac:dyDescent="0.2">
      <c r="C1014" s="479"/>
      <c r="D1014" s="479"/>
      <c r="E1014" s="479"/>
      <c r="F1014" s="479"/>
      <c r="G1014" s="479"/>
      <c r="H1014" s="479"/>
      <c r="I1014" s="479"/>
      <c r="J1014" s="479"/>
      <c r="K1014" s="479"/>
      <c r="L1014" s="479"/>
      <c r="M1014" s="479"/>
      <c r="N1014" s="479"/>
      <c r="O1014" s="479"/>
      <c r="P1014" s="479"/>
      <c r="Q1014" s="479"/>
    </row>
    <row r="1015" ht="25.15" customHeight="true" x14ac:dyDescent="0.2">
      <c r="C1015" s="479"/>
      <c r="D1015" s="479"/>
      <c r="E1015" s="479"/>
      <c r="F1015" s="479"/>
      <c r="G1015" s="479"/>
      <c r="H1015" s="479"/>
      <c r="I1015" s="479"/>
      <c r="J1015" s="479"/>
      <c r="K1015" s="479"/>
      <c r="L1015" s="479"/>
      <c r="M1015" s="479"/>
      <c r="N1015" s="479"/>
      <c r="O1015" s="479"/>
      <c r="P1015" s="479"/>
      <c r="Q1015" s="479"/>
    </row>
    <row r="1016" ht="25.15" customHeight="true" x14ac:dyDescent="0.2">
      <c r="C1016" s="479"/>
      <c r="D1016" s="479"/>
      <c r="E1016" s="479"/>
      <c r="F1016" s="479"/>
      <c r="G1016" s="479"/>
      <c r="H1016" s="479"/>
      <c r="I1016" s="479"/>
      <c r="J1016" s="479"/>
      <c r="K1016" s="479"/>
      <c r="L1016" s="479"/>
      <c r="M1016" s="479"/>
      <c r="N1016" s="479"/>
      <c r="O1016" s="479"/>
      <c r="P1016" s="479"/>
      <c r="Q1016" s="479"/>
    </row>
    <row r="1017" ht="25.15" customHeight="true" x14ac:dyDescent="0.2">
      <c r="C1017" s="479"/>
      <c r="D1017" s="479"/>
      <c r="E1017" s="479"/>
      <c r="F1017" s="479"/>
      <c r="G1017" s="479"/>
      <c r="H1017" s="479"/>
      <c r="I1017" s="479"/>
      <c r="J1017" s="479"/>
      <c r="K1017" s="479"/>
      <c r="L1017" s="479"/>
      <c r="M1017" s="479"/>
      <c r="N1017" s="479"/>
      <c r="O1017" s="479"/>
      <c r="P1017" s="479"/>
      <c r="Q1017" s="479"/>
    </row>
    <row r="1018" ht="25.15" customHeight="true" x14ac:dyDescent="0.2">
      <c r="C1018" s="479"/>
      <c r="D1018" s="479"/>
      <c r="E1018" s="479"/>
      <c r="F1018" s="479"/>
      <c r="G1018" s="479"/>
      <c r="H1018" s="479"/>
      <c r="I1018" s="479"/>
      <c r="J1018" s="479"/>
      <c r="K1018" s="479"/>
      <c r="L1018" s="479"/>
      <c r="M1018" s="479"/>
      <c r="N1018" s="479"/>
      <c r="O1018" s="479"/>
      <c r="P1018" s="479"/>
      <c r="Q1018" s="479"/>
    </row>
    <row r="1019" ht="25.15" customHeight="true" x14ac:dyDescent="0.2">
      <c r="C1019" s="479"/>
      <c r="D1019" s="479"/>
      <c r="E1019" s="479"/>
      <c r="F1019" s="479"/>
      <c r="G1019" s="479"/>
      <c r="H1019" s="479"/>
      <c r="I1019" s="479"/>
      <c r="J1019" s="479"/>
      <c r="K1019" s="479"/>
      <c r="L1019" s="479"/>
      <c r="M1019" s="479"/>
      <c r="N1019" s="479"/>
      <c r="O1019" s="479"/>
      <c r="P1019" s="479"/>
      <c r="Q1019" s="479"/>
    </row>
    <row r="1020" ht="25.15" customHeight="true" x14ac:dyDescent="0.2">
      <c r="C1020" s="479"/>
      <c r="D1020" s="479"/>
      <c r="E1020" s="479"/>
      <c r="F1020" s="479"/>
      <c r="G1020" s="479"/>
      <c r="H1020" s="479"/>
      <c r="I1020" s="479"/>
      <c r="J1020" s="479"/>
      <c r="K1020" s="479"/>
      <c r="L1020" s="479"/>
      <c r="M1020" s="479"/>
      <c r="N1020" s="479"/>
      <c r="O1020" s="479"/>
      <c r="P1020" s="479"/>
      <c r="Q1020" s="479"/>
    </row>
    <row r="1021" ht="25.15" customHeight="true" x14ac:dyDescent="0.2">
      <c r="C1021" s="479"/>
      <c r="D1021" s="479"/>
      <c r="E1021" s="479"/>
      <c r="F1021" s="479"/>
      <c r="G1021" s="479"/>
      <c r="H1021" s="479"/>
      <c r="I1021" s="479"/>
      <c r="J1021" s="479"/>
      <c r="K1021" s="479"/>
      <c r="L1021" s="479"/>
      <c r="M1021" s="479"/>
      <c r="N1021" s="479"/>
      <c r="O1021" s="479"/>
      <c r="P1021" s="479"/>
      <c r="Q1021" s="479"/>
    </row>
    <row r="1022" ht="25.15" customHeight="true" x14ac:dyDescent="0.2">
      <c r="C1022" s="479"/>
      <c r="D1022" s="479"/>
      <c r="E1022" s="479"/>
      <c r="F1022" s="479"/>
      <c r="G1022" s="479"/>
      <c r="H1022" s="479"/>
      <c r="I1022" s="479"/>
      <c r="J1022" s="479"/>
      <c r="K1022" s="479"/>
      <c r="L1022" s="479"/>
      <c r="M1022" s="479"/>
      <c r="N1022" s="479"/>
      <c r="O1022" s="479"/>
      <c r="P1022" s="479"/>
      <c r="Q1022" s="479"/>
    </row>
    <row r="1023" ht="25.15" customHeight="true" x14ac:dyDescent="0.2">
      <c r="C1023" s="479"/>
      <c r="D1023" s="479"/>
      <c r="E1023" s="479"/>
      <c r="F1023" s="479"/>
      <c r="G1023" s="479"/>
      <c r="H1023" s="479"/>
      <c r="I1023" s="479"/>
      <c r="J1023" s="479"/>
      <c r="K1023" s="479"/>
      <c r="L1023" s="479"/>
      <c r="M1023" s="479"/>
      <c r="N1023" s="479"/>
      <c r="O1023" s="479"/>
      <c r="P1023" s="479"/>
      <c r="Q1023" s="479"/>
    </row>
    <row r="1024" ht="25.15" customHeight="true" x14ac:dyDescent="0.2">
      <c r="C1024" s="479"/>
      <c r="D1024" s="479"/>
      <c r="E1024" s="479"/>
      <c r="F1024" s="479"/>
      <c r="G1024" s="479"/>
      <c r="H1024" s="479"/>
      <c r="I1024" s="479"/>
      <c r="J1024" s="479"/>
      <c r="K1024" s="479"/>
      <c r="L1024" s="479"/>
      <c r="M1024" s="479"/>
      <c r="N1024" s="479"/>
      <c r="O1024" s="479"/>
      <c r="P1024" s="479"/>
      <c r="Q1024" s="479"/>
    </row>
    <row r="1025" s="218" customFormat="true" ht="15" customHeight="true" x14ac:dyDescent="0.2">
      <c r="A1025" s="2131" t="s">
        <v>170</v>
      </c>
      <c r="B1025" s="2132"/>
      <c r="C1025" s="2133"/>
      <c r="D1025" s="399"/>
      <c r="E1025" s="399"/>
      <c r="F1025" s="399"/>
      <c r="G1025" s="399"/>
      <c r="H1025" s="399"/>
      <c r="I1025" s="399"/>
      <c r="J1025" s="399"/>
      <c r="K1025" s="399"/>
      <c r="L1025" s="399"/>
      <c r="M1025" s="399"/>
      <c r="N1025" s="399"/>
      <c r="O1025" s="399"/>
      <c r="P1025" s="399"/>
      <c r="Q1025" s="399"/>
      <c r="R1025" s="211"/>
      <c r="S1025" s="211"/>
      <c r="T1025" s="211"/>
      <c r="U1025" s="211"/>
      <c r="V1025" s="211"/>
      <c r="W1025" s="211"/>
      <c r="X1025" s="211"/>
      <c r="Y1025" s="211"/>
      <c r="Z1025" s="211"/>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BA1025" s="223"/>
      <c r="BB1025" s="291"/>
      <c r="BC1025"/>
      <c r="BD1025"/>
      <c r="BE1025"/>
      <c r="BF1025"/>
      <c r="BG1025"/>
      <c r="BH1025"/>
      <c r="BI1025"/>
      <c r="BJ1025"/>
      <c r="BK1025"/>
      <c r="BL1025"/>
      <c r="BM1025"/>
      <c r="BN1025"/>
      <c r="BO1025"/>
      <c r="BP1025"/>
      <c r="BQ1025"/>
    </row>
    <row r="1026" s="218" customFormat="true" ht="15" customHeight="true" x14ac:dyDescent="0.2">
      <c r="A1026" s="2134" t="s">
        <v>171</v>
      </c>
      <c r="B1026" s="2135"/>
      <c r="C1026" s="400" t="s">
        <v>172</v>
      </c>
      <c r="D1026" s="399"/>
      <c r="E1026" s="399"/>
      <c r="F1026" s="399"/>
      <c r="G1026" s="399"/>
      <c r="H1026" s="399"/>
      <c r="I1026" s="399"/>
      <c r="J1026" s="399"/>
      <c r="K1026" s="399"/>
      <c r="L1026" s="399"/>
      <c r="M1026" s="399"/>
      <c r="N1026" s="399"/>
      <c r="O1026" s="399"/>
      <c r="P1026" s="399"/>
      <c r="Q1026" s="399"/>
      <c r="R1026" s="211"/>
      <c r="S1026" s="211"/>
      <c r="T1026" s="211"/>
      <c r="U1026" s="211"/>
      <c r="V1026" s="211"/>
      <c r="W1026" s="211"/>
      <c r="X1026" s="211"/>
      <c r="Y1026" s="211"/>
      <c r="Z1026" s="211"/>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BA1026" s="223"/>
      <c r="BB1026" s="291"/>
      <c r="BC1026"/>
      <c r="BD1026"/>
      <c r="BE1026"/>
      <c r="BF1026"/>
      <c r="BG1026"/>
      <c r="BH1026"/>
      <c r="BI1026"/>
      <c r="BJ1026"/>
      <c r="BK1026"/>
      <c r="BL1026"/>
      <c r="BM1026"/>
      <c r="BN1026"/>
      <c r="BO1026"/>
      <c r="BP1026"/>
      <c r="BQ1026"/>
    </row>
    <row r="1027" s="218" customFormat="true" ht="15" hidden="true" customHeight="true" x14ac:dyDescent="0.2">
      <c r="A1027" s="401" t="s">
        <v>173</v>
      </c>
      <c r="B1027" s="402" t="s">
        <v>174</v>
      </c>
      <c r="C1027" s="403">
        <v>4874</v>
      </c>
      <c r="D1027" s="399"/>
      <c r="E1027" s="399"/>
      <c r="F1027" s="399"/>
      <c r="G1027" s="399"/>
      <c r="H1027" s="399"/>
      <c r="I1027" s="399"/>
      <c r="J1027" s="399"/>
      <c r="K1027" s="399"/>
      <c r="L1027" s="399"/>
      <c r="M1027" s="399"/>
      <c r="N1027" s="399"/>
      <c r="O1027" s="399"/>
      <c r="P1027" s="399"/>
      <c r="Q1027" s="399"/>
      <c r="R1027" s="211"/>
      <c r="S1027" s="211"/>
      <c r="T1027" s="211"/>
      <c r="U1027" s="211"/>
      <c r="V1027" s="211"/>
      <c r="W1027" s="211"/>
      <c r="X1027" s="211"/>
      <c r="Y1027" s="211"/>
      <c r="Z1027" s="211"/>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BA1027" s="223"/>
      <c r="BB1027" s="291"/>
      <c r="BC1027"/>
      <c r="BD1027"/>
      <c r="BE1027"/>
      <c r="BF1027"/>
      <c r="BG1027"/>
      <c r="BH1027"/>
      <c r="BI1027"/>
      <c r="BJ1027"/>
      <c r="BK1027"/>
      <c r="BL1027"/>
      <c r="BM1027"/>
      <c r="BN1027"/>
      <c r="BO1027"/>
      <c r="BP1027"/>
      <c r="BQ1027"/>
    </row>
    <row r="1028" s="218" customFormat="true" ht="15" hidden="true" customHeight="true" x14ac:dyDescent="0.2">
      <c r="A1028" s="404" t="s">
        <v>175</v>
      </c>
      <c r="B1028" s="405" t="s">
        <v>174</v>
      </c>
      <c r="C1028" s="406">
        <v>4874</v>
      </c>
      <c r="D1028" s="399"/>
      <c r="E1028" s="399"/>
      <c r="F1028" s="399"/>
      <c r="G1028" s="399"/>
      <c r="H1028" s="399"/>
      <c r="I1028" s="399"/>
      <c r="J1028" s="399"/>
      <c r="K1028" s="399"/>
      <c r="L1028" s="399"/>
      <c r="M1028" s="399"/>
      <c r="N1028" s="399"/>
      <c r="O1028" s="399"/>
      <c r="P1028" s="399"/>
      <c r="Q1028" s="399"/>
      <c r="R1028" s="211"/>
      <c r="S1028" s="211"/>
      <c r="T1028" s="211"/>
      <c r="U1028" s="211"/>
      <c r="V1028" s="211"/>
      <c r="W1028" s="211"/>
      <c r="X1028" s="211"/>
      <c r="Y1028" s="211"/>
      <c r="Z1028" s="211"/>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BA1028" s="223"/>
      <c r="BB1028" s="291"/>
      <c r="BC1028"/>
      <c r="BD1028"/>
      <c r="BE1028"/>
      <c r="BF1028"/>
      <c r="BG1028"/>
      <c r="BH1028"/>
      <c r="BI1028"/>
      <c r="BJ1028"/>
      <c r="BK1028"/>
      <c r="BL1028"/>
      <c r="BM1028"/>
      <c r="BN1028"/>
      <c r="BO1028"/>
      <c r="BP1028"/>
      <c r="BQ1028"/>
    </row>
    <row r="1029" s="218" customFormat="true" ht="15" hidden="true" customHeight="true" x14ac:dyDescent="0.2">
      <c r="A1029" s="404" t="s">
        <v>176</v>
      </c>
      <c r="B1029" s="405" t="s">
        <v>174</v>
      </c>
      <c r="C1029" s="406">
        <v>4874</v>
      </c>
      <c r="D1029" s="399"/>
      <c r="E1029" s="399"/>
      <c r="F1029" s="399"/>
      <c r="G1029" s="399"/>
      <c r="H1029" s="399"/>
      <c r="I1029" s="399"/>
      <c r="J1029" s="399"/>
      <c r="K1029" s="399"/>
      <c r="L1029" s="399"/>
      <c r="M1029" s="399"/>
      <c r="N1029" s="399"/>
      <c r="O1029" s="399"/>
      <c r="P1029" s="399"/>
      <c r="Q1029" s="399"/>
      <c r="R1029" s="211"/>
      <c r="S1029" s="211"/>
      <c r="T1029" s="211"/>
      <c r="U1029" s="211"/>
      <c r="V1029" s="211"/>
      <c r="W1029" s="211"/>
      <c r="X1029" s="211"/>
      <c r="Y1029" s="211"/>
      <c r="Z1029" s="211"/>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BA1029" s="223"/>
      <c r="BB1029" s="291"/>
      <c r="BC1029"/>
      <c r="BD1029"/>
      <c r="BE1029"/>
      <c r="BF1029"/>
      <c r="BG1029"/>
      <c r="BH1029"/>
      <c r="BI1029"/>
      <c r="BJ1029"/>
      <c r="BK1029"/>
      <c r="BL1029"/>
      <c r="BM1029"/>
      <c r="BN1029"/>
      <c r="BO1029"/>
      <c r="BP1029"/>
      <c r="BQ1029"/>
    </row>
    <row r="1030" s="218" customFormat="true" ht="15" hidden="true" customHeight="true" x14ac:dyDescent="0.2">
      <c r="A1030" s="404" t="s">
        <v>177</v>
      </c>
      <c r="B1030" s="405" t="s">
        <v>174</v>
      </c>
      <c r="C1030" s="406">
        <v>4874</v>
      </c>
      <c r="D1030" s="399"/>
      <c r="E1030" s="399"/>
      <c r="F1030" s="399"/>
      <c r="G1030" s="399"/>
      <c r="H1030" s="399"/>
      <c r="I1030" s="399"/>
      <c r="J1030" s="399"/>
      <c r="K1030" s="399"/>
      <c r="L1030" s="399"/>
      <c r="M1030" s="399"/>
      <c r="N1030" s="399"/>
      <c r="O1030" s="399"/>
      <c r="P1030" s="399"/>
      <c r="Q1030" s="399"/>
      <c r="R1030" s="211"/>
      <c r="S1030" s="211"/>
      <c r="T1030" s="211"/>
      <c r="U1030" s="211"/>
      <c r="V1030" s="211"/>
      <c r="W1030" s="211"/>
      <c r="X1030" s="211"/>
      <c r="Y1030" s="211"/>
      <c r="Z1030" s="211"/>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BA1030" s="223"/>
      <c r="BB1030" s="291"/>
      <c r="BC1030"/>
      <c r="BD1030"/>
      <c r="BE1030"/>
      <c r="BF1030"/>
      <c r="BG1030"/>
      <c r="BH1030"/>
      <c r="BI1030"/>
      <c r="BJ1030"/>
      <c r="BK1030"/>
      <c r="BL1030"/>
      <c r="BM1030"/>
      <c r="BN1030"/>
      <c r="BO1030"/>
      <c r="BP1030"/>
      <c r="BQ1030"/>
    </row>
    <row r="1031" s="218" customFormat="true" ht="15" customHeight="true" x14ac:dyDescent="0.2">
      <c r="A1031" s="2136" t="s">
        <v>178</v>
      </c>
      <c r="B1031" s="405" t="s">
        <v>179</v>
      </c>
      <c r="C1031" s="406">
        <v>2010</v>
      </c>
      <c r="D1031" s="399"/>
      <c r="E1031" s="399"/>
      <c r="F1031" s="399"/>
      <c r="G1031" s="399"/>
      <c r="H1031" s="399"/>
      <c r="I1031" s="399"/>
      <c r="J1031" s="399"/>
      <c r="K1031" s="399"/>
      <c r="L1031" s="399"/>
      <c r="M1031" s="399"/>
      <c r="N1031" s="399"/>
      <c r="O1031" s="399"/>
      <c r="P1031" s="399"/>
      <c r="Q1031" s="399"/>
      <c r="R1031" s="211"/>
      <c r="S1031" s="211"/>
      <c r="T1031" s="211"/>
      <c r="U1031" s="211"/>
      <c r="V1031" s="211"/>
      <c r="W1031" s="211"/>
      <c r="X1031" s="211"/>
      <c r="Y1031" s="211"/>
      <c r="Z1031" s="211"/>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BA1031" s="223"/>
      <c r="BB1031" s="291"/>
      <c r="BC1031"/>
      <c r="BD1031"/>
      <c r="BE1031"/>
      <c r="BF1031"/>
      <c r="BG1031"/>
      <c r="BH1031"/>
      <c r="BI1031"/>
      <c r="BJ1031"/>
      <c r="BK1031"/>
      <c r="BL1031"/>
      <c r="BM1031"/>
      <c r="BN1031"/>
      <c r="BO1031"/>
      <c r="BP1031"/>
      <c r="BQ1031"/>
    </row>
    <row r="1032" s="218" customFormat="true" ht="15" customHeight="true" x14ac:dyDescent="0.2">
      <c r="A1032" s="2136"/>
      <c r="B1032" s="405" t="s">
        <v>180</v>
      </c>
      <c r="C1032" s="406">
        <v>2764</v>
      </c>
      <c r="D1032" s="399"/>
      <c r="E1032" s="399"/>
      <c r="F1032" s="399"/>
      <c r="G1032" s="399"/>
      <c r="H1032" s="399"/>
      <c r="I1032" s="399"/>
      <c r="J1032" s="399"/>
      <c r="K1032" s="399"/>
      <c r="L1032" s="399"/>
      <c r="M1032" s="399"/>
      <c r="N1032" s="399"/>
      <c r="O1032" s="399"/>
      <c r="P1032" s="399"/>
      <c r="Q1032" s="399"/>
      <c r="R1032" s="211"/>
      <c r="S1032" s="211"/>
      <c r="T1032" s="211"/>
      <c r="U1032" s="211"/>
      <c r="V1032" s="211"/>
      <c r="W1032" s="211"/>
      <c r="X1032" s="211"/>
      <c r="Y1032" s="211"/>
      <c r="Z1032" s="211"/>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BA1032" s="223"/>
      <c r="BB1032" s="291"/>
      <c r="BC1032"/>
      <c r="BD1032"/>
      <c r="BE1032"/>
      <c r="BF1032"/>
      <c r="BG1032"/>
      <c r="BH1032"/>
      <c r="BI1032"/>
      <c r="BJ1032"/>
      <c r="BK1032"/>
      <c r="BL1032"/>
      <c r="BM1032"/>
      <c r="BN1032"/>
      <c r="BO1032"/>
      <c r="BP1032"/>
      <c r="BQ1032"/>
    </row>
    <row r="1033" s="218" customFormat="true" ht="15" customHeight="true" x14ac:dyDescent="0.2">
      <c r="A1033" s="2137"/>
      <c r="B1033" s="407" t="s">
        <v>181</v>
      </c>
      <c r="C1033" s="408">
        <v>0</v>
      </c>
      <c r="D1033" s="399"/>
      <c r="E1033" s="399"/>
      <c r="F1033" s="399"/>
      <c r="G1033" s="399"/>
      <c r="H1033" s="399"/>
      <c r="I1033" s="399"/>
      <c r="J1033" s="399"/>
      <c r="K1033" s="399"/>
      <c r="L1033" s="399"/>
      <c r="M1033" s="399"/>
      <c r="N1033" s="399"/>
      <c r="O1033" s="399"/>
      <c r="P1033" s="399"/>
      <c r="Q1033" s="399"/>
      <c r="R1033" s="211"/>
      <c r="S1033" s="211"/>
      <c r="T1033" s="211"/>
      <c r="U1033" s="211"/>
      <c r="V1033" s="211"/>
      <c r="W1033" s="211"/>
      <c r="X1033" s="211"/>
      <c r="Y1033" s="211"/>
      <c r="Z1033" s="211"/>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BA1033" s="416"/>
      <c r="BB1033" s="136"/>
      <c r="BC1033" s="416"/>
      <c r="BD1033" s="416"/>
      <c r="BE1033" s="416"/>
      <c r="BF1033" s="416"/>
      <c r="BG1033" s="416"/>
      <c r="BH1033" s="416"/>
      <c r="BI1033" s="416"/>
      <c r="BJ1033" s="416"/>
      <c r="BK1033" s="416"/>
      <c r="BL1033" s="416"/>
      <c r="BM1033" s="416"/>
      <c r="BN1033" s="416"/>
      <c r="BO1033" s="416"/>
      <c r="BP1033" s="416"/>
      <c r="BQ1033" s="416"/>
    </row>
    <row r="1034" s="218" customFormat="true" ht="15" customHeight="true" x14ac:dyDescent="0.2">
      <c r="A1034" s="2138" t="s">
        <v>182</v>
      </c>
      <c r="B1034" s="2139"/>
      <c r="C1034" s="2140"/>
      <c r="D1034" s="399"/>
      <c r="E1034" s="399"/>
      <c r="F1034" s="399"/>
      <c r="G1034" s="399"/>
      <c r="H1034" s="399"/>
      <c r="I1034" s="399"/>
      <c r="J1034" s="399"/>
      <c r="K1034" s="399"/>
      <c r="L1034" s="399"/>
      <c r="M1034" s="399"/>
      <c r="N1034" s="399"/>
      <c r="O1034" s="399"/>
      <c r="P1034" s="399"/>
      <c r="Q1034" s="399"/>
      <c r="R1034" s="211"/>
      <c r="S1034" s="211"/>
      <c r="T1034" s="211"/>
      <c r="U1034" s="211"/>
      <c r="V1034" s="211"/>
      <c r="W1034" s="211"/>
      <c r="X1034" s="211"/>
      <c r="Y1034" s="211"/>
      <c r="Z1034" s="211"/>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BA1034" s="223"/>
      <c r="BB1034" s="291"/>
      <c r="BC1034"/>
      <c r="BD1034"/>
      <c r="BE1034"/>
      <c r="BF1034"/>
      <c r="BG1034"/>
      <c r="BH1034"/>
      <c r="BI1034"/>
      <c r="BJ1034"/>
      <c r="BK1034"/>
      <c r="BL1034"/>
      <c r="BM1034"/>
      <c r="BN1034"/>
      <c r="BO1034"/>
      <c r="BP1034"/>
      <c r="BQ1034"/>
    </row>
    <row r="1035" s="218" customFormat="true" ht="15" customHeight="true" x14ac:dyDescent="0.2">
      <c r="B1035" s="397"/>
      <c r="R1035" s="211"/>
      <c r="S1035" s="211"/>
      <c r="T1035" s="211"/>
      <c r="U1035" s="211"/>
      <c r="V1035" s="211"/>
      <c r="W1035" s="211"/>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BA1035" s="396"/>
      <c r="BB1035" s="238"/>
      <c r="BC1035" s="396"/>
      <c r="BD1035" s="396"/>
      <c r="BE1035" s="396"/>
      <c r="BF1035" s="396"/>
      <c r="BG1035" s="396"/>
      <c r="BH1035" s="396"/>
      <c r="BI1035" s="396"/>
      <c r="BJ1035" s="396"/>
      <c r="BK1035" s="396"/>
      <c r="BL1035" s="396"/>
      <c r="BM1035" s="396"/>
      <c r="BN1035" s="396"/>
      <c r="BO1035" s="396"/>
      <c r="BP1035" s="396"/>
      <c r="BQ1035" s="396"/>
    </row>
    <row r="1036" ht="15" customHeight="true" x14ac:dyDescent="0.25">
      <c r="A1036" s="292" t="s">
        <v>120</v>
      </c>
      <c r="B1036" s="118" t="s">
        <v>121</v>
      </c>
    </row>
    <row r="1037" ht="15" customHeight="true" x14ac:dyDescent="0.2">
      <c r="A1037" s="293">
        <f>R15</f>
        <v>0</v>
      </c>
      <c r="B1037" s="293" t="e">
        <f>#REF!+#REF!</f>
        <v>#REF!</v>
      </c>
    </row>
    <row r="1038" ht="15" customHeight="true" x14ac:dyDescent="0.2">
      <c r="A1038" s="293">
        <f>S15</f>
        <v>0</v>
      </c>
      <c r="B1038" s="293" t="e">
        <f>#REF!+#REF!</f>
        <v>#REF!</v>
      </c>
    </row>
    <row r="1039" ht="15" customHeight="true" x14ac:dyDescent="0.2">
      <c r="A1039" s="293">
        <f>T15</f>
        <v>0</v>
      </c>
      <c r="B1039" s="293" t="e">
        <f>#REF!+#REF!</f>
        <v>#REF!</v>
      </c>
    </row>
    <row r="1040" ht="15" customHeight="true" x14ac:dyDescent="0.2">
      <c r="A1040" s="293">
        <f>U15</f>
        <v>0</v>
      </c>
      <c r="B1040" s="293" t="e">
        <f>#REF!+#REF!</f>
        <v>#REF!</v>
      </c>
    </row>
    <row r="1041" ht="15" customHeight="true" x14ac:dyDescent="0.2">
      <c r="A1041" s="293">
        <f>V15</f>
        <v>0</v>
      </c>
      <c r="B1041" s="293" t="e">
        <f>#REF!+#REF!</f>
        <v>#REF!</v>
      </c>
    </row>
    <row r="1042" ht="15" customHeight="true" x14ac:dyDescent="0.2">
      <c r="A1042" s="293">
        <f>W15</f>
        <v>0</v>
      </c>
      <c r="B1042" s="293" t="e">
        <f>#REF!+#REF!</f>
        <v>#REF!</v>
      </c>
    </row>
    <row r="1043" ht="15" customHeight="true" x14ac:dyDescent="0.2">
      <c r="A1043" s="293">
        <f>X15</f>
        <v>0</v>
      </c>
      <c r="B1043" s="293" t="e">
        <f>#REF!+WI123</f>
        <v>#REF!</v>
      </c>
    </row>
    <row r="1044" ht="15" customHeight="true" x14ac:dyDescent="0.2">
      <c r="A1044" s="293">
        <f>Y15</f>
        <v>0</v>
      </c>
      <c r="B1044" s="293" t="e">
        <f>#REF!+#REF!</f>
        <v>#REF!</v>
      </c>
    </row>
    <row r="1045" ht="15" customHeight="true" x14ac:dyDescent="0.2">
      <c r="A1045" s="293">
        <f>Z15</f>
        <v>0</v>
      </c>
      <c r="B1045" s="293" t="e">
        <f>#REF!+#REF!</f>
        <v>#REF!</v>
      </c>
    </row>
    <row r="1046" ht="15" customHeight="true" x14ac:dyDescent="0.2">
      <c r="A1046" s="238">
        <f>AA15</f>
        <v>0</v>
      </c>
      <c r="B1046" s="293" t="e">
        <f>#REF!+#REF!</f>
        <v>#REF!</v>
      </c>
    </row>
    <row r="1047" ht="15" customHeight="true" x14ac:dyDescent="0.2">
      <c r="A1047" s="238">
        <f>AB15</f>
        <v>0</v>
      </c>
      <c r="B1047" s="293" t="e">
        <f>#REF!+#REF!</f>
        <v>#REF!</v>
      </c>
    </row>
    <row r="1048" ht="15" customHeight="true" x14ac:dyDescent="0.2">
      <c r="A1048" s="238">
        <f>AC15</f>
        <v>0</v>
      </c>
      <c r="B1048" s="293" t="e">
        <f>#REF!+#REF!</f>
        <v>#REF!</v>
      </c>
    </row>
    <row r="1049" ht="15" customHeight="true" x14ac:dyDescent="0.2">
      <c r="A1049" s="238">
        <f>AD15</f>
        <v>0</v>
      </c>
      <c r="B1049" s="293" t="e">
        <f>#REF!+#REF!</f>
        <v>#REF!</v>
      </c>
    </row>
    <row r="1050" ht="15" customHeight="true" x14ac:dyDescent="0.2">
      <c r="A1050" s="238">
        <f>AE15</f>
        <v>0</v>
      </c>
      <c r="B1050" s="293" t="e">
        <f>#REF!+#REF!</f>
        <v>#REF!</v>
      </c>
    </row>
    <row r="1051" ht="15" customHeight="true" x14ac:dyDescent="0.2">
      <c r="A1051" s="238">
        <f>AF15</f>
        <v>0</v>
      </c>
      <c r="B1051" s="293" t="e">
        <f>#REF!+#REF!</f>
        <v>#REF!</v>
      </c>
    </row>
    <row r="1052" ht="15" customHeight="true" x14ac:dyDescent="0.2">
      <c r="A1052" s="238">
        <f>AG15</f>
        <v>0</v>
      </c>
      <c r="B1052" s="293" t="e">
        <f>#REF!+#REF!</f>
        <v>#REF!</v>
      </c>
    </row>
    <row r="1053" ht="15" customHeight="true" x14ac:dyDescent="0.2">
      <c r="A1053" s="238">
        <f>AH15</f>
        <v>0</v>
      </c>
      <c r="B1053" s="293" t="e">
        <f>#REF!+#REF!</f>
        <v>#REF!</v>
      </c>
    </row>
    <row r="1054" ht="15" customHeight="true" x14ac:dyDescent="0.2">
      <c r="A1054" s="238">
        <f>AI15</f>
        <v>0</v>
      </c>
      <c r="B1054" s="293" t="e">
        <f>#REF!+#REF!</f>
        <v>#REF!</v>
      </c>
    </row>
    <row r="1055" ht="15" customHeight="true" x14ac:dyDescent="0.2">
      <c r="A1055" s="238">
        <f>AJ15</f>
        <v>0</v>
      </c>
      <c r="B1055" s="293" t="e">
        <f>#REF!+#REF!</f>
        <v>#REF!</v>
      </c>
    </row>
    <row r="1056" ht="15" customHeight="true" x14ac:dyDescent="0.2">
      <c r="A1056" s="238">
        <f>AK15</f>
        <v>0</v>
      </c>
      <c r="B1056" s="293" t="e">
        <f>#REF!+#REF!</f>
        <v>#REF!</v>
      </c>
    </row>
    <row r="1057" ht="15" customHeight="true" x14ac:dyDescent="0.2">
      <c r="A1057" s="238">
        <f>AL15</f>
        <v>0</v>
      </c>
      <c r="B1057" s="293" t="e">
        <f>#REF!+#REF!</f>
        <v>#REF!</v>
      </c>
    </row>
    <row r="1058" ht="15" customHeight="true" x14ac:dyDescent="0.2">
      <c r="A1058" s="238">
        <f>AM15</f>
        <v>0</v>
      </c>
      <c r="B1058" s="293" t="e">
        <f>#REF!+#REF!</f>
        <v>#REF!</v>
      </c>
    </row>
    <row r="1059" ht="15" customHeight="true" x14ac:dyDescent="0.2">
      <c r="A1059" s="238">
        <f>AN15</f>
        <v>0</v>
      </c>
      <c r="B1059" s="293" t="e">
        <f>#REF!+#REF!</f>
        <v>#REF!</v>
      </c>
    </row>
    <row r="1060" ht="15" customHeight="true" x14ac:dyDescent="0.2">
      <c r="A1060" s="238">
        <f>AO15</f>
        <v>0</v>
      </c>
      <c r="B1060" s="293" t="e">
        <f>#REF!+#REF!</f>
        <v>#REF!</v>
      </c>
    </row>
    <row r="1061" ht="15" customHeight="true" x14ac:dyDescent="0.2">
      <c r="A1061" s="238">
        <f>AP15</f>
        <v>0</v>
      </c>
      <c r="B1061" s="293" t="e">
        <f>#REF!+#REF!</f>
        <v>#REF!</v>
      </c>
    </row>
    <row r="1062" ht="15" customHeight="true" x14ac:dyDescent="0.2">
      <c r="A1062" s="238">
        <f>AQ15</f>
        <v>0</v>
      </c>
      <c r="B1062" s="293" t="e">
        <f>#REF!+#REF!</f>
        <v>#REF!</v>
      </c>
    </row>
    <row r="1063" ht="15" customHeight="true" x14ac:dyDescent="0.2">
      <c r="A1063" s="238">
        <f>AR15</f>
        <v>0</v>
      </c>
      <c r="B1063" s="293" t="e">
        <f>#REF!+#REF!</f>
        <v>#REF!</v>
      </c>
    </row>
    <row r="1064" ht="15" customHeight="true" x14ac:dyDescent="0.2">
      <c r="A1064" s="238">
        <f>AS15</f>
        <v>0</v>
      </c>
      <c r="B1064" s="293" t="e">
        <f>#REF!+#REF!</f>
        <v>#REF!</v>
      </c>
    </row>
    <row r="1065" ht="15" customHeight="true" x14ac:dyDescent="0.2">
      <c r="A1065" s="238">
        <f>AT15</f>
        <v>0</v>
      </c>
      <c r="B1065" s="293" t="e">
        <f>#REF!+#REF!</f>
        <v>#REF!</v>
      </c>
    </row>
    <row r="1066" ht="15" customHeight="true" x14ac:dyDescent="0.2">
      <c r="A1066" s="238">
        <f>AU15</f>
        <v>0</v>
      </c>
      <c r="B1066" s="293" t="e">
        <f>#REF!+#REF!</f>
        <v>#REF!</v>
      </c>
    </row>
    <row r="1067" ht="15" customHeight="true" x14ac:dyDescent="0.2">
      <c r="A1067" s="238">
        <f>AV15</f>
        <v>0</v>
      </c>
      <c r="B1067" s="293" t="e">
        <f>#REF!+#REF!</f>
        <v>#REF!</v>
      </c>
    </row>
    <row r="1068" ht="15" customHeight="true" x14ac:dyDescent="0.2">
      <c r="A1068" s="238">
        <f>AW15</f>
        <v>0</v>
      </c>
      <c r="B1068" s="293" t="e">
        <f>#REF!+#REF!</f>
        <v>#REF!</v>
      </c>
    </row>
    <row r="1069" ht="15" customHeight="true" x14ac:dyDescent="0.2">
      <c r="A1069" s="238">
        <f>AX15</f>
        <v>0</v>
      </c>
      <c r="B1069" s="293" t="e">
        <f>#REF!+#REF!</f>
        <v>#REF!</v>
      </c>
    </row>
    <row r="1070" ht="15" customHeight="true" x14ac:dyDescent="0.2">
      <c r="A1070" s="238">
        <f>AY15</f>
        <v>0</v>
      </c>
      <c r="B1070" s="293" t="e">
        <f>#REF!+#REF!</f>
        <v>#REF!</v>
      </c>
    </row>
    <row r="1071" ht="15" customHeight="true" x14ac:dyDescent="0.2">
      <c r="A1071" s="238"/>
      <c r="B1071" s="293"/>
    </row>
    <row r="1072" ht="15" customHeight="true" x14ac:dyDescent="0.2">
      <c r="A1072" s="293">
        <f>34-COUNTIF(A1037:A1071,"0")</f>
        <v>0</v>
      </c>
      <c r="B1072" s="238" t="s">
        <v>136</v>
      </c>
    </row>
    <row r="1100" s="211" customFormat="true" ht="15" customHeight="true" x14ac:dyDescent="0.2">
      <c r="A1100" s="604"/>
      <c r="B1100" s="592"/>
      <c r="BA1100" s="396"/>
      <c r="BB1100" s="238"/>
      <c r="BC1100" s="396"/>
      <c r="BD1100" s="396"/>
      <c r="BE1100" s="396"/>
      <c r="BF1100" s="396"/>
      <c r="BG1100" s="396"/>
      <c r="BH1100" s="396"/>
      <c r="BI1100" s="396"/>
      <c r="BJ1100" s="396"/>
      <c r="BK1100" s="396"/>
      <c r="BL1100" s="396"/>
      <c r="BM1100" s="396"/>
      <c r="BN1100" s="396"/>
      <c r="BO1100" s="396"/>
      <c r="BP1100" s="396"/>
      <c r="BQ1100" s="396"/>
    </row>
    <row r="1101" s="211" customFormat="true" ht="15" customHeight="true" x14ac:dyDescent="0.2">
      <c r="A1101" s="605"/>
      <c r="B1101" s="593"/>
      <c r="BA1101" s="396"/>
      <c r="BB1101" s="238"/>
      <c r="BC1101" s="396"/>
      <c r="BD1101" s="396"/>
      <c r="BE1101" s="396"/>
      <c r="BF1101" s="396"/>
      <c r="BG1101" s="396"/>
      <c r="BH1101" s="396"/>
      <c r="BI1101" s="396"/>
      <c r="BJ1101" s="396"/>
      <c r="BK1101" s="396"/>
      <c r="BL1101" s="396"/>
      <c r="BM1101" s="396"/>
      <c r="BN1101" s="396"/>
      <c r="BO1101" s="396"/>
      <c r="BP1101" s="396"/>
      <c r="BQ1101" s="396"/>
    </row>
    <row r="1102" s="211" customFormat="true" ht="15" customHeight="true" x14ac:dyDescent="0.2">
      <c r="BA1102" s="396"/>
      <c r="BB1102" s="238"/>
      <c r="BC1102" s="396"/>
      <c r="BD1102" s="396"/>
      <c r="BE1102" s="396"/>
      <c r="BF1102" s="396"/>
      <c r="BG1102" s="396"/>
      <c r="BH1102" s="396"/>
      <c r="BI1102" s="396"/>
      <c r="BJ1102" s="396"/>
      <c r="BK1102" s="396"/>
      <c r="BL1102" s="396"/>
      <c r="BM1102" s="396"/>
      <c r="BN1102" s="396"/>
      <c r="BO1102" s="396"/>
      <c r="BP1102" s="396"/>
      <c r="BQ1102" s="396"/>
    </row>
    <row r="1103" s="211" customFormat="true" ht="15" customHeight="true" x14ac:dyDescent="0.2">
      <c r="BA1103" s="396"/>
      <c r="BB1103" s="238"/>
      <c r="BC1103" s="396"/>
      <c r="BD1103" s="396"/>
      <c r="BE1103" s="396"/>
      <c r="BF1103" s="396"/>
      <c r="BG1103" s="396"/>
      <c r="BH1103" s="396"/>
      <c r="BI1103" s="396"/>
      <c r="BJ1103" s="396"/>
      <c r="BK1103" s="396"/>
      <c r="BL1103" s="396"/>
      <c r="BM1103" s="396"/>
      <c r="BN1103" s="396"/>
      <c r="BO1103" s="396"/>
      <c r="BP1103" s="396"/>
      <c r="BQ1103" s="396"/>
    </row>
    <row r="1104" s="211" customFormat="true" ht="15" customHeight="true" x14ac:dyDescent="0.2">
      <c r="BA1104" s="396"/>
      <c r="BB1104" s="238"/>
      <c r="BC1104" s="396"/>
      <c r="BD1104" s="396"/>
      <c r="BE1104" s="396"/>
      <c r="BF1104" s="396"/>
      <c r="BG1104" s="396"/>
      <c r="BH1104" s="396"/>
      <c r="BI1104" s="396"/>
      <c r="BJ1104" s="396"/>
      <c r="BK1104" s="396"/>
      <c r="BL1104" s="396"/>
      <c r="BM1104" s="396"/>
      <c r="BN1104" s="396"/>
      <c r="BO1104" s="396"/>
      <c r="BP1104" s="396"/>
      <c r="BQ1104" s="396"/>
    </row>
    <row r="1105" s="211" customFormat="true" ht="15" customHeight="true" x14ac:dyDescent="0.2">
      <c r="BA1105" s="396"/>
      <c r="BB1105" s="238"/>
      <c r="BC1105" s="396"/>
      <c r="BD1105" s="396"/>
      <c r="BE1105" s="396"/>
      <c r="BF1105" s="396"/>
      <c r="BG1105" s="396"/>
      <c r="BH1105" s="396"/>
      <c r="BI1105" s="396"/>
      <c r="BJ1105" s="396"/>
      <c r="BK1105" s="396"/>
      <c r="BL1105" s="396"/>
      <c r="BM1105" s="396"/>
      <c r="BN1105" s="396"/>
      <c r="BO1105" s="396"/>
      <c r="BP1105" s="396"/>
      <c r="BQ1105" s="396"/>
    </row>
    <row r="1106" s="211" customFormat="true" ht="15" customHeight="true" x14ac:dyDescent="0.2">
      <c r="BA1106" s="396"/>
      <c r="BB1106" s="238"/>
      <c r="BC1106" s="396"/>
      <c r="BD1106" s="396"/>
      <c r="BE1106" s="396"/>
      <c r="BF1106" s="396"/>
      <c r="BG1106" s="396"/>
      <c r="BH1106" s="396"/>
      <c r="BI1106" s="396"/>
      <c r="BJ1106" s="396"/>
      <c r="BK1106" s="396"/>
      <c r="BL1106" s="396"/>
      <c r="BM1106" s="396"/>
      <c r="BN1106" s="396"/>
      <c r="BO1106" s="396"/>
      <c r="BP1106" s="396"/>
      <c r="BQ1106" s="396"/>
    </row>
    <row r="1107" s="211" customFormat="true" ht="15" customHeight="true" x14ac:dyDescent="0.2">
      <c r="BA1107" s="396"/>
      <c r="BB1107" s="238"/>
      <c r="BC1107" s="396"/>
      <c r="BD1107" s="396"/>
      <c r="BE1107" s="396"/>
      <c r="BF1107" s="396"/>
      <c r="BG1107" s="396"/>
      <c r="BH1107" s="396"/>
      <c r="BI1107" s="396"/>
      <c r="BJ1107" s="396"/>
      <c r="BK1107" s="396"/>
      <c r="BL1107" s="396"/>
      <c r="BM1107" s="396"/>
      <c r="BN1107" s="396"/>
      <c r="BO1107" s="396"/>
      <c r="BP1107" s="396"/>
      <c r="BQ1107" s="396"/>
    </row>
    <row r="1108" s="211" customFormat="true" ht="15" customHeight="true" x14ac:dyDescent="0.2">
      <c r="BA1108" s="396"/>
      <c r="BB1108" s="238"/>
      <c r="BC1108" s="396"/>
      <c r="BD1108" s="396"/>
      <c r="BE1108" s="396"/>
      <c r="BF1108" s="396"/>
      <c r="BG1108" s="396"/>
      <c r="BH1108" s="396"/>
      <c r="BI1108" s="396"/>
      <c r="BJ1108" s="396"/>
      <c r="BK1108" s="396"/>
      <c r="BL1108" s="396"/>
      <c r="BM1108" s="396"/>
      <c r="BN1108" s="396"/>
      <c r="BO1108" s="396"/>
      <c r="BP1108" s="396"/>
      <c r="BQ1108" s="396"/>
    </row>
    <row r="1109" s="211" customFormat="true" ht="15" customHeight="true" x14ac:dyDescent="0.2">
      <c r="BA1109" s="396"/>
      <c r="BB1109" s="238"/>
      <c r="BC1109" s="396"/>
      <c r="BD1109" s="396"/>
      <c r="BE1109" s="396"/>
      <c r="BF1109" s="396"/>
      <c r="BG1109" s="396"/>
      <c r="BH1109" s="396"/>
      <c r="BI1109" s="396"/>
      <c r="BJ1109" s="396"/>
      <c r="BK1109" s="396"/>
      <c r="BL1109" s="396"/>
      <c r="BM1109" s="396"/>
      <c r="BN1109" s="396"/>
      <c r="BO1109" s="396"/>
      <c r="BP1109" s="396"/>
      <c r="BQ1109" s="396"/>
    </row>
    <row r="1110" s="211" customFormat="true" ht="15" customHeight="true" x14ac:dyDescent="0.2">
      <c r="BA1110" s="396"/>
      <c r="BB1110" s="238"/>
      <c r="BC1110" s="396"/>
      <c r="BD1110" s="396"/>
      <c r="BE1110" s="396"/>
      <c r="BF1110" s="396"/>
      <c r="BG1110" s="396"/>
      <c r="BH1110" s="396"/>
      <c r="BI1110" s="396"/>
      <c r="BJ1110" s="396"/>
      <c r="BK1110" s="396"/>
      <c r="BL1110" s="396"/>
      <c r="BM1110" s="396"/>
      <c r="BN1110" s="396"/>
      <c r="BO1110" s="396"/>
      <c r="BP1110" s="396"/>
      <c r="BQ1110" s="396"/>
    </row>
    <row r="1111" s="211" customFormat="true" ht="15" customHeight="true" x14ac:dyDescent="0.2">
      <c r="BA1111" s="396"/>
      <c r="BB1111" s="238"/>
      <c r="BC1111" s="396"/>
      <c r="BD1111" s="396"/>
      <c r="BE1111" s="396"/>
      <c r="BF1111" s="396"/>
      <c r="BG1111" s="396"/>
      <c r="BH1111" s="396"/>
      <c r="BI1111" s="396"/>
      <c r="BJ1111" s="396"/>
      <c r="BK1111" s="396"/>
      <c r="BL1111" s="396"/>
      <c r="BM1111" s="396"/>
      <c r="BN1111" s="396"/>
      <c r="BO1111" s="396"/>
      <c r="BP1111" s="396"/>
      <c r="BQ1111" s="396"/>
    </row>
    <row r="1112" s="211" customFormat="true" ht="15" customHeight="true" x14ac:dyDescent="0.2">
      <c r="BA1112" s="396"/>
      <c r="BB1112" s="238"/>
      <c r="BC1112" s="396"/>
      <c r="BD1112" s="396"/>
      <c r="BE1112" s="396"/>
      <c r="BF1112" s="396"/>
      <c r="BG1112" s="396"/>
      <c r="BH1112" s="396"/>
      <c r="BI1112" s="396"/>
      <c r="BJ1112" s="396"/>
      <c r="BK1112" s="396"/>
      <c r="BL1112" s="396"/>
      <c r="BM1112" s="396"/>
      <c r="BN1112" s="396"/>
      <c r="BO1112" s="396"/>
      <c r="BP1112" s="396"/>
      <c r="BQ1112" s="396"/>
    </row>
    <row r="1113" s="211" customFormat="true" ht="15" customHeight="true" x14ac:dyDescent="0.2">
      <c r="BA1113" s="396"/>
      <c r="BB1113" s="238"/>
      <c r="BC1113" s="396"/>
      <c r="BD1113" s="396"/>
      <c r="BE1113" s="396"/>
      <c r="BF1113" s="396"/>
      <c r="BG1113" s="396"/>
      <c r="BH1113" s="396"/>
      <c r="BI1113" s="396"/>
      <c r="BJ1113" s="396"/>
      <c r="BK1113" s="396"/>
      <c r="BL1113" s="396"/>
      <c r="BM1113" s="396"/>
      <c r="BN1113" s="396"/>
      <c r="BO1113" s="396"/>
      <c r="BP1113" s="396"/>
      <c r="BQ1113" s="396"/>
    </row>
    <row r="1114" s="211" customFormat="true" ht="15" customHeight="true" x14ac:dyDescent="0.2">
      <c r="A1114" s="605"/>
      <c r="B1114" s="593"/>
      <c r="C1114" s="594"/>
      <c r="D1114" s="594"/>
      <c r="E1114" s="594"/>
      <c r="F1114" s="594"/>
      <c r="G1114" s="594"/>
      <c r="H1114" s="594"/>
      <c r="I1114" s="594"/>
      <c r="J1114" s="594"/>
      <c r="K1114" s="594"/>
      <c r="L1114" s="594"/>
      <c r="M1114" s="594"/>
      <c r="N1114" s="594"/>
      <c r="O1114" s="594"/>
      <c r="P1114" s="594"/>
      <c r="Q1114" s="594"/>
      <c r="R1114" s="595"/>
      <c r="S1114" s="595"/>
      <c r="T1114" s="595"/>
      <c r="U1114" s="595"/>
      <c r="V1114" s="595"/>
      <c r="W1114" s="595"/>
      <c r="X1114" s="595"/>
      <c r="Y1114" s="595"/>
      <c r="Z1114" s="595"/>
      <c r="AA1114" s="595"/>
      <c r="AB1114" s="596"/>
      <c r="BA1114" s="396"/>
      <c r="BB1114" s="238"/>
      <c r="BC1114" s="396"/>
      <c r="BD1114" s="396"/>
      <c r="BE1114" s="396"/>
      <c r="BF1114" s="396"/>
      <c r="BG1114" s="396"/>
      <c r="BH1114" s="396"/>
      <c r="BI1114" s="396"/>
      <c r="BJ1114" s="396"/>
      <c r="BK1114" s="396"/>
      <c r="BL1114" s="396"/>
      <c r="BM1114" s="396"/>
      <c r="BN1114" s="396"/>
      <c r="BO1114" s="396"/>
      <c r="BP1114" s="396"/>
      <c r="BQ1114" s="396"/>
    </row>
    <row r="1115" s="211" customFormat="true" ht="15" customHeight="true" x14ac:dyDescent="0.2">
      <c r="A1115" s="605"/>
      <c r="B1115" s="593"/>
      <c r="C1115" s="594"/>
      <c r="D1115" s="594"/>
      <c r="E1115" s="594"/>
      <c r="F1115" s="594"/>
      <c r="G1115" s="594"/>
      <c r="H1115" s="594"/>
      <c r="I1115" s="594"/>
      <c r="J1115" s="594"/>
      <c r="K1115" s="594"/>
      <c r="L1115" s="594"/>
      <c r="M1115" s="594"/>
      <c r="N1115" s="594"/>
      <c r="O1115" s="594"/>
      <c r="P1115" s="594"/>
      <c r="Q1115" s="594"/>
      <c r="R1115" s="595"/>
      <c r="S1115" s="595"/>
      <c r="T1115" s="595"/>
      <c r="U1115" s="595"/>
      <c r="V1115" s="595"/>
      <c r="W1115" s="595"/>
      <c r="X1115" s="595"/>
      <c r="Y1115" s="595"/>
      <c r="Z1115" s="595"/>
      <c r="AA1115" s="595"/>
      <c r="AB1115" s="596"/>
      <c r="BA1115" s="396"/>
      <c r="BB1115" s="238"/>
      <c r="BC1115" s="396"/>
      <c r="BD1115" s="396"/>
      <c r="BE1115" s="396"/>
      <c r="BF1115" s="396"/>
      <c r="BG1115" s="396"/>
      <c r="BH1115" s="396"/>
      <c r="BI1115" s="396"/>
      <c r="BJ1115" s="396"/>
      <c r="BK1115" s="396"/>
      <c r="BL1115" s="396"/>
      <c r="BM1115" s="396"/>
      <c r="BN1115" s="396"/>
      <c r="BO1115" s="396"/>
      <c r="BP1115" s="396"/>
      <c r="BQ1115" s="396"/>
    </row>
    <row r="1116" s="211" customFormat="true" ht="15" customHeight="true" x14ac:dyDescent="0.2">
      <c r="A1116" s="605"/>
      <c r="B1116" s="593"/>
      <c r="C1116" s="594"/>
      <c r="D1116" s="594"/>
      <c r="E1116" s="594"/>
      <c r="F1116" s="594"/>
      <c r="G1116" s="594"/>
      <c r="H1116" s="594"/>
      <c r="I1116" s="594"/>
      <c r="J1116" s="594"/>
      <c r="K1116" s="594"/>
      <c r="L1116" s="594"/>
      <c r="M1116" s="594"/>
      <c r="N1116" s="594"/>
      <c r="O1116" s="594"/>
      <c r="P1116" s="594"/>
      <c r="Q1116" s="594"/>
      <c r="R1116" s="595"/>
      <c r="S1116" s="595"/>
      <c r="T1116" s="595"/>
      <c r="U1116" s="595"/>
      <c r="V1116" s="595"/>
      <c r="W1116" s="595"/>
      <c r="X1116" s="595"/>
      <c r="Y1116" s="595"/>
      <c r="Z1116" s="595"/>
      <c r="AA1116" s="595"/>
      <c r="AB1116" s="596"/>
      <c r="BA1116" s="396"/>
      <c r="BB1116" s="238"/>
      <c r="BC1116" s="396"/>
      <c r="BD1116" s="396"/>
      <c r="BE1116" s="396"/>
      <c r="BF1116" s="396"/>
      <c r="BG1116" s="396"/>
      <c r="BH1116" s="396"/>
      <c r="BI1116" s="396"/>
      <c r="BJ1116" s="396"/>
      <c r="BK1116" s="396"/>
      <c r="BL1116" s="396"/>
      <c r="BM1116" s="396"/>
      <c r="BN1116" s="396"/>
      <c r="BO1116" s="396"/>
      <c r="BP1116" s="396"/>
      <c r="BQ1116" s="396"/>
    </row>
    <row r="1117" s="211" customFormat="true" ht="15" customHeight="true" x14ac:dyDescent="0.2">
      <c r="A1117" s="606"/>
      <c r="B1117" s="597"/>
      <c r="C1117" s="598"/>
      <c r="D1117" s="598"/>
      <c r="E1117" s="598"/>
      <c r="F1117" s="598"/>
      <c r="G1117" s="598"/>
      <c r="H1117" s="598"/>
      <c r="I1117" s="598"/>
      <c r="J1117" s="598"/>
      <c r="K1117" s="598"/>
      <c r="L1117" s="598"/>
      <c r="M1117" s="598"/>
      <c r="N1117" s="598"/>
      <c r="O1117" s="598"/>
      <c r="P1117" s="598"/>
      <c r="Q1117" s="598"/>
      <c r="R1117" s="595"/>
      <c r="S1117" s="595"/>
      <c r="T1117" s="595"/>
      <c r="U1117" s="595"/>
      <c r="V1117" s="595"/>
      <c r="W1117" s="595"/>
      <c r="X1117" s="595"/>
      <c r="Y1117" s="595"/>
      <c r="Z1117" s="595"/>
      <c r="AA1117" s="595"/>
      <c r="AB1117" s="596"/>
      <c r="BA1117" s="396"/>
      <c r="BB1117" s="238"/>
      <c r="BC1117" s="396"/>
      <c r="BD1117" s="396"/>
      <c r="BE1117" s="396"/>
      <c r="BF1117" s="396"/>
      <c r="BG1117" s="396"/>
      <c r="BH1117" s="396"/>
      <c r="BI1117" s="396"/>
      <c r="BJ1117" s="396"/>
      <c r="BK1117" s="396"/>
      <c r="BL1117" s="396"/>
      <c r="BM1117" s="396"/>
      <c r="BN1117" s="396"/>
      <c r="BO1117" s="396"/>
      <c r="BP1117" s="396"/>
      <c r="BQ1117" s="396"/>
    </row>
    <row r="1118" s="211" customFormat="true" ht="15" customHeight="true" x14ac:dyDescent="0.2">
      <c r="BA1118" s="396"/>
      <c r="BB1118" s="238"/>
      <c r="BC1118" s="396"/>
      <c r="BD1118" s="396"/>
      <c r="BE1118" s="396"/>
      <c r="BF1118" s="396"/>
      <c r="BG1118" s="396"/>
      <c r="BH1118" s="396"/>
      <c r="BI1118" s="396"/>
      <c r="BJ1118" s="396"/>
      <c r="BK1118" s="396"/>
      <c r="BL1118" s="396"/>
      <c r="BM1118" s="396"/>
      <c r="BN1118" s="396"/>
      <c r="BO1118" s="396"/>
      <c r="BP1118" s="396"/>
      <c r="BQ1118" s="396"/>
    </row>
    <row r="1119" s="211" customFormat="true" ht="15" customHeight="true" x14ac:dyDescent="0.2">
      <c r="BA1119" s="396"/>
      <c r="BB1119" s="238"/>
      <c r="BC1119" s="396"/>
      <c r="BD1119" s="396"/>
      <c r="BE1119" s="396"/>
      <c r="BF1119" s="396"/>
      <c r="BG1119" s="396"/>
      <c r="BH1119" s="396"/>
      <c r="BI1119" s="396"/>
      <c r="BJ1119" s="396"/>
      <c r="BK1119" s="396"/>
      <c r="BL1119" s="396"/>
      <c r="BM1119" s="396"/>
      <c r="BN1119" s="396"/>
      <c r="BO1119" s="396"/>
      <c r="BP1119" s="396"/>
      <c r="BQ1119" s="396"/>
    </row>
    <row r="1120" s="211" customFormat="true" ht="15" customHeight="true" x14ac:dyDescent="0.2">
      <c r="BA1120" s="396"/>
      <c r="BB1120" s="238"/>
      <c r="BC1120" s="396"/>
      <c r="BD1120" s="396"/>
      <c r="BE1120" s="396"/>
      <c r="BF1120" s="396"/>
      <c r="BG1120" s="396"/>
      <c r="BH1120" s="396"/>
      <c r="BI1120" s="396"/>
      <c r="BJ1120" s="396"/>
      <c r="BK1120" s="396"/>
      <c r="BL1120" s="396"/>
      <c r="BM1120" s="396"/>
      <c r="BN1120" s="396"/>
      <c r="BO1120" s="396"/>
      <c r="BP1120" s="396"/>
      <c r="BQ1120" s="396"/>
    </row>
    <row r="1121" s="211" customFormat="true" ht="15" customHeight="true" x14ac:dyDescent="0.2">
      <c r="BA1121" s="396"/>
      <c r="BB1121" s="238"/>
      <c r="BC1121" s="396"/>
      <c r="BD1121" s="396"/>
      <c r="BE1121" s="396"/>
      <c r="BF1121" s="396"/>
      <c r="BG1121" s="396"/>
      <c r="BH1121" s="396"/>
      <c r="BI1121" s="396"/>
      <c r="BJ1121" s="396"/>
      <c r="BK1121" s="396"/>
      <c r="BL1121" s="396"/>
      <c r="BM1121" s="396"/>
      <c r="BN1121" s="396"/>
      <c r="BO1121" s="396"/>
      <c r="BP1121" s="396"/>
      <c r="BQ1121" s="396"/>
    </row>
    <row r="1122" s="211" customFormat="true" ht="15" customHeight="true" x14ac:dyDescent="0.2">
      <c r="BA1122" s="396"/>
      <c r="BB1122" s="238"/>
      <c r="BC1122" s="396"/>
      <c r="BD1122" s="396"/>
      <c r="BE1122" s="396"/>
      <c r="BF1122" s="396"/>
      <c r="BG1122" s="396"/>
      <c r="BH1122" s="396"/>
      <c r="BI1122" s="396"/>
      <c r="BJ1122" s="396"/>
      <c r="BK1122" s="396"/>
      <c r="BL1122" s="396"/>
      <c r="BM1122" s="396"/>
      <c r="BN1122" s="396"/>
      <c r="BO1122" s="396"/>
      <c r="BP1122" s="396"/>
      <c r="BQ1122" s="396"/>
    </row>
    <row r="1123" s="211" customFormat="true" ht="15" customHeight="true" x14ac:dyDescent="0.2">
      <c r="BA1123" s="396"/>
      <c r="BB1123" s="238"/>
      <c r="BC1123" s="396"/>
      <c r="BD1123" s="396"/>
      <c r="BE1123" s="396"/>
      <c r="BF1123" s="396"/>
      <c r="BG1123" s="396"/>
      <c r="BH1123" s="396"/>
      <c r="BI1123" s="396"/>
      <c r="BJ1123" s="396"/>
      <c r="BK1123" s="396"/>
      <c r="BL1123" s="396"/>
      <c r="BM1123" s="396"/>
      <c r="BN1123" s="396"/>
      <c r="BO1123" s="396"/>
      <c r="BP1123" s="396"/>
      <c r="BQ1123" s="396"/>
    </row>
    <row r="1124" s="211" customFormat="true" ht="15" customHeight="true" x14ac:dyDescent="0.2">
      <c r="BA1124" s="396"/>
      <c r="BB1124" s="238"/>
      <c r="BC1124" s="396"/>
      <c r="BD1124" s="396"/>
      <c r="BE1124" s="396"/>
      <c r="BF1124" s="396"/>
      <c r="BG1124" s="396"/>
      <c r="BH1124" s="396"/>
      <c r="BI1124" s="396"/>
      <c r="BJ1124" s="396"/>
      <c r="BK1124" s="396"/>
      <c r="BL1124" s="396"/>
      <c r="BM1124" s="396"/>
      <c r="BN1124" s="396"/>
      <c r="BO1124" s="396"/>
      <c r="BP1124" s="396"/>
      <c r="BQ1124" s="396"/>
    </row>
    <row r="1125" s="211" customFormat="true" ht="15" customHeight="true" x14ac:dyDescent="0.2">
      <c r="BA1125" s="396"/>
      <c r="BB1125" s="238"/>
      <c r="BC1125" s="396"/>
      <c r="BD1125" s="396"/>
      <c r="BE1125" s="396"/>
      <c r="BF1125" s="396"/>
      <c r="BG1125" s="396"/>
      <c r="BH1125" s="396"/>
      <c r="BI1125" s="396"/>
      <c r="BJ1125" s="396"/>
      <c r="BK1125" s="396"/>
      <c r="BL1125" s="396"/>
      <c r="BM1125" s="396"/>
      <c r="BN1125" s="396"/>
      <c r="BO1125" s="396"/>
      <c r="BP1125" s="396"/>
      <c r="BQ1125" s="396"/>
    </row>
    <row r="1126" s="211" customFormat="true" ht="15" customHeight="true" x14ac:dyDescent="0.2">
      <c r="BA1126" s="396"/>
      <c r="BB1126" s="238"/>
      <c r="BC1126" s="396"/>
      <c r="BD1126" s="396"/>
      <c r="BE1126" s="396"/>
      <c r="BF1126" s="396"/>
      <c r="BG1126" s="396"/>
      <c r="BH1126" s="396"/>
      <c r="BI1126" s="396"/>
      <c r="BJ1126" s="396"/>
      <c r="BK1126" s="396"/>
      <c r="BL1126" s="396"/>
      <c r="BM1126" s="396"/>
      <c r="BN1126" s="396"/>
      <c r="BO1126" s="396"/>
      <c r="BP1126" s="396"/>
      <c r="BQ1126" s="396"/>
    </row>
    <row r="1127" s="211" customFormat="true" ht="15" customHeight="true" x14ac:dyDescent="0.2">
      <c r="BA1127" s="396"/>
      <c r="BB1127" s="238"/>
      <c r="BC1127" s="396"/>
      <c r="BD1127" s="396"/>
      <c r="BE1127" s="396"/>
      <c r="BF1127" s="396"/>
      <c r="BG1127" s="396"/>
      <c r="BH1127" s="396"/>
      <c r="BI1127" s="396"/>
      <c r="BJ1127" s="396"/>
      <c r="BK1127" s="396"/>
      <c r="BL1127" s="396"/>
      <c r="BM1127" s="396"/>
      <c r="BN1127" s="396"/>
      <c r="BO1127" s="396"/>
      <c r="BP1127" s="396"/>
      <c r="BQ1127" s="396"/>
    </row>
    <row r="1128" s="211" customFormat="true" ht="15" customHeight="true" x14ac:dyDescent="0.2">
      <c r="BA1128" s="396"/>
      <c r="BB1128" s="238"/>
      <c r="BC1128" s="396"/>
      <c r="BD1128" s="396"/>
      <c r="BE1128" s="396"/>
      <c r="BF1128" s="396"/>
      <c r="BG1128" s="396"/>
      <c r="BH1128" s="396"/>
      <c r="BI1128" s="396"/>
      <c r="BJ1128" s="396"/>
      <c r="BK1128" s="396"/>
      <c r="BL1128" s="396"/>
      <c r="BM1128" s="396"/>
      <c r="BN1128" s="396"/>
      <c r="BO1128" s="396"/>
      <c r="BP1128" s="396"/>
      <c r="BQ1128" s="396"/>
    </row>
    <row r="1129" s="211" customFormat="true" ht="15" customHeight="true" x14ac:dyDescent="0.2">
      <c r="BA1129" s="396"/>
      <c r="BB1129" s="238"/>
      <c r="BC1129" s="396"/>
      <c r="BD1129" s="396"/>
      <c r="BE1129" s="396"/>
      <c r="BF1129" s="396"/>
      <c r="BG1129" s="396"/>
      <c r="BH1129" s="396"/>
      <c r="BI1129" s="396"/>
      <c r="BJ1129" s="396"/>
      <c r="BK1129" s="396"/>
      <c r="BL1129" s="396"/>
      <c r="BM1129" s="396"/>
      <c r="BN1129" s="396"/>
      <c r="BO1129" s="396"/>
      <c r="BP1129" s="396"/>
      <c r="BQ1129" s="396"/>
    </row>
    <row r="1130" s="211" customFormat="true" ht="15" customHeight="true" x14ac:dyDescent="0.2">
      <c r="BA1130" s="396"/>
      <c r="BB1130" s="238"/>
      <c r="BC1130" s="396"/>
      <c r="BD1130" s="396"/>
      <c r="BE1130" s="396"/>
      <c r="BF1130" s="396"/>
      <c r="BG1130" s="396"/>
      <c r="BH1130" s="396"/>
      <c r="BI1130" s="396"/>
      <c r="BJ1130" s="396"/>
      <c r="BK1130" s="396"/>
      <c r="BL1130" s="396"/>
      <c r="BM1130" s="396"/>
      <c r="BN1130" s="396"/>
      <c r="BO1130" s="396"/>
      <c r="BP1130" s="396"/>
      <c r="BQ1130" s="396"/>
    </row>
    <row r="1131" s="211" customFormat="true" ht="15" customHeight="true" x14ac:dyDescent="0.2">
      <c r="BA1131" s="396"/>
      <c r="BB1131" s="238"/>
      <c r="BC1131" s="396"/>
      <c r="BD1131" s="396"/>
      <c r="BE1131" s="396"/>
      <c r="BF1131" s="396"/>
      <c r="BG1131" s="396"/>
      <c r="BH1131" s="396"/>
      <c r="BI1131" s="396"/>
      <c r="BJ1131" s="396"/>
      <c r="BK1131" s="396"/>
      <c r="BL1131" s="396"/>
      <c r="BM1131" s="396"/>
      <c r="BN1131" s="396"/>
      <c r="BO1131" s="396"/>
      <c r="BP1131" s="396"/>
      <c r="BQ1131" s="396"/>
    </row>
    <row r="1132" s="211" customFormat="true" ht="15" customHeight="true" x14ac:dyDescent="0.2">
      <c r="BA1132" s="396"/>
      <c r="BB1132" s="238"/>
      <c r="BC1132" s="396"/>
      <c r="BD1132" s="396"/>
      <c r="BE1132" s="396"/>
      <c r="BF1132" s="396"/>
      <c r="BG1132" s="396"/>
      <c r="BH1132" s="396"/>
      <c r="BI1132" s="396"/>
      <c r="BJ1132" s="396"/>
      <c r="BK1132" s="396"/>
      <c r="BL1132" s="396"/>
      <c r="BM1132" s="396"/>
      <c r="BN1132" s="396"/>
      <c r="BO1132" s="396"/>
      <c r="BP1132" s="396"/>
      <c r="BQ1132" s="396"/>
    </row>
    <row r="1133" s="211" customFormat="true" ht="15" customHeight="true" x14ac:dyDescent="0.2">
      <c r="BA1133" s="396"/>
      <c r="BB1133" s="238"/>
      <c r="BC1133" s="396"/>
      <c r="BD1133" s="396"/>
      <c r="BE1133" s="396"/>
      <c r="BF1133" s="396"/>
      <c r="BG1133" s="396"/>
      <c r="BH1133" s="396"/>
      <c r="BI1133" s="396"/>
      <c r="BJ1133" s="396"/>
      <c r="BK1133" s="396"/>
      <c r="BL1133" s="396"/>
      <c r="BM1133" s="396"/>
      <c r="BN1133" s="396"/>
      <c r="BO1133" s="396"/>
      <c r="BP1133" s="396"/>
      <c r="BQ1133" s="396"/>
    </row>
    <row r="1134" s="211" customFormat="true" ht="15" customHeight="true" x14ac:dyDescent="0.2">
      <c r="BA1134" s="396"/>
      <c r="BB1134" s="238"/>
      <c r="BC1134" s="396"/>
      <c r="BD1134" s="396"/>
      <c r="BE1134" s="396"/>
      <c r="BF1134" s="396"/>
      <c r="BG1134" s="396"/>
      <c r="BH1134" s="396"/>
      <c r="BI1134" s="396"/>
      <c r="BJ1134" s="396"/>
      <c r="BK1134" s="396"/>
      <c r="BL1134" s="396"/>
      <c r="BM1134" s="396"/>
      <c r="BN1134" s="396"/>
      <c r="BO1134" s="396"/>
      <c r="BP1134" s="396"/>
      <c r="BQ1134" s="396"/>
    </row>
    <row r="1135" s="211" customFormat="true" ht="15" customHeight="true" x14ac:dyDescent="0.2">
      <c r="BA1135" s="396"/>
      <c r="BB1135" s="238"/>
      <c r="BC1135" s="396"/>
      <c r="BD1135" s="396"/>
      <c r="BE1135" s="396"/>
      <c r="BF1135" s="396"/>
      <c r="BG1135" s="396"/>
      <c r="BH1135" s="396"/>
      <c r="BI1135" s="396"/>
      <c r="BJ1135" s="396"/>
      <c r="BK1135" s="396"/>
      <c r="BL1135" s="396"/>
      <c r="BM1135" s="396"/>
      <c r="BN1135" s="396"/>
      <c r="BO1135" s="396"/>
      <c r="BP1135" s="396"/>
      <c r="BQ1135" s="396"/>
    </row>
    <row r="1136" s="211" customFormat="true" ht="15" customHeight="true" x14ac:dyDescent="0.2">
      <c r="BA1136" s="396"/>
      <c r="BB1136" s="238"/>
      <c r="BC1136" s="396"/>
      <c r="BD1136" s="396"/>
      <c r="BE1136" s="396"/>
      <c r="BF1136" s="396"/>
      <c r="BG1136" s="396"/>
      <c r="BH1136" s="396"/>
      <c r="BI1136" s="396"/>
      <c r="BJ1136" s="396"/>
      <c r="BK1136" s="396"/>
      <c r="BL1136" s="396"/>
      <c r="BM1136" s="396"/>
      <c r="BN1136" s="396"/>
      <c r="BO1136" s="396"/>
      <c r="BP1136" s="396"/>
      <c r="BQ1136" s="396"/>
    </row>
    <row r="1137" s="211" customFormat="true" ht="15" customHeight="true" x14ac:dyDescent="0.2">
      <c r="BA1137" s="396"/>
      <c r="BB1137" s="238"/>
      <c r="BC1137" s="396"/>
      <c r="BD1137" s="396"/>
      <c r="BE1137" s="396"/>
      <c r="BF1137" s="396"/>
      <c r="BG1137" s="396"/>
      <c r="BH1137" s="396"/>
      <c r="BI1137" s="396"/>
      <c r="BJ1137" s="396"/>
      <c r="BK1137" s="396"/>
      <c r="BL1137" s="396"/>
      <c r="BM1137" s="396"/>
      <c r="BN1137" s="396"/>
      <c r="BO1137" s="396"/>
      <c r="BP1137" s="396"/>
      <c r="BQ1137" s="396"/>
    </row>
    <row r="1138" s="211" customFormat="true" ht="15" customHeight="true" x14ac:dyDescent="0.2">
      <c r="BA1138" s="396"/>
      <c r="BB1138" s="238"/>
      <c r="BC1138" s="396"/>
      <c r="BD1138" s="396"/>
      <c r="BE1138" s="396"/>
      <c r="BF1138" s="396"/>
      <c r="BG1138" s="396"/>
      <c r="BH1138" s="396"/>
      <c r="BI1138" s="396"/>
      <c r="BJ1138" s="396"/>
      <c r="BK1138" s="396"/>
      <c r="BL1138" s="396"/>
      <c r="BM1138" s="396"/>
      <c r="BN1138" s="396"/>
      <c r="BO1138" s="396"/>
      <c r="BP1138" s="396"/>
      <c r="BQ1138" s="396"/>
    </row>
    <row r="1139" s="211" customFormat="true" ht="15" customHeight="true" x14ac:dyDescent="0.2">
      <c r="BA1139" s="396"/>
      <c r="BB1139" s="238"/>
      <c r="BC1139" s="396"/>
      <c r="BD1139" s="396"/>
      <c r="BE1139" s="396"/>
      <c r="BF1139" s="396"/>
      <c r="BG1139" s="396"/>
      <c r="BH1139" s="396"/>
      <c r="BI1139" s="396"/>
      <c r="BJ1139" s="396"/>
      <c r="BK1139" s="396"/>
      <c r="BL1139" s="396"/>
      <c r="BM1139" s="396"/>
      <c r="BN1139" s="396"/>
      <c r="BO1139" s="396"/>
      <c r="BP1139" s="396"/>
      <c r="BQ1139" s="396"/>
    </row>
    <row r="1140" s="211" customFormat="true" ht="15" customHeight="true" x14ac:dyDescent="0.2">
      <c r="BA1140" s="396"/>
      <c r="BB1140" s="238"/>
      <c r="BC1140" s="396"/>
      <c r="BD1140" s="396"/>
      <c r="BE1140" s="396"/>
      <c r="BF1140" s="396"/>
      <c r="BG1140" s="396"/>
      <c r="BH1140" s="396"/>
      <c r="BI1140" s="396"/>
      <c r="BJ1140" s="396"/>
      <c r="BK1140" s="396"/>
      <c r="BL1140" s="396"/>
      <c r="BM1140" s="396"/>
      <c r="BN1140" s="396"/>
      <c r="BO1140" s="396"/>
      <c r="BP1140" s="396"/>
      <c r="BQ1140" s="396"/>
    </row>
    <row r="1141" s="211" customFormat="true" ht="15" customHeight="true" x14ac:dyDescent="0.2">
      <c r="BA1141" s="396"/>
      <c r="BB1141" s="238"/>
      <c r="BC1141" s="396"/>
      <c r="BD1141" s="396"/>
      <c r="BE1141" s="396"/>
      <c r="BF1141" s="396"/>
      <c r="BG1141" s="396"/>
      <c r="BH1141" s="396"/>
      <c r="BI1141" s="396"/>
      <c r="BJ1141" s="396"/>
      <c r="BK1141" s="396"/>
      <c r="BL1141" s="396"/>
      <c r="BM1141" s="396"/>
      <c r="BN1141" s="396"/>
      <c r="BO1141" s="396"/>
      <c r="BP1141" s="396"/>
      <c r="BQ1141" s="396"/>
    </row>
    <row r="1142" s="211" customFormat="true" ht="15" customHeight="true" x14ac:dyDescent="0.2">
      <c r="BA1142" s="396"/>
      <c r="BB1142" s="238"/>
      <c r="BC1142" s="396"/>
      <c r="BD1142" s="396"/>
      <c r="BE1142" s="396"/>
      <c r="BF1142" s="396"/>
      <c r="BG1142" s="396"/>
      <c r="BH1142" s="396"/>
      <c r="BI1142" s="396"/>
      <c r="BJ1142" s="396"/>
      <c r="BK1142" s="396"/>
      <c r="BL1142" s="396"/>
      <c r="BM1142" s="396"/>
      <c r="BN1142" s="396"/>
      <c r="BO1142" s="396"/>
      <c r="BP1142" s="396"/>
      <c r="BQ1142" s="396"/>
    </row>
    <row r="1143" s="211" customFormat="true" ht="15" customHeight="true" x14ac:dyDescent="0.2">
      <c r="BA1143" s="396"/>
      <c r="BB1143" s="238"/>
      <c r="BC1143" s="396"/>
      <c r="BD1143" s="396"/>
      <c r="BE1143" s="396"/>
      <c r="BF1143" s="396"/>
      <c r="BG1143" s="396"/>
      <c r="BH1143" s="396"/>
      <c r="BI1143" s="396"/>
      <c r="BJ1143" s="396"/>
      <c r="BK1143" s="396"/>
      <c r="BL1143" s="396"/>
      <c r="BM1143" s="396"/>
      <c r="BN1143" s="396"/>
      <c r="BO1143" s="396"/>
      <c r="BP1143" s="396"/>
      <c r="BQ1143" s="396"/>
    </row>
    <row r="1144" s="211" customFormat="true" ht="15" customHeight="true" x14ac:dyDescent="0.2">
      <c r="BA1144" s="396"/>
      <c r="BB1144" s="238"/>
      <c r="BC1144" s="396"/>
      <c r="BD1144" s="396"/>
      <c r="BE1144" s="396"/>
      <c r="BF1144" s="396"/>
      <c r="BG1144" s="396"/>
      <c r="BH1144" s="396"/>
      <c r="BI1144" s="396"/>
      <c r="BJ1144" s="396"/>
      <c r="BK1144" s="396"/>
      <c r="BL1144" s="396"/>
      <c r="BM1144" s="396"/>
      <c r="BN1144" s="396"/>
      <c r="BO1144" s="396"/>
      <c r="BP1144" s="396"/>
      <c r="BQ1144" s="396"/>
    </row>
    <row r="1145" s="211" customFormat="true" ht="15" customHeight="true" x14ac:dyDescent="0.2">
      <c r="BA1145" s="396"/>
      <c r="BB1145" s="238"/>
      <c r="BC1145" s="396"/>
      <c r="BD1145" s="396"/>
      <c r="BE1145" s="396"/>
      <c r="BF1145" s="396"/>
      <c r="BG1145" s="396"/>
      <c r="BH1145" s="396"/>
      <c r="BI1145" s="396"/>
      <c r="BJ1145" s="396"/>
      <c r="BK1145" s="396"/>
      <c r="BL1145" s="396"/>
      <c r="BM1145" s="396"/>
      <c r="BN1145" s="396"/>
      <c r="BO1145" s="396"/>
      <c r="BP1145" s="396"/>
      <c r="BQ1145" s="396"/>
    </row>
    <row r="1146" s="211" customFormat="true" ht="15" customHeight="true" x14ac:dyDescent="0.2">
      <c r="BA1146" s="396"/>
      <c r="BB1146" s="238"/>
      <c r="BC1146" s="396"/>
      <c r="BD1146" s="396"/>
      <c r="BE1146" s="396"/>
      <c r="BF1146" s="396"/>
      <c r="BG1146" s="396"/>
      <c r="BH1146" s="396"/>
      <c r="BI1146" s="396"/>
      <c r="BJ1146" s="396"/>
      <c r="BK1146" s="396"/>
      <c r="BL1146" s="396"/>
      <c r="BM1146" s="396"/>
      <c r="BN1146" s="396"/>
      <c r="BO1146" s="396"/>
      <c r="BP1146" s="396"/>
      <c r="BQ1146" s="396"/>
    </row>
    <row r="1147" s="211" customFormat="true" ht="15" customHeight="true" x14ac:dyDescent="0.2">
      <c r="BA1147" s="396"/>
      <c r="BB1147" s="238"/>
      <c r="BC1147" s="396"/>
      <c r="BD1147" s="396"/>
      <c r="BE1147" s="396"/>
      <c r="BF1147" s="396"/>
      <c r="BG1147" s="396"/>
      <c r="BH1147" s="396"/>
      <c r="BI1147" s="396"/>
      <c r="BJ1147" s="396"/>
      <c r="BK1147" s="396"/>
      <c r="BL1147" s="396"/>
      <c r="BM1147" s="396"/>
      <c r="BN1147" s="396"/>
      <c r="BO1147" s="396"/>
      <c r="BP1147" s="396"/>
      <c r="BQ1147" s="396"/>
    </row>
    <row r="1148" s="211" customFormat="true" ht="15" customHeight="true" x14ac:dyDescent="0.2">
      <c r="BA1148" s="396"/>
      <c r="BB1148" s="238"/>
      <c r="BC1148" s="396"/>
      <c r="BD1148" s="396"/>
      <c r="BE1148" s="396"/>
      <c r="BF1148" s="396"/>
      <c r="BG1148" s="396"/>
      <c r="BH1148" s="396"/>
      <c r="BI1148" s="396"/>
      <c r="BJ1148" s="396"/>
      <c r="BK1148" s="396"/>
      <c r="BL1148" s="396"/>
      <c r="BM1148" s="396"/>
      <c r="BN1148" s="396"/>
      <c r="BO1148" s="396"/>
      <c r="BP1148" s="396"/>
      <c r="BQ1148" s="396"/>
    </row>
    <row r="1149" s="211" customFormat="true" ht="15" customHeight="true" x14ac:dyDescent="0.2">
      <c r="BA1149" s="396"/>
      <c r="BB1149" s="238"/>
      <c r="BC1149" s="396"/>
      <c r="BD1149" s="396"/>
      <c r="BE1149" s="396"/>
      <c r="BF1149" s="396"/>
      <c r="BG1149" s="396"/>
      <c r="BH1149" s="396"/>
      <c r="BI1149" s="396"/>
      <c r="BJ1149" s="396"/>
      <c r="BK1149" s="396"/>
      <c r="BL1149" s="396"/>
      <c r="BM1149" s="396"/>
      <c r="BN1149" s="396"/>
      <c r="BO1149" s="396"/>
      <c r="BP1149" s="396"/>
      <c r="BQ1149" s="396"/>
    </row>
    <row r="1150" s="211" customFormat="true" ht="15" customHeight="true" x14ac:dyDescent="0.2">
      <c r="BA1150" s="396"/>
      <c r="BB1150" s="238"/>
      <c r="BC1150" s="396"/>
      <c r="BD1150" s="396"/>
      <c r="BE1150" s="396"/>
      <c r="BF1150" s="396"/>
      <c r="BG1150" s="396"/>
      <c r="BH1150" s="396"/>
      <c r="BI1150" s="396"/>
      <c r="BJ1150" s="396"/>
      <c r="BK1150" s="396"/>
      <c r="BL1150" s="396"/>
      <c r="BM1150" s="396"/>
      <c r="BN1150" s="396"/>
      <c r="BO1150" s="396"/>
      <c r="BP1150" s="396"/>
      <c r="BQ1150" s="396"/>
    </row>
    <row r="1151" s="211" customFormat="true" ht="15" customHeight="true" x14ac:dyDescent="0.2">
      <c r="BA1151" s="396"/>
      <c r="BB1151" s="238"/>
      <c r="BC1151" s="396"/>
      <c r="BD1151" s="396"/>
      <c r="BE1151" s="396"/>
      <c r="BF1151" s="396"/>
      <c r="BG1151" s="396"/>
      <c r="BH1151" s="396"/>
      <c r="BI1151" s="396"/>
      <c r="BJ1151" s="396"/>
      <c r="BK1151" s="396"/>
      <c r="BL1151" s="396"/>
      <c r="BM1151" s="396"/>
      <c r="BN1151" s="396"/>
      <c r="BO1151" s="396"/>
      <c r="BP1151" s="396"/>
      <c r="BQ1151" s="396"/>
    </row>
    <row r="1152" s="211" customFormat="true" ht="15" customHeight="true" x14ac:dyDescent="0.2">
      <c r="BA1152" s="396"/>
      <c r="BB1152" s="238"/>
      <c r="BC1152" s="396"/>
      <c r="BD1152" s="396"/>
      <c r="BE1152" s="396"/>
      <c r="BF1152" s="396"/>
      <c r="BG1152" s="396"/>
      <c r="BH1152" s="396"/>
      <c r="BI1152" s="396"/>
      <c r="BJ1152" s="396"/>
      <c r="BK1152" s="396"/>
      <c r="BL1152" s="396"/>
      <c r="BM1152" s="396"/>
      <c r="BN1152" s="396"/>
      <c r="BO1152" s="396"/>
      <c r="BP1152" s="396"/>
      <c r="BQ1152" s="396"/>
    </row>
    <row r="1153" s="211" customFormat="true" ht="15" customHeight="true" x14ac:dyDescent="0.2">
      <c r="BA1153" s="396"/>
      <c r="BB1153" s="238"/>
      <c r="BC1153" s="396"/>
      <c r="BD1153" s="396"/>
      <c r="BE1153" s="396"/>
      <c r="BF1153" s="396"/>
      <c r="BG1153" s="396"/>
      <c r="BH1153" s="396"/>
      <c r="BI1153" s="396"/>
      <c r="BJ1153" s="396"/>
      <c r="BK1153" s="396"/>
      <c r="BL1153" s="396"/>
      <c r="BM1153" s="396"/>
      <c r="BN1153" s="396"/>
      <c r="BO1153" s="396"/>
      <c r="BP1153" s="396"/>
      <c r="BQ1153" s="396"/>
    </row>
    <row r="1154" s="211" customFormat="true" ht="15" customHeight="true" x14ac:dyDescent="0.2">
      <c r="BA1154" s="396"/>
      <c r="BB1154" s="238"/>
      <c r="BC1154" s="396"/>
      <c r="BD1154" s="396"/>
      <c r="BE1154" s="396"/>
      <c r="BF1154" s="396"/>
      <c r="BG1154" s="396"/>
      <c r="BH1154" s="396"/>
      <c r="BI1154" s="396"/>
      <c r="BJ1154" s="396"/>
      <c r="BK1154" s="396"/>
      <c r="BL1154" s="396"/>
      <c r="BM1154" s="396"/>
      <c r="BN1154" s="396"/>
      <c r="BO1154" s="396"/>
      <c r="BP1154" s="396"/>
      <c r="BQ1154" s="396"/>
    </row>
    <row r="1155" s="211" customFormat="true" ht="15" customHeight="true" x14ac:dyDescent="0.2">
      <c r="BA1155" s="396"/>
      <c r="BB1155" s="238"/>
      <c r="BC1155" s="396"/>
      <c r="BD1155" s="396"/>
      <c r="BE1155" s="396"/>
      <c r="BF1155" s="396"/>
      <c r="BG1155" s="396"/>
      <c r="BH1155" s="396"/>
      <c r="BI1155" s="396"/>
      <c r="BJ1155" s="396"/>
      <c r="BK1155" s="396"/>
      <c r="BL1155" s="396"/>
      <c r="BM1155" s="396"/>
      <c r="BN1155" s="396"/>
      <c r="BO1155" s="396"/>
      <c r="BP1155" s="396"/>
      <c r="BQ1155" s="396"/>
    </row>
    <row r="1156" s="211" customFormat="true" ht="15" customHeight="true" x14ac:dyDescent="0.2">
      <c r="BA1156" s="396"/>
      <c r="BB1156" s="238"/>
      <c r="BC1156" s="396"/>
      <c r="BD1156" s="396"/>
      <c r="BE1156" s="396"/>
      <c r="BF1156" s="396"/>
      <c r="BG1156" s="396"/>
      <c r="BH1156" s="396"/>
      <c r="BI1156" s="396"/>
      <c r="BJ1156" s="396"/>
      <c r="BK1156" s="396"/>
      <c r="BL1156" s="396"/>
      <c r="BM1156" s="396"/>
      <c r="BN1156" s="396"/>
      <c r="BO1156" s="396"/>
      <c r="BP1156" s="396"/>
      <c r="BQ1156" s="396"/>
    </row>
    <row r="1157" s="211" customFormat="true" ht="15" customHeight="true" x14ac:dyDescent="0.2">
      <c r="BA1157" s="396"/>
      <c r="BB1157" s="238"/>
      <c r="BC1157" s="396"/>
      <c r="BD1157" s="396"/>
      <c r="BE1157" s="396"/>
      <c r="BF1157" s="396"/>
      <c r="BG1157" s="396"/>
      <c r="BH1157" s="396"/>
      <c r="BI1157" s="396"/>
      <c r="BJ1157" s="396"/>
      <c r="BK1157" s="396"/>
      <c r="BL1157" s="396"/>
      <c r="BM1157" s="396"/>
      <c r="BN1157" s="396"/>
      <c r="BO1157" s="396"/>
      <c r="BP1157" s="396"/>
      <c r="BQ1157" s="396"/>
    </row>
    <row r="1158" s="211" customFormat="true" ht="15" customHeight="true" x14ac:dyDescent="0.2">
      <c r="BA1158" s="396"/>
      <c r="BB1158" s="238"/>
      <c r="BC1158" s="396"/>
      <c r="BD1158" s="396"/>
      <c r="BE1158" s="396"/>
      <c r="BF1158" s="396"/>
      <c r="BG1158" s="396"/>
      <c r="BH1158" s="396"/>
      <c r="BI1158" s="396"/>
      <c r="BJ1158" s="396"/>
      <c r="BK1158" s="396"/>
      <c r="BL1158" s="396"/>
      <c r="BM1158" s="396"/>
      <c r="BN1158" s="396"/>
      <c r="BO1158" s="396"/>
      <c r="BP1158" s="396"/>
      <c r="BQ1158" s="396"/>
    </row>
    <row r="1159" s="211" customFormat="true" ht="15" customHeight="true" x14ac:dyDescent="0.2">
      <c r="BA1159" s="396"/>
      <c r="BB1159" s="238"/>
      <c r="BC1159" s="396"/>
      <c r="BD1159" s="396"/>
      <c r="BE1159" s="396"/>
      <c r="BF1159" s="396"/>
      <c r="BG1159" s="396"/>
      <c r="BH1159" s="396"/>
      <c r="BI1159" s="396"/>
      <c r="BJ1159" s="396"/>
      <c r="BK1159" s="396"/>
      <c r="BL1159" s="396"/>
      <c r="BM1159" s="396"/>
      <c r="BN1159" s="396"/>
      <c r="BO1159" s="396"/>
      <c r="BP1159" s="396"/>
      <c r="BQ1159" s="396"/>
    </row>
    <row r="1160" s="211" customFormat="true" ht="15" customHeight="true" x14ac:dyDescent="0.2">
      <c r="BA1160" s="396"/>
      <c r="BB1160" s="238"/>
      <c r="BC1160" s="396"/>
      <c r="BD1160" s="396"/>
      <c r="BE1160" s="396"/>
      <c r="BF1160" s="396"/>
      <c r="BG1160" s="396"/>
      <c r="BH1160" s="396"/>
      <c r="BI1160" s="396"/>
      <c r="BJ1160" s="396"/>
      <c r="BK1160" s="396"/>
      <c r="BL1160" s="396"/>
      <c r="BM1160" s="396"/>
      <c r="BN1160" s="396"/>
      <c r="BO1160" s="396"/>
      <c r="BP1160" s="396"/>
      <c r="BQ1160" s="396"/>
    </row>
    <row r="1161" s="211" customFormat="true" ht="15" customHeight="true" x14ac:dyDescent="0.2">
      <c r="BA1161" s="396"/>
      <c r="BB1161" s="238"/>
      <c r="BC1161" s="396"/>
      <c r="BD1161" s="396"/>
      <c r="BE1161" s="396"/>
      <c r="BF1161" s="396"/>
      <c r="BG1161" s="396"/>
      <c r="BH1161" s="396"/>
      <c r="BI1161" s="396"/>
      <c r="BJ1161" s="396"/>
      <c r="BK1161" s="396"/>
      <c r="BL1161" s="396"/>
      <c r="BM1161" s="396"/>
      <c r="BN1161" s="396"/>
      <c r="BO1161" s="396"/>
      <c r="BP1161" s="396"/>
      <c r="BQ1161" s="396"/>
    </row>
    <row r="1162" s="211" customFormat="true" ht="15" customHeight="true" x14ac:dyDescent="0.2">
      <c r="BA1162" s="396"/>
      <c r="BB1162" s="238"/>
      <c r="BC1162" s="396"/>
      <c r="BD1162" s="396"/>
      <c r="BE1162" s="396"/>
      <c r="BF1162" s="396"/>
      <c r="BG1162" s="396"/>
      <c r="BH1162" s="396"/>
      <c r="BI1162" s="396"/>
      <c r="BJ1162" s="396"/>
      <c r="BK1162" s="396"/>
      <c r="BL1162" s="396"/>
      <c r="BM1162" s="396"/>
      <c r="BN1162" s="396"/>
      <c r="BO1162" s="396"/>
      <c r="BP1162" s="396"/>
      <c r="BQ1162" s="396"/>
    </row>
    <row r="1163" s="211" customFormat="true" ht="15" customHeight="true" x14ac:dyDescent="0.2">
      <c r="BA1163" s="396"/>
      <c r="BB1163" s="238"/>
      <c r="BC1163" s="396"/>
      <c r="BD1163" s="396"/>
      <c r="BE1163" s="396"/>
      <c r="BF1163" s="396"/>
      <c r="BG1163" s="396"/>
      <c r="BH1163" s="396"/>
      <c r="BI1163" s="396"/>
      <c r="BJ1163" s="396"/>
      <c r="BK1163" s="396"/>
      <c r="BL1163" s="396"/>
      <c r="BM1163" s="396"/>
      <c r="BN1163" s="396"/>
      <c r="BO1163" s="396"/>
      <c r="BP1163" s="396"/>
      <c r="BQ1163" s="396"/>
    </row>
    <row r="1164" s="211" customFormat="true" ht="15" customHeight="true" x14ac:dyDescent="0.2">
      <c r="BA1164" s="396"/>
      <c r="BB1164" s="238"/>
      <c r="BC1164" s="396"/>
      <c r="BD1164" s="396"/>
      <c r="BE1164" s="396"/>
      <c r="BF1164" s="396"/>
      <c r="BG1164" s="396"/>
      <c r="BH1164" s="396"/>
      <c r="BI1164" s="396"/>
      <c r="BJ1164" s="396"/>
      <c r="BK1164" s="396"/>
      <c r="BL1164" s="396"/>
      <c r="BM1164" s="396"/>
      <c r="BN1164" s="396"/>
      <c r="BO1164" s="396"/>
      <c r="BP1164" s="396"/>
      <c r="BQ1164" s="396"/>
    </row>
    <row r="1165" s="211" customFormat="true" ht="15" customHeight="true" x14ac:dyDescent="0.2">
      <c r="BA1165" s="396"/>
      <c r="BB1165" s="238"/>
      <c r="BC1165" s="396"/>
      <c r="BD1165" s="396"/>
      <c r="BE1165" s="396"/>
      <c r="BF1165" s="396"/>
      <c r="BG1165" s="396"/>
      <c r="BH1165" s="396"/>
      <c r="BI1165" s="396"/>
      <c r="BJ1165" s="396"/>
      <c r="BK1165" s="396"/>
      <c r="BL1165" s="396"/>
      <c r="BM1165" s="396"/>
      <c r="BN1165" s="396"/>
      <c r="BO1165" s="396"/>
      <c r="BP1165" s="396"/>
      <c r="BQ1165" s="396"/>
    </row>
    <row r="1166" s="211" customFormat="true" ht="15" customHeight="true" x14ac:dyDescent="0.2">
      <c r="BA1166" s="396"/>
      <c r="BB1166" s="238"/>
      <c r="BC1166" s="396"/>
      <c r="BD1166" s="396"/>
      <c r="BE1166" s="396"/>
      <c r="BF1166" s="396"/>
      <c r="BG1166" s="396"/>
      <c r="BH1166" s="396"/>
      <c r="BI1166" s="396"/>
      <c r="BJ1166" s="396"/>
      <c r="BK1166" s="396"/>
      <c r="BL1166" s="396"/>
      <c r="BM1166" s="396"/>
      <c r="BN1166" s="396"/>
      <c r="BO1166" s="396"/>
      <c r="BP1166" s="396"/>
      <c r="BQ1166" s="396"/>
    </row>
    <row r="1167" s="211" customFormat="true" ht="15" customHeight="true" x14ac:dyDescent="0.2">
      <c r="BA1167" s="396"/>
      <c r="BB1167" s="238"/>
      <c r="BC1167" s="396"/>
      <c r="BD1167" s="396"/>
      <c r="BE1167" s="396"/>
      <c r="BF1167" s="396"/>
      <c r="BG1167" s="396"/>
      <c r="BH1167" s="396"/>
      <c r="BI1167" s="396"/>
      <c r="BJ1167" s="396"/>
      <c r="BK1167" s="396"/>
      <c r="BL1167" s="396"/>
      <c r="BM1167" s="396"/>
      <c r="BN1167" s="396"/>
      <c r="BO1167" s="396"/>
      <c r="BP1167" s="396"/>
      <c r="BQ1167" s="396"/>
    </row>
    <row r="1168" s="211" customFormat="true" ht="15" customHeight="true" x14ac:dyDescent="0.2">
      <c r="BA1168" s="396"/>
      <c r="BB1168" s="238"/>
      <c r="BC1168" s="396"/>
      <c r="BD1168" s="396"/>
      <c r="BE1168" s="396"/>
      <c r="BF1168" s="396"/>
      <c r="BG1168" s="396"/>
      <c r="BH1168" s="396"/>
      <c r="BI1168" s="396"/>
      <c r="BJ1168" s="396"/>
      <c r="BK1168" s="396"/>
      <c r="BL1168" s="396"/>
      <c r="BM1168" s="396"/>
      <c r="BN1168" s="396"/>
      <c r="BO1168" s="396"/>
      <c r="BP1168" s="396"/>
      <c r="BQ1168" s="396"/>
    </row>
    <row r="1169" s="211" customFormat="true" ht="15" customHeight="true" x14ac:dyDescent="0.2">
      <c r="BA1169" s="396"/>
      <c r="BB1169" s="238"/>
      <c r="BC1169" s="396"/>
      <c r="BD1169" s="396"/>
      <c r="BE1169" s="396"/>
      <c r="BF1169" s="396"/>
      <c r="BG1169" s="396"/>
      <c r="BH1169" s="396"/>
      <c r="BI1169" s="396"/>
      <c r="BJ1169" s="396"/>
      <c r="BK1169" s="396"/>
      <c r="BL1169" s="396"/>
      <c r="BM1169" s="396"/>
      <c r="BN1169" s="396"/>
      <c r="BO1169" s="396"/>
      <c r="BP1169" s="396"/>
      <c r="BQ1169" s="396"/>
    </row>
    <row r="1170" s="211" customFormat="true" ht="15" customHeight="true" x14ac:dyDescent="0.2">
      <c r="A1170" s="312"/>
      <c r="B1170" s="599"/>
      <c r="C1170" s="600"/>
      <c r="D1170" s="600"/>
      <c r="E1170" s="600"/>
      <c r="F1170" s="600"/>
      <c r="G1170" s="600"/>
      <c r="H1170" s="600"/>
      <c r="I1170" s="600"/>
      <c r="J1170" s="600"/>
      <c r="K1170" s="600"/>
      <c r="L1170" s="600"/>
      <c r="M1170" s="600"/>
      <c r="N1170" s="600"/>
      <c r="O1170" s="600"/>
      <c r="P1170" s="600"/>
      <c r="Q1170" s="600"/>
      <c r="R1170" s="600"/>
      <c r="S1170" s="600"/>
      <c r="T1170" s="600"/>
      <c r="U1170" s="600"/>
      <c r="V1170" s="600"/>
      <c r="W1170" s="600"/>
      <c r="X1170" s="600"/>
      <c r="Y1170" s="600"/>
      <c r="Z1170" s="600"/>
      <c r="AA1170" s="600"/>
      <c r="AB1170" s="600"/>
      <c r="BA1170" s="396"/>
      <c r="BB1170" s="238"/>
      <c r="BC1170" s="396"/>
      <c r="BD1170" s="396"/>
      <c r="BE1170" s="396"/>
      <c r="BF1170" s="396"/>
      <c r="BG1170" s="396"/>
      <c r="BH1170" s="396"/>
      <c r="BI1170" s="396"/>
      <c r="BJ1170" s="396"/>
      <c r="BK1170" s="396"/>
      <c r="BL1170" s="396"/>
      <c r="BM1170" s="396"/>
      <c r="BN1170" s="396"/>
      <c r="BO1170" s="396"/>
      <c r="BP1170" s="396"/>
      <c r="BQ1170" s="396"/>
    </row>
    <row r="1171" s="211" customFormat="true" ht="15" customHeight="true" x14ac:dyDescent="0.2">
      <c r="A1171" s="312"/>
      <c r="B1171" s="599"/>
      <c r="C1171" s="600"/>
      <c r="D1171" s="600"/>
      <c r="E1171" s="600"/>
      <c r="F1171" s="600"/>
      <c r="G1171" s="600"/>
      <c r="H1171" s="600"/>
      <c r="I1171" s="600"/>
      <c r="J1171" s="600"/>
      <c r="K1171" s="600"/>
      <c r="L1171" s="600"/>
      <c r="M1171" s="600"/>
      <c r="N1171" s="600"/>
      <c r="O1171" s="600"/>
      <c r="P1171" s="600"/>
      <c r="Q1171" s="600"/>
      <c r="R1171" s="600"/>
      <c r="S1171" s="600"/>
      <c r="T1171" s="600"/>
      <c r="U1171" s="600"/>
      <c r="V1171" s="600"/>
      <c r="W1171" s="600"/>
      <c r="X1171" s="600"/>
      <c r="Y1171" s="600"/>
      <c r="Z1171" s="600"/>
      <c r="AA1171" s="600"/>
      <c r="AB1171" s="600"/>
      <c r="BA1171" s="396"/>
      <c r="BB1171" s="238"/>
      <c r="BC1171" s="396"/>
      <c r="BD1171" s="396"/>
      <c r="BE1171" s="396"/>
      <c r="BF1171" s="396"/>
      <c r="BG1171" s="396"/>
      <c r="BH1171" s="396"/>
      <c r="BI1171" s="396"/>
      <c r="BJ1171" s="396"/>
      <c r="BK1171" s="396"/>
      <c r="BL1171" s="396"/>
      <c r="BM1171" s="396"/>
      <c r="BN1171" s="396"/>
      <c r="BO1171" s="396"/>
      <c r="BP1171" s="396"/>
      <c r="BQ1171" s="396"/>
    </row>
    <row r="1172" s="211" customFormat="true" ht="15" customHeight="true" x14ac:dyDescent="0.2">
      <c r="A1172" s="312"/>
      <c r="B1172" s="599"/>
      <c r="C1172" s="600"/>
      <c r="D1172" s="600"/>
      <c r="E1172" s="600"/>
      <c r="F1172" s="600"/>
      <c r="G1172" s="600"/>
      <c r="H1172" s="600"/>
      <c r="I1172" s="600"/>
      <c r="J1172" s="600"/>
      <c r="K1172" s="600"/>
      <c r="L1172" s="600"/>
      <c r="M1172" s="600"/>
      <c r="N1172" s="600"/>
      <c r="O1172" s="600"/>
      <c r="P1172" s="600"/>
      <c r="Q1172" s="600"/>
      <c r="R1172" s="600"/>
      <c r="S1172" s="600"/>
      <c r="T1172" s="600"/>
      <c r="U1172" s="600"/>
      <c r="V1172" s="600"/>
      <c r="W1172" s="600"/>
      <c r="X1172" s="600"/>
      <c r="Y1172" s="600"/>
      <c r="Z1172" s="600"/>
      <c r="AA1172" s="600"/>
      <c r="AB1172" s="600"/>
      <c r="BA1172" s="396"/>
      <c r="BB1172" s="238"/>
      <c r="BC1172" s="396"/>
      <c r="BD1172" s="396"/>
      <c r="BE1172" s="396"/>
      <c r="BF1172" s="396"/>
      <c r="BG1172" s="396"/>
      <c r="BH1172" s="396"/>
      <c r="BI1172" s="396"/>
      <c r="BJ1172" s="396"/>
      <c r="BK1172" s="396"/>
      <c r="BL1172" s="396"/>
      <c r="BM1172" s="396"/>
      <c r="BN1172" s="396"/>
      <c r="BO1172" s="396"/>
      <c r="BP1172" s="396"/>
      <c r="BQ1172" s="396"/>
    </row>
    <row r="1173" s="211" customFormat="true" ht="15" customHeight="true" x14ac:dyDescent="0.2">
      <c r="A1173" s="312"/>
      <c r="B1173" s="599"/>
      <c r="C1173" s="600"/>
      <c r="D1173" s="600"/>
      <c r="E1173" s="600"/>
      <c r="F1173" s="600"/>
      <c r="G1173" s="600"/>
      <c r="H1173" s="600"/>
      <c r="I1173" s="600"/>
      <c r="J1173" s="600"/>
      <c r="K1173" s="600"/>
      <c r="L1173" s="600"/>
      <c r="M1173" s="600"/>
      <c r="N1173" s="600"/>
      <c r="O1173" s="600"/>
      <c r="P1173" s="600"/>
      <c r="Q1173" s="600"/>
      <c r="R1173" s="600"/>
      <c r="S1173" s="600"/>
      <c r="T1173" s="600"/>
      <c r="U1173" s="600"/>
      <c r="V1173" s="600"/>
      <c r="W1173" s="600"/>
      <c r="X1173" s="600"/>
      <c r="Y1173" s="600"/>
      <c r="Z1173" s="600"/>
      <c r="AA1173" s="600"/>
      <c r="AB1173" s="600"/>
      <c r="BA1173" s="396"/>
      <c r="BB1173" s="238"/>
      <c r="BC1173" s="396"/>
      <c r="BD1173" s="396"/>
      <c r="BE1173" s="396"/>
      <c r="BF1173" s="396"/>
      <c r="BG1173" s="396"/>
      <c r="BH1173" s="396"/>
      <c r="BI1173" s="396"/>
      <c r="BJ1173" s="396"/>
      <c r="BK1173" s="396"/>
      <c r="BL1173" s="396"/>
      <c r="BM1173" s="396"/>
      <c r="BN1173" s="396"/>
      <c r="BO1173" s="396"/>
      <c r="BP1173" s="396"/>
      <c r="BQ1173" s="396"/>
    </row>
    <row r="1174" s="211" customFormat="true" ht="15" customHeight="true" x14ac:dyDescent="0.2">
      <c r="A1174" s="312"/>
      <c r="B1174" s="599"/>
      <c r="C1174" s="600"/>
      <c r="D1174" s="600"/>
      <c r="E1174" s="600"/>
      <c r="F1174" s="600"/>
      <c r="G1174" s="600"/>
      <c r="H1174" s="600"/>
      <c r="I1174" s="600"/>
      <c r="J1174" s="600"/>
      <c r="K1174" s="600"/>
      <c r="L1174" s="600"/>
      <c r="M1174" s="600"/>
      <c r="N1174" s="600"/>
      <c r="O1174" s="600"/>
      <c r="P1174" s="600"/>
      <c r="Q1174" s="600"/>
      <c r="R1174" s="600"/>
      <c r="S1174" s="600"/>
      <c r="T1174" s="600"/>
      <c r="U1174" s="600"/>
      <c r="V1174" s="600"/>
      <c r="W1174" s="600"/>
      <c r="X1174" s="600"/>
      <c r="Y1174" s="600"/>
      <c r="Z1174" s="600"/>
      <c r="AA1174" s="600"/>
      <c r="AB1174" s="600"/>
      <c r="BA1174" s="396"/>
      <c r="BB1174" s="238"/>
      <c r="BC1174" s="396"/>
      <c r="BD1174" s="396"/>
      <c r="BE1174" s="396"/>
      <c r="BF1174" s="396"/>
      <c r="BG1174" s="396"/>
      <c r="BH1174" s="396"/>
      <c r="BI1174" s="396"/>
      <c r="BJ1174" s="396"/>
      <c r="BK1174" s="396"/>
      <c r="BL1174" s="396"/>
      <c r="BM1174" s="396"/>
      <c r="BN1174" s="396"/>
      <c r="BO1174" s="396"/>
      <c r="BP1174" s="396"/>
      <c r="BQ1174" s="396"/>
    </row>
    <row r="1175" s="211" customFormat="true" ht="15" customHeight="true" x14ac:dyDescent="0.2">
      <c r="A1175" s="312"/>
      <c r="B1175" s="599"/>
      <c r="C1175" s="600"/>
      <c r="D1175" s="600"/>
      <c r="E1175" s="600"/>
      <c r="F1175" s="600"/>
      <c r="G1175" s="600"/>
      <c r="H1175" s="600"/>
      <c r="I1175" s="600"/>
      <c r="J1175" s="600"/>
      <c r="K1175" s="600"/>
      <c r="L1175" s="600"/>
      <c r="M1175" s="600"/>
      <c r="N1175" s="600"/>
      <c r="O1175" s="600"/>
      <c r="P1175" s="600"/>
      <c r="Q1175" s="600"/>
      <c r="R1175" s="600"/>
      <c r="S1175" s="600"/>
      <c r="T1175" s="600"/>
      <c r="U1175" s="600"/>
      <c r="V1175" s="600"/>
      <c r="W1175" s="600"/>
      <c r="X1175" s="600"/>
      <c r="Y1175" s="600"/>
      <c r="Z1175" s="600"/>
      <c r="AA1175" s="600"/>
      <c r="AB1175" s="600"/>
      <c r="BA1175" s="396"/>
      <c r="BB1175" s="238"/>
      <c r="BC1175" s="396"/>
      <c r="BD1175" s="396"/>
      <c r="BE1175" s="396"/>
      <c r="BF1175" s="396"/>
      <c r="BG1175" s="396"/>
      <c r="BH1175" s="396"/>
      <c r="BI1175" s="396"/>
      <c r="BJ1175" s="396"/>
      <c r="BK1175" s="396"/>
      <c r="BL1175" s="396"/>
      <c r="BM1175" s="396"/>
      <c r="BN1175" s="396"/>
      <c r="BO1175" s="396"/>
      <c r="BP1175" s="396"/>
      <c r="BQ1175" s="396"/>
    </row>
    <row r="1176" s="211" customFormat="true" ht="15" customHeight="true" x14ac:dyDescent="0.2">
      <c r="A1176" s="601"/>
      <c r="B1176" s="312"/>
      <c r="C1176" s="602"/>
      <c r="D1176" s="603"/>
      <c r="E1176" s="603"/>
      <c r="F1176" s="603"/>
      <c r="G1176" s="603"/>
      <c r="H1176" s="602"/>
      <c r="I1176" s="603"/>
      <c r="J1176" s="603"/>
      <c r="K1176" s="603"/>
      <c r="L1176" s="603"/>
      <c r="M1176" s="602"/>
      <c r="N1176" s="603"/>
      <c r="O1176" s="603"/>
      <c r="P1176" s="603"/>
      <c r="Q1176" s="603"/>
      <c r="R1176" s="602"/>
      <c r="S1176" s="603"/>
      <c r="T1176" s="603"/>
      <c r="U1176" s="603"/>
      <c r="BA1176" s="396"/>
      <c r="BB1176" s="238"/>
      <c r="BC1176" s="396"/>
      <c r="BD1176" s="396"/>
      <c r="BE1176" s="396"/>
      <c r="BF1176" s="396"/>
      <c r="BG1176" s="396"/>
      <c r="BH1176" s="396"/>
      <c r="BI1176" s="396"/>
      <c r="BJ1176" s="396"/>
      <c r="BK1176" s="396"/>
      <c r="BL1176" s="396"/>
      <c r="BM1176" s="396"/>
      <c r="BN1176" s="396"/>
      <c r="BO1176" s="396"/>
      <c r="BP1176" s="396"/>
      <c r="BQ1176" s="396"/>
    </row>
    <row r="1177" s="211" customFormat="true" ht="15" customHeight="true" x14ac:dyDescent="0.2">
      <c r="A1177" s="603"/>
      <c r="B1177" s="603"/>
      <c r="C1177" s="602"/>
      <c r="D1177" s="602"/>
      <c r="E1177" s="602"/>
      <c r="F1177" s="602"/>
      <c r="G1177" s="602"/>
      <c r="H1177" s="602"/>
      <c r="I1177" s="602"/>
      <c r="J1177" s="602"/>
      <c r="K1177" s="602"/>
      <c r="L1177" s="602"/>
      <c r="M1177" s="602"/>
      <c r="N1177" s="602"/>
      <c r="O1177" s="602"/>
      <c r="P1177" s="602"/>
      <c r="Q1177" s="602"/>
      <c r="R1177" s="602"/>
      <c r="S1177" s="602"/>
      <c r="T1177" s="602"/>
      <c r="U1177" s="602"/>
      <c r="BA1177" s="396"/>
      <c r="BB1177" s="238"/>
      <c r="BC1177" s="396"/>
      <c r="BD1177" s="396"/>
      <c r="BE1177" s="396"/>
      <c r="BF1177" s="396"/>
      <c r="BG1177" s="396"/>
      <c r="BH1177" s="396"/>
      <c r="BI1177" s="396"/>
      <c r="BJ1177" s="396"/>
      <c r="BK1177" s="396"/>
      <c r="BL1177" s="396"/>
      <c r="BM1177" s="396"/>
      <c r="BN1177" s="396"/>
      <c r="BO1177" s="396"/>
      <c r="BP1177" s="396"/>
      <c r="BQ1177" s="396"/>
    </row>
    <row r="1178" s="211" customFormat="true" ht="15" customHeight="true" x14ac:dyDescent="0.2">
      <c r="BA1178" s="396"/>
      <c r="BB1178" s="238"/>
      <c r="BC1178" s="396"/>
      <c r="BD1178" s="396"/>
      <c r="BE1178" s="396"/>
      <c r="BF1178" s="396"/>
      <c r="BG1178" s="396"/>
      <c r="BH1178" s="396"/>
      <c r="BI1178" s="396"/>
      <c r="BJ1178" s="396"/>
      <c r="BK1178" s="396"/>
      <c r="BL1178" s="396"/>
      <c r="BM1178" s="396"/>
      <c r="BN1178" s="396"/>
      <c r="BO1178" s="396"/>
      <c r="BP1178" s="396"/>
      <c r="BQ1178" s="396"/>
    </row>
    <row r="1179" s="211" customFormat="true" ht="15" customHeight="true" x14ac:dyDescent="0.2">
      <c r="BA1179" s="396"/>
      <c r="BB1179" s="238"/>
      <c r="BC1179" s="396"/>
      <c r="BD1179" s="396"/>
      <c r="BE1179" s="396"/>
      <c r="BF1179" s="396"/>
      <c r="BG1179" s="396"/>
      <c r="BH1179" s="396"/>
      <c r="BI1179" s="396"/>
      <c r="BJ1179" s="396"/>
      <c r="BK1179" s="396"/>
      <c r="BL1179" s="396"/>
      <c r="BM1179" s="396"/>
      <c r="BN1179" s="396"/>
      <c r="BO1179" s="396"/>
      <c r="BP1179" s="396"/>
      <c r="BQ1179" s="396"/>
    </row>
    <row r="1180" s="211" customFormat="true" ht="15" customHeight="true" x14ac:dyDescent="0.2">
      <c r="BA1180" s="396"/>
      <c r="BB1180" s="238"/>
      <c r="BC1180" s="396"/>
      <c r="BD1180" s="396"/>
      <c r="BE1180" s="396"/>
      <c r="BF1180" s="396"/>
      <c r="BG1180" s="396"/>
      <c r="BH1180" s="396"/>
      <c r="BI1180" s="396"/>
      <c r="BJ1180" s="396"/>
      <c r="BK1180" s="396"/>
      <c r="BL1180" s="396"/>
      <c r="BM1180" s="396"/>
      <c r="BN1180" s="396"/>
      <c r="BO1180" s="396"/>
      <c r="BP1180" s="396"/>
      <c r="BQ1180" s="396"/>
    </row>
    <row r="1181" s="211" customFormat="true" ht="15" customHeight="true" x14ac:dyDescent="0.2">
      <c r="BA1181" s="396"/>
      <c r="BB1181" s="238"/>
      <c r="BC1181" s="396"/>
      <c r="BD1181" s="396"/>
      <c r="BE1181" s="396"/>
      <c r="BF1181" s="396"/>
      <c r="BG1181" s="396"/>
      <c r="BH1181" s="396"/>
      <c r="BI1181" s="396"/>
      <c r="BJ1181" s="396"/>
      <c r="BK1181" s="396"/>
      <c r="BL1181" s="396"/>
      <c r="BM1181" s="396"/>
      <c r="BN1181" s="396"/>
      <c r="BO1181" s="396"/>
      <c r="BP1181" s="396"/>
      <c r="BQ1181" s="396"/>
    </row>
    <row r="1182" s="211" customFormat="true" ht="15" customHeight="true" x14ac:dyDescent="0.2">
      <c r="BA1182" s="396"/>
      <c r="BB1182" s="238"/>
      <c r="BC1182" s="396"/>
      <c r="BD1182" s="396"/>
      <c r="BE1182" s="396"/>
      <c r="BF1182" s="396"/>
      <c r="BG1182" s="396"/>
      <c r="BH1182" s="396"/>
      <c r="BI1182" s="396"/>
      <c r="BJ1182" s="396"/>
      <c r="BK1182" s="396"/>
      <c r="BL1182" s="396"/>
      <c r="BM1182" s="396"/>
      <c r="BN1182" s="396"/>
      <c r="BO1182" s="396"/>
      <c r="BP1182" s="396"/>
      <c r="BQ1182" s="396"/>
    </row>
    <row r="1183" s="211" customFormat="true" ht="15" customHeight="true" x14ac:dyDescent="0.2">
      <c r="BA1183" s="396"/>
      <c r="BB1183" s="238"/>
      <c r="BC1183" s="396"/>
      <c r="BD1183" s="396"/>
      <c r="BE1183" s="396"/>
      <c r="BF1183" s="396"/>
      <c r="BG1183" s="396"/>
      <c r="BH1183" s="396"/>
      <c r="BI1183" s="396"/>
      <c r="BJ1183" s="396"/>
      <c r="BK1183" s="396"/>
      <c r="BL1183" s="396"/>
      <c r="BM1183" s="396"/>
      <c r="BN1183" s="396"/>
      <c r="BO1183" s="396"/>
      <c r="BP1183" s="396"/>
      <c r="BQ1183" s="396"/>
    </row>
    <row r="1184" s="211" customFormat="true" ht="15" customHeight="true" x14ac:dyDescent="0.2">
      <c r="BA1184" s="396"/>
      <c r="BB1184" s="238"/>
      <c r="BC1184" s="396"/>
      <c r="BD1184" s="396"/>
      <c r="BE1184" s="396"/>
      <c r="BF1184" s="396"/>
      <c r="BG1184" s="396"/>
      <c r="BH1184" s="396"/>
      <c r="BI1184" s="396"/>
      <c r="BJ1184" s="396"/>
      <c r="BK1184" s="396"/>
      <c r="BL1184" s="396"/>
      <c r="BM1184" s="396"/>
      <c r="BN1184" s="396"/>
      <c r="BO1184" s="396"/>
      <c r="BP1184" s="396"/>
      <c r="BQ1184" s="396"/>
    </row>
    <row r="1185" s="211" customFormat="true" ht="15" customHeight="true" x14ac:dyDescent="0.2">
      <c r="BA1185" s="396"/>
      <c r="BB1185" s="238"/>
      <c r="BC1185" s="396"/>
      <c r="BD1185" s="396"/>
      <c r="BE1185" s="396"/>
      <c r="BF1185" s="396"/>
      <c r="BG1185" s="396"/>
      <c r="BH1185" s="396"/>
      <c r="BI1185" s="396"/>
      <c r="BJ1185" s="396"/>
      <c r="BK1185" s="396"/>
      <c r="BL1185" s="396"/>
      <c r="BM1185" s="396"/>
      <c r="BN1185" s="396"/>
      <c r="BO1185" s="396"/>
      <c r="BP1185" s="396"/>
      <c r="BQ1185" s="396"/>
    </row>
    <row r="1186" s="211" customFormat="true" ht="15" customHeight="true" x14ac:dyDescent="0.2">
      <c r="BA1186" s="396"/>
      <c r="BB1186" s="238"/>
      <c r="BC1186" s="396"/>
      <c r="BD1186" s="396"/>
      <c r="BE1186" s="396"/>
      <c r="BF1186" s="396"/>
      <c r="BG1186" s="396"/>
      <c r="BH1186" s="396"/>
      <c r="BI1186" s="396"/>
      <c r="BJ1186" s="396"/>
      <c r="BK1186" s="396"/>
      <c r="BL1186" s="396"/>
      <c r="BM1186" s="396"/>
      <c r="BN1186" s="396"/>
      <c r="BO1186" s="396"/>
      <c r="BP1186" s="396"/>
      <c r="BQ1186" s="396"/>
    </row>
    <row r="1187" s="211" customFormat="true" ht="15" customHeight="true" x14ac:dyDescent="0.2">
      <c r="BA1187" s="396"/>
      <c r="BB1187" s="238"/>
      <c r="BC1187" s="396"/>
      <c r="BD1187" s="396"/>
      <c r="BE1187" s="396"/>
      <c r="BF1187" s="396"/>
      <c r="BG1187" s="396"/>
      <c r="BH1187" s="396"/>
      <c r="BI1187" s="396"/>
      <c r="BJ1187" s="396"/>
      <c r="BK1187" s="396"/>
      <c r="BL1187" s="396"/>
      <c r="BM1187" s="396"/>
      <c r="BN1187" s="396"/>
      <c r="BO1187" s="396"/>
      <c r="BP1187" s="396"/>
      <c r="BQ1187" s="396"/>
    </row>
    <row r="1188" s="211" customFormat="true" ht="15" customHeight="true" x14ac:dyDescent="0.2">
      <c r="BA1188" s="396"/>
      <c r="BB1188" s="238"/>
      <c r="BC1188" s="396"/>
      <c r="BD1188" s="396"/>
      <c r="BE1188" s="396"/>
      <c r="BF1188" s="396"/>
      <c r="BG1188" s="396"/>
      <c r="BH1188" s="396"/>
      <c r="BI1188" s="396"/>
      <c r="BJ1188" s="396"/>
      <c r="BK1188" s="396"/>
      <c r="BL1188" s="396"/>
      <c r="BM1188" s="396"/>
      <c r="BN1188" s="396"/>
      <c r="BO1188" s="396"/>
      <c r="BP1188" s="396"/>
      <c r="BQ1188" s="396"/>
    </row>
    <row r="1189" s="211" customFormat="true" ht="15" customHeight="true" x14ac:dyDescent="0.2">
      <c r="BA1189" s="396"/>
      <c r="BB1189" s="238"/>
      <c r="BC1189" s="396"/>
      <c r="BD1189" s="396"/>
      <c r="BE1189" s="396"/>
      <c r="BF1189" s="396"/>
      <c r="BG1189" s="396"/>
      <c r="BH1189" s="396"/>
      <c r="BI1189" s="396"/>
      <c r="BJ1189" s="396"/>
      <c r="BK1189" s="396"/>
      <c r="BL1189" s="396"/>
      <c r="BM1189" s="396"/>
      <c r="BN1189" s="396"/>
      <c r="BO1189" s="396"/>
      <c r="BP1189" s="396"/>
      <c r="BQ1189" s="396"/>
    </row>
    <row r="1190" s="211" customFormat="true" ht="15" customHeight="true" x14ac:dyDescent="0.2">
      <c r="BA1190" s="396"/>
      <c r="BB1190" s="238"/>
      <c r="BC1190" s="396"/>
      <c r="BD1190" s="396"/>
      <c r="BE1190" s="396"/>
      <c r="BF1190" s="396"/>
      <c r="BG1190" s="396"/>
      <c r="BH1190" s="396"/>
      <c r="BI1190" s="396"/>
      <c r="BJ1190" s="396"/>
      <c r="BK1190" s="396"/>
      <c r="BL1190" s="396"/>
      <c r="BM1190" s="396"/>
      <c r="BN1190" s="396"/>
      <c r="BO1190" s="396"/>
      <c r="BP1190" s="396"/>
      <c r="BQ1190" s="396"/>
    </row>
    <row r="1191" s="211" customFormat="true" ht="15" customHeight="true" x14ac:dyDescent="0.2">
      <c r="BA1191" s="396"/>
      <c r="BB1191" s="238"/>
      <c r="BC1191" s="396"/>
      <c r="BD1191" s="396"/>
      <c r="BE1191" s="396"/>
      <c r="BF1191" s="396"/>
      <c r="BG1191" s="396"/>
      <c r="BH1191" s="396"/>
      <c r="BI1191" s="396"/>
      <c r="BJ1191" s="396"/>
      <c r="BK1191" s="396"/>
      <c r="BL1191" s="396"/>
      <c r="BM1191" s="396"/>
      <c r="BN1191" s="396"/>
      <c r="BO1191" s="396"/>
      <c r="BP1191" s="396"/>
      <c r="BQ1191" s="396"/>
    </row>
    <row r="1192" s="211" customFormat="true" ht="15" customHeight="true" x14ac:dyDescent="0.2">
      <c r="BA1192" s="396"/>
      <c r="BB1192" s="238"/>
      <c r="BC1192" s="396"/>
      <c r="BD1192" s="396"/>
      <c r="BE1192" s="396"/>
      <c r="BF1192" s="396"/>
      <c r="BG1192" s="396"/>
      <c r="BH1192" s="396"/>
      <c r="BI1192" s="396"/>
      <c r="BJ1192" s="396"/>
      <c r="BK1192" s="396"/>
      <c r="BL1192" s="396"/>
      <c r="BM1192" s="396"/>
      <c r="BN1192" s="396"/>
      <c r="BO1192" s="396"/>
      <c r="BP1192" s="396"/>
      <c r="BQ1192" s="396"/>
    </row>
    <row r="1193" s="211" customFormat="true" ht="15" customHeight="true" x14ac:dyDescent="0.2">
      <c r="BA1193" s="396"/>
      <c r="BB1193" s="238"/>
      <c r="BC1193" s="396"/>
      <c r="BD1193" s="396"/>
      <c r="BE1193" s="396"/>
      <c r="BF1193" s="396"/>
      <c r="BG1193" s="396"/>
      <c r="BH1193" s="396"/>
      <c r="BI1193" s="396"/>
      <c r="BJ1193" s="396"/>
      <c r="BK1193" s="396"/>
      <c r="BL1193" s="396"/>
      <c r="BM1193" s="396"/>
      <c r="BN1193" s="396"/>
      <c r="BO1193" s="396"/>
      <c r="BP1193" s="396"/>
      <c r="BQ1193" s="396"/>
    </row>
    <row r="1194" s="211" customFormat="true" ht="15" customHeight="true" x14ac:dyDescent="0.2">
      <c r="BA1194" s="396"/>
      <c r="BB1194" s="238"/>
      <c r="BC1194" s="396"/>
      <c r="BD1194" s="396"/>
      <c r="BE1194" s="396"/>
      <c r="BF1194" s="396"/>
      <c r="BG1194" s="396"/>
      <c r="BH1194" s="396"/>
      <c r="BI1194" s="396"/>
      <c r="BJ1194" s="396"/>
      <c r="BK1194" s="396"/>
      <c r="BL1194" s="396"/>
      <c r="BM1194" s="396"/>
      <c r="BN1194" s="396"/>
      <c r="BO1194" s="396"/>
      <c r="BP1194" s="396"/>
      <c r="BQ1194" s="396"/>
    </row>
    <row r="1195" s="211" customFormat="true" ht="15" customHeight="true" x14ac:dyDescent="0.2">
      <c r="BA1195" s="396"/>
      <c r="BB1195" s="238"/>
      <c r="BC1195" s="396"/>
      <c r="BD1195" s="396"/>
      <c r="BE1195" s="396"/>
      <c r="BF1195" s="396"/>
      <c r="BG1195" s="396"/>
      <c r="BH1195" s="396"/>
      <c r="BI1195" s="396"/>
      <c r="BJ1195" s="396"/>
      <c r="BK1195" s="396"/>
      <c r="BL1195" s="396"/>
      <c r="BM1195" s="396"/>
      <c r="BN1195" s="396"/>
      <c r="BO1195" s="396"/>
      <c r="BP1195" s="396"/>
      <c r="BQ1195" s="396"/>
    </row>
    <row r="1196" s="211" customFormat="true" ht="15" customHeight="true" x14ac:dyDescent="0.2">
      <c r="BA1196" s="396"/>
      <c r="BB1196" s="238"/>
      <c r="BC1196" s="396"/>
      <c r="BD1196" s="396"/>
      <c r="BE1196" s="396"/>
      <c r="BF1196" s="396"/>
      <c r="BG1196" s="396"/>
      <c r="BH1196" s="396"/>
      <c r="BI1196" s="396"/>
      <c r="BJ1196" s="396"/>
      <c r="BK1196" s="396"/>
      <c r="BL1196" s="396"/>
      <c r="BM1196" s="396"/>
      <c r="BN1196" s="396"/>
      <c r="BO1196" s="396"/>
      <c r="BP1196" s="396"/>
      <c r="BQ1196" s="396"/>
    </row>
    <row r="1197" s="211" customFormat="true" ht="15" customHeight="true" x14ac:dyDescent="0.2">
      <c r="BA1197" s="396"/>
      <c r="BB1197" s="238"/>
      <c r="BC1197" s="396"/>
      <c r="BD1197" s="396"/>
      <c r="BE1197" s="396"/>
      <c r="BF1197" s="396"/>
      <c r="BG1197" s="396"/>
      <c r="BH1197" s="396"/>
      <c r="BI1197" s="396"/>
      <c r="BJ1197" s="396"/>
      <c r="BK1197" s="396"/>
      <c r="BL1197" s="396"/>
      <c r="BM1197" s="396"/>
      <c r="BN1197" s="396"/>
      <c r="BO1197" s="396"/>
      <c r="BP1197" s="396"/>
      <c r="BQ1197" s="396"/>
    </row>
    <row r="1198" s="211" customFormat="true" ht="15" customHeight="true" x14ac:dyDescent="0.2">
      <c r="BA1198" s="396"/>
      <c r="BB1198" s="238"/>
      <c r="BC1198" s="396"/>
      <c r="BD1198" s="396"/>
      <c r="BE1198" s="396"/>
      <c r="BF1198" s="396"/>
      <c r="BG1198" s="396"/>
      <c r="BH1198" s="396"/>
      <c r="BI1198" s="396"/>
      <c r="BJ1198" s="396"/>
      <c r="BK1198" s="396"/>
      <c r="BL1198" s="396"/>
      <c r="BM1198" s="396"/>
      <c r="BN1198" s="396"/>
      <c r="BO1198" s="396"/>
      <c r="BP1198" s="396"/>
      <c r="BQ1198" s="396"/>
    </row>
    <row r="1199" s="211" customFormat="true" ht="15" customHeight="true" x14ac:dyDescent="0.2">
      <c r="BA1199" s="396"/>
      <c r="BB1199" s="238"/>
      <c r="BC1199" s="396"/>
      <c r="BD1199" s="396"/>
      <c r="BE1199" s="396"/>
      <c r="BF1199" s="396"/>
      <c r="BG1199" s="396"/>
      <c r="BH1199" s="396"/>
      <c r="BI1199" s="396"/>
      <c r="BJ1199" s="396"/>
      <c r="BK1199" s="396"/>
      <c r="BL1199" s="396"/>
      <c r="BM1199" s="396"/>
      <c r="BN1199" s="396"/>
      <c r="BO1199" s="396"/>
      <c r="BP1199" s="396"/>
      <c r="BQ1199" s="396"/>
    </row>
    <row r="1200" s="211" customFormat="true" ht="15" customHeight="true" x14ac:dyDescent="0.2">
      <c r="BA1200" s="396"/>
      <c r="BB1200" s="238"/>
      <c r="BC1200" s="396"/>
      <c r="BD1200" s="396"/>
      <c r="BE1200" s="396"/>
      <c r="BF1200" s="396"/>
      <c r="BG1200" s="396"/>
      <c r="BH1200" s="396"/>
      <c r="BI1200" s="396"/>
      <c r="BJ1200" s="396"/>
      <c r="BK1200" s="396"/>
      <c r="BL1200" s="396"/>
      <c r="BM1200" s="396"/>
      <c r="BN1200" s="396"/>
      <c r="BO1200" s="396"/>
      <c r="BP1200" s="396"/>
      <c r="BQ1200" s="396"/>
    </row>
  </sheetData>
  <mergeCells count="1014">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53:BA161"/>
    <mergeCell ref="BA148:BA150"/>
    <mergeCell ref="A122:A123"/>
    <mergeCell ref="M56:Q56"/>
    <mergeCell ref="A58:A65"/>
    <mergeCell ref="A108:B108"/>
    <mergeCell ref="A45:A46"/>
    <mergeCell ref="C56:G56"/>
    <mergeCell ref="H56:L56"/>
    <mergeCell ref="A124:A127"/>
    <mergeCell ref="A128:A129"/>
    <mergeCell ref="A130:A132"/>
    <mergeCell ref="C133:G133"/>
    <mergeCell ref="BM120:BQ120"/>
    <mergeCell ref="BA122:BA123"/>
    <mergeCell ref="BA124:BA127"/>
    <mergeCell ref="BA128:BA129"/>
    <mergeCell ref="BC133:BG133"/>
    <mergeCell ref="BH133:BL133"/>
    <mergeCell ref="BM133:BQ133"/>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M120:Q120"/>
    <mergeCell ref="H133:L133"/>
    <mergeCell ref="C120:G120"/>
    <mergeCell ref="H120:L120"/>
    <mergeCell ref="A208:B208"/>
    <mergeCell ref="C14:G14"/>
    <mergeCell ref="H14:L14"/>
    <mergeCell ref="BA29:BA30"/>
    <mergeCell ref="A31:A32"/>
    <mergeCell ref="BA31:BA32"/>
    <mergeCell ref="A29:A30"/>
    <mergeCell ref="A35:A36"/>
    <mergeCell ref="A37:A38"/>
    <mergeCell ref="A41:A42"/>
    <mergeCell ref="A43:A44"/>
    <mergeCell ref="M14:Q14"/>
    <mergeCell ref="A16:A17"/>
    <mergeCell ref="A18:A21"/>
    <mergeCell ref="A22:A23"/>
    <mergeCell ref="A24:A26"/>
    <mergeCell ref="C27:G27"/>
    <mergeCell ref="H27:L27"/>
    <mergeCell ref="M27:Q27"/>
    <mergeCell ref="A33:A34"/>
    <mergeCell ref="A144:A147"/>
    <mergeCell ref="BA144:BA147"/>
    <mergeCell ref="A148:A150"/>
    <mergeCell ref="M133:Q133"/>
    <mergeCell ref="A135:A139"/>
    <mergeCell ref="A153:A160"/>
    <mergeCell ref="A151:A152"/>
    <mergeCell ref="BA151:BA152"/>
    <mergeCell ref="A140:A143"/>
    <mergeCell ref="A1025:C1025"/>
    <mergeCell ref="A1026:B1026"/>
    <mergeCell ref="A1031:A1033"/>
    <mergeCell ref="A1034:C1034"/>
    <mergeCell ref="C399:F399"/>
    <mergeCell ref="C220:G220"/>
    <mergeCell ref="H220:L220"/>
    <mergeCell ref="M220:Q220"/>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J452"/>
    <mergeCell ref="M452:O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E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5:D505"/>
    <mergeCell ref="H505:I505"/>
    <mergeCell ref="M505:N505"/>
    <mergeCell ref="C506:G506"/>
    <mergeCell ref="H506:I506"/>
    <mergeCell ref="M506:N506"/>
    <mergeCell ref="C502:D502"/>
    <mergeCell ref="H502:L502"/>
    <mergeCell ref="M502:Q502"/>
    <mergeCell ref="C503:D503"/>
    <mergeCell ref="H503:I504"/>
    <mergeCell ref="J503:L503"/>
    <mergeCell ref="M503:N504"/>
    <mergeCell ref="O503:Q503"/>
    <mergeCell ref="C504:D504"/>
    <mergeCell ref="C509:D509"/>
    <mergeCell ref="H509:I510"/>
    <mergeCell ref="M509:N510"/>
    <mergeCell ref="C510:D510"/>
    <mergeCell ref="C511:D511"/>
    <mergeCell ref="H511:I511"/>
    <mergeCell ref="M511:N511"/>
    <mergeCell ref="C507:D508"/>
    <mergeCell ref="E507:G507"/>
    <mergeCell ref="H507:I507"/>
    <mergeCell ref="M507:N507"/>
    <mergeCell ref="H508:J508"/>
    <mergeCell ref="M508:O508"/>
    <mergeCell ref="C515:D515"/>
    <mergeCell ref="H515:I515"/>
    <mergeCell ref="M515:N515"/>
    <mergeCell ref="C516:D516"/>
    <mergeCell ref="H516:I516"/>
    <mergeCell ref="M516:N516"/>
    <mergeCell ref="C512:E512"/>
    <mergeCell ref="H512:I512"/>
    <mergeCell ref="M512:N512"/>
    <mergeCell ref="C513:D514"/>
    <mergeCell ref="H513:I513"/>
    <mergeCell ref="M513:N513"/>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J559"/>
    <mergeCell ref="M559:O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E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9:D699"/>
    <mergeCell ref="H699:I699"/>
    <mergeCell ref="M699:N699"/>
    <mergeCell ref="C697:D697"/>
    <mergeCell ref="H697:I697"/>
    <mergeCell ref="M697:N697"/>
    <mergeCell ref="C698:D698"/>
    <mergeCell ref="H698:I698"/>
    <mergeCell ref="M698:N698"/>
  </mergeCells>
  <conditionalFormatting sqref="BC1:BQ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50"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5"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60" r:id="rId13" name="B_Matrix">
              <controlPr defaultSize="0" print="0" autoFill="0" autoPict="0" macro="[0]!GoTo_WATER">
                <anchor moveWithCells="1">
                  <from>
                    <xdr:col>1</xdr:col>
                    <xdr:colOff>228600</xdr:colOff>
                    <xdr:row>398</xdr:row>
                    <xdr:rowOff>152400</xdr:rowOff>
                  </from>
                  <to>
                    <xdr:col>1</xdr:col>
                    <xdr:colOff>1704975</xdr:colOff>
                    <xdr:row>400</xdr:row>
                    <xdr:rowOff>152400</xdr:rowOff>
                  </to>
                </anchor>
              </controlPr>
            </control>
          </mc:Choice>
        </mc:AlternateContent>
        <mc:AlternateContent xmlns:mc="http://schemas.openxmlformats.org/markup-compatibility/2006">
          <mc:Choice Requires="x14">
            <control shapeId="252961" r:id="rId14"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15"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16" name="Button 35">
              <controlPr defaultSize="0" print="0" autoFill="0" autoPict="0" macro="[0]!GoTo_NATIONAL_RAW">
                <anchor moveWithCells="1">
                  <from>
                    <xdr:col>69</xdr:col>
                    <xdr:colOff>0</xdr:colOff>
                    <xdr:row>11</xdr:row>
                    <xdr:rowOff>28575</xdr:rowOff>
                  </from>
                  <to>
                    <xdr:col>71</xdr:col>
                    <xdr:colOff>466725</xdr:colOff>
                    <xdr:row>12</xdr:row>
                    <xdr:rowOff>9525</xdr:rowOff>
                  </to>
                </anchor>
              </controlPr>
            </control>
          </mc:Choice>
        </mc:AlternateContent>
        <mc:AlternateContent xmlns:mc="http://schemas.openxmlformats.org/markup-compatibility/2006">
          <mc:Choice Requires="x14">
            <control shapeId="252964" r:id="rId17"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18"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19" name="Button 38">
              <controlPr defaultSize="0" print="0" autoFill="0" autoPict="0" macro="[0]!GoTo_NATIONAL_RAW">
                <anchor moveWithCells="1">
                  <from>
                    <xdr:col>69</xdr:col>
                    <xdr:colOff>0</xdr:colOff>
                    <xdr:row>117</xdr:row>
                    <xdr:rowOff>28575</xdr:rowOff>
                  </from>
                  <to>
                    <xdr:col>71</xdr:col>
                    <xdr:colOff>466725</xdr:colOff>
                    <xdr:row>117</xdr:row>
                    <xdr:rowOff>238125</xdr:rowOff>
                  </to>
                </anchor>
              </controlPr>
            </control>
          </mc:Choice>
        </mc:AlternateContent>
        <mc:AlternateContent xmlns:mc="http://schemas.openxmlformats.org/markup-compatibility/2006">
          <mc:Choice Requires="x14">
            <control shapeId="252967" r:id="rId20"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1"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2"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3"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24"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25"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26"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27"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28"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29"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0"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1"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2"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3"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34"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35"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36"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37"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38"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39"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0"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1"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2"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3"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44" name="Button 63">
              <controlPr defaultSize="0" print="0" autoFill="0" autoPict="0" macro="[0]!GoTo_NATIONAL_RAW">
                <anchor moveWithCells="1">
                  <from>
                    <xdr:col>69</xdr:col>
                    <xdr:colOff>0</xdr:colOff>
                    <xdr:row>217</xdr:row>
                    <xdr:rowOff>28575</xdr:rowOff>
                  </from>
                  <to>
                    <xdr:col>71</xdr:col>
                    <xdr:colOff>466725</xdr:colOff>
                    <xdr:row>218</xdr:row>
                    <xdr:rowOff>9525</xdr:rowOff>
                  </to>
                </anchor>
              </controlPr>
            </control>
          </mc:Choice>
        </mc:AlternateContent>
        <mc:AlternateContent xmlns:mc="http://schemas.openxmlformats.org/markup-compatibility/2006">
          <mc:Choice Requires="x14">
            <control shapeId="252992" r:id="rId45" name="Button 64">
              <controlPr defaultSize="0" print="0" autoFill="0" autoPict="0" macro="[0]!GoTo_NATIONAL_RAW">
                <anchor moveWithCells="1">
                  <from>
                    <xdr:col>69</xdr:col>
                    <xdr:colOff>0</xdr:colOff>
                    <xdr:row>256</xdr:row>
                    <xdr:rowOff>28575</xdr:rowOff>
                  </from>
                  <to>
                    <xdr:col>71</xdr:col>
                    <xdr:colOff>466725</xdr:colOff>
                    <xdr:row>257</xdr:row>
                    <xdr:rowOff>9525</xdr:rowOff>
                  </to>
                </anchor>
              </controlPr>
            </control>
          </mc:Choice>
        </mc:AlternateContent>
        <mc:AlternateContent xmlns:mc="http://schemas.openxmlformats.org/markup-compatibility/2006">
          <mc:Choice Requires="x14">
            <control shapeId="252993" r:id="rId46" name="Button 65">
              <controlPr defaultSize="0" print="0" autoFill="0" autoPict="0" macro="[0]!GoTo_NATIONAL_RAW">
                <anchor moveWithCells="1">
                  <from>
                    <xdr:col>69</xdr:col>
                    <xdr:colOff>0</xdr:colOff>
                    <xdr:row>336</xdr:row>
                    <xdr:rowOff>38100</xdr:rowOff>
                  </from>
                  <to>
                    <xdr:col>71</xdr:col>
                    <xdr:colOff>466725</xdr:colOff>
                    <xdr:row>337</xdr:row>
                    <xdr:rowOff>19050</xdr:rowOff>
                  </to>
                </anchor>
              </controlPr>
            </control>
          </mc:Choice>
        </mc:AlternateContent>
        <mc:AlternateContent xmlns:mc="http://schemas.openxmlformats.org/markup-compatibility/2006">
          <mc:Choice Requires="x14">
            <control shapeId="252994" r:id="rId47"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48"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8E499-3646-412B-80ED-BFE2B9584470}">
  <sheetPr codeName="Feuil5"/>
  <dimension ref="A1:CZ1200"/>
  <sheetViews>
    <sheetView showGridLines="false" workbookViewId="0"/>
  </sheetViews>
  <sheetFormatPr defaultColWidth="9.140625" defaultRowHeight="15" customHeight="true" x14ac:dyDescent="0.2"/>
  <cols>
    <col min="1" max="1" width="31.5703125" style="395" customWidth="true"/>
    <col min="2" max="2" width="41.5703125" style="395" customWidth="true"/>
    <col min="3" max="17" width="10.7109375" style="395" customWidth="true"/>
    <col min="18" max="25" width="12.5703125" style="395" customWidth="true"/>
    <col min="26" max="52" width="12.5703125" style="211" customWidth="true"/>
    <col min="53" max="53" width="31.5703125" style="396" customWidth="true"/>
    <col min="54" max="54" width="41.5703125" style="238" customWidth="true"/>
    <col min="55" max="69" width="9.140625" style="396"/>
    <col min="70" max="77" width="12.5703125" style="396" customWidth="true"/>
    <col min="78" max="104" width="12.5703125" style="211" customWidth="true"/>
    <col min="105" max="16384" width="9.140625" style="395"/>
  </cols>
  <sheetData>
    <row r="1" s="111" customFormat="true" ht="18" customHeight="true" x14ac:dyDescent="0.2">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Guatemala</v>
      </c>
      <c r="B2" s="226"/>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2011</v>
      </c>
      <c r="B3" s="228"/>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ENCOVI11</v>
      </c>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56" t="str">
        <f>B1028</f>
        <v/>
      </c>
      <c r="B10" s="657"/>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56" t="str">
        <f>B1027</f>
        <v/>
      </c>
      <c r="B11" s="658"/>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59"/>
      <c r="B12" s="657"/>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60"/>
      <c r="B13" s="66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636" customFormat="true" ht="15" customHeight="true" x14ac:dyDescent="0.2">
      <c r="A14" s="115" t="s">
        <v>95</v>
      </c>
      <c r="B14" s="208"/>
      <c r="C14" s="2173" t="s">
        <v>114</v>
      </c>
      <c r="D14" s="2174"/>
      <c r="E14" s="2174"/>
      <c r="F14" s="2174"/>
      <c r="G14" s="2175"/>
      <c r="H14" s="2330" t="s">
        <v>38</v>
      </c>
      <c r="I14" s="2331"/>
      <c r="J14" s="2331"/>
      <c r="K14" s="2331"/>
      <c r="L14" s="2332"/>
      <c r="M14" s="2337" t="s">
        <v>37</v>
      </c>
      <c r="N14" s="2338"/>
      <c r="O14" s="2338"/>
      <c r="P14" s="2338"/>
      <c r="Q14" s="2339"/>
      <c r="R14" s="1795" t="s">
        <v>137</v>
      </c>
      <c r="S14" s="1801"/>
      <c r="T14" s="1801"/>
      <c r="U14" s="1801"/>
      <c r="V14" s="1801"/>
      <c r="W14" s="1801"/>
      <c r="X14" s="1801"/>
      <c r="Y14" s="1802"/>
      <c r="Z14" s="1330"/>
      <c r="AA14" s="1330"/>
      <c r="AB14" s="1330"/>
      <c r="AC14" s="1330"/>
      <c r="AD14" s="1330"/>
      <c r="AE14" s="1330"/>
      <c r="AF14" s="1330"/>
      <c r="AG14" s="1330"/>
      <c r="AH14" s="1330"/>
      <c r="AI14" s="1330"/>
      <c r="AJ14" s="1330"/>
      <c r="AK14" s="1330"/>
      <c r="AL14" s="1330"/>
      <c r="AM14" s="1330"/>
      <c r="AN14" s="1330"/>
      <c r="AO14" s="1330"/>
      <c r="AP14" s="1330"/>
      <c r="AQ14" s="1330"/>
      <c r="AR14" s="1330"/>
      <c r="AS14" s="1330"/>
      <c r="AT14" s="1330"/>
      <c r="AU14" s="1330"/>
      <c r="AV14" s="1330"/>
      <c r="AW14" s="1330"/>
      <c r="AX14" s="1330"/>
      <c r="AY14" s="1330"/>
      <c r="AZ14" s="640"/>
      <c r="BA14" s="217" t="s">
        <v>128</v>
      </c>
      <c r="BB14" s="115" t="s">
        <v>95</v>
      </c>
      <c r="BC14" s="2210" t="s">
        <v>114</v>
      </c>
      <c r="BD14" s="2211"/>
      <c r="BE14" s="2211"/>
      <c r="BF14" s="2211"/>
      <c r="BG14" s="2212"/>
      <c r="BH14" s="2213" t="s">
        <v>38</v>
      </c>
      <c r="BI14" s="2211"/>
      <c r="BJ14" s="2211"/>
      <c r="BK14" s="2211"/>
      <c r="BL14" s="2212"/>
      <c r="BM14" s="2213" t="s">
        <v>37</v>
      </c>
      <c r="BN14" s="2211"/>
      <c r="BO14" s="2211"/>
      <c r="BP14" s="2211"/>
      <c r="BQ14" s="2254"/>
      <c r="BR14" s="1774" t="s">
        <v>137</v>
      </c>
      <c r="BS14" s="1775"/>
      <c r="BT14" s="1775"/>
      <c r="BU14" s="1775"/>
      <c r="BV14" s="1775"/>
      <c r="BW14" s="1775"/>
      <c r="BX14" s="1775"/>
      <c r="BY14" s="1776"/>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636" customFormat="true" ht="12.75" x14ac:dyDescent="0.2">
      <c r="A15" s="182" t="s">
        <v>87</v>
      </c>
      <c r="B15" s="242"/>
      <c r="C15" s="269" t="s">
        <v>0</v>
      </c>
      <c r="D15" s="270" t="s">
        <v>1</v>
      </c>
      <c r="E15" s="270" t="s">
        <v>2</v>
      </c>
      <c r="F15" s="270" t="s">
        <v>3</v>
      </c>
      <c r="G15" s="271" t="s">
        <v>4</v>
      </c>
      <c r="H15" s="1225" t="s">
        <v>0</v>
      </c>
      <c r="I15" s="1182" t="s">
        <v>1</v>
      </c>
      <c r="J15" s="1182" t="s">
        <v>2</v>
      </c>
      <c r="K15" s="1182" t="s">
        <v>3</v>
      </c>
      <c r="L15" s="1183" t="s">
        <v>4</v>
      </c>
      <c r="M15" s="1213" t="s">
        <v>0</v>
      </c>
      <c r="N15" s="1182" t="s">
        <v>1</v>
      </c>
      <c r="O15" s="1182" t="s">
        <v>2</v>
      </c>
      <c r="P15" s="1182" t="s">
        <v>3</v>
      </c>
      <c r="Q15" s="1235" t="s">
        <v>4</v>
      </c>
      <c r="R15" s="1225" t="s">
        <v>240</v>
      </c>
      <c r="S15" s="1182" t="s">
        <v>241</v>
      </c>
      <c r="T15" s="1182" t="s">
        <v>242</v>
      </c>
      <c r="U15" s="1182" t="s">
        <v>414</v>
      </c>
      <c r="V15" s="1182" t="s">
        <v>243</v>
      </c>
      <c r="W15" s="1182" t="s">
        <v>244</v>
      </c>
      <c r="X15" s="1182" t="s">
        <v>245</v>
      </c>
      <c r="Y15" s="1184" t="s">
        <v>246</v>
      </c>
      <c r="Z15" s="1330"/>
      <c r="AA15" s="1330"/>
      <c r="AB15" s="1330"/>
      <c r="AC15" s="1330"/>
      <c r="AD15" s="1330"/>
      <c r="AE15" s="1330"/>
      <c r="AF15" s="1330"/>
      <c r="AG15" s="1330"/>
      <c r="AH15" s="1330"/>
      <c r="AI15" s="1330"/>
      <c r="AJ15" s="1330"/>
      <c r="AK15" s="1330"/>
      <c r="AL15" s="1330"/>
      <c r="AM15" s="1330"/>
      <c r="AN15" s="1330"/>
      <c r="AO15" s="1330"/>
      <c r="AP15" s="1330"/>
      <c r="AQ15" s="1330"/>
      <c r="AR15" s="1330"/>
      <c r="AS15" s="1330"/>
      <c r="AT15" s="1330"/>
      <c r="AU15" s="1330"/>
      <c r="AV15" s="1330"/>
      <c r="AW15" s="1330"/>
      <c r="AX15" s="1330"/>
      <c r="AY15" s="1330"/>
      <c r="AZ15" s="640"/>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1225" t="s">
        <v>240</v>
      </c>
      <c r="BS15" s="1182" t="s">
        <v>241</v>
      </c>
      <c r="BT15" s="1182" t="s">
        <v>242</v>
      </c>
      <c r="BU15" s="1182" t="s">
        <v>414</v>
      </c>
      <c r="BV15" s="1182" t="s">
        <v>243</v>
      </c>
      <c r="BW15" s="1182" t="s">
        <v>244</v>
      </c>
      <c r="BX15" s="1182" t="s">
        <v>245</v>
      </c>
      <c r="BY15" s="1184" t="s">
        <v>246</v>
      </c>
      <c r="BZ15" s="1856"/>
      <c r="CA15" s="1856"/>
      <c r="CB15" s="1856"/>
      <c r="CC15" s="1856"/>
      <c r="CD15" s="1856"/>
      <c r="CE15" s="1856"/>
      <c r="CF15" s="1856"/>
      <c r="CG15" s="1856"/>
      <c r="CH15" s="1856"/>
      <c r="CI15" s="1856"/>
      <c r="CJ15" s="1856"/>
      <c r="CK15" s="1856"/>
      <c r="CL15" s="1856"/>
      <c r="CM15" s="1856"/>
      <c r="CN15" s="1856"/>
      <c r="CO15" s="1856"/>
      <c r="CP15" s="1856"/>
      <c r="CQ15" s="1856"/>
      <c r="CR15" s="1856"/>
      <c r="CS15" s="1856"/>
      <c r="CT15" s="1856"/>
      <c r="CU15" s="1856"/>
      <c r="CV15" s="1856"/>
      <c r="CW15" s="1856"/>
      <c r="CX15" s="1856"/>
      <c r="CY15" s="1856"/>
      <c r="CZ15" s="1856"/>
    </row>
    <row r="16" s="636" customFormat="true" ht="15" customHeight="true" x14ac:dyDescent="0.2">
      <c r="A16" s="2340" t="s">
        <v>13</v>
      </c>
      <c r="B16" s="1404" t="s">
        <v>14</v>
      </c>
      <c r="C16" s="1276">
        <v>72.2</v>
      </c>
      <c r="D16" s="1277">
        <v>85.3</v>
      </c>
      <c r="E16" s="1277">
        <v>90.7</v>
      </c>
      <c r="F16" s="1277">
        <v>93.1</v>
      </c>
      <c r="G16" s="1278">
        <v>98</v>
      </c>
      <c r="H16" s="1279">
        <v>86</v>
      </c>
      <c r="I16" s="1277">
        <v>93.9</v>
      </c>
      <c r="J16" s="1277">
        <v>95.3</v>
      </c>
      <c r="K16" s="1277">
        <v>98.1</v>
      </c>
      <c r="L16" s="1280">
        <v>99.7</v>
      </c>
      <c r="M16" s="1281">
        <v>68</v>
      </c>
      <c r="N16" s="1277">
        <v>81.7</v>
      </c>
      <c r="O16" s="1277">
        <v>85.5</v>
      </c>
      <c r="P16" s="1277">
        <v>90.1</v>
      </c>
      <c r="Q16" s="1278">
        <v>92.9</v>
      </c>
      <c r="R16" s="1279">
        <v>94.3</v>
      </c>
      <c r="S16" s="1277">
        <v>96.5</v>
      </c>
      <c r="T16" s="1277">
        <v>86.9</v>
      </c>
      <c r="U16" s="1277">
        <v>81.2</v>
      </c>
      <c r="V16" s="1277">
        <v>75.7</v>
      </c>
      <c r="W16" s="1277">
        <v>78.400000000000006</v>
      </c>
      <c r="X16" s="1277">
        <v>90.8</v>
      </c>
      <c r="Y16" s="1813">
        <v>83.4</v>
      </c>
      <c r="Z16" s="1330"/>
      <c r="AA16" s="1330"/>
      <c r="AB16" s="1330"/>
      <c r="AC16" s="1330"/>
      <c r="AD16" s="1330"/>
      <c r="AE16" s="1330"/>
      <c r="AF16" s="1330"/>
      <c r="AG16" s="1330"/>
      <c r="AH16" s="1330"/>
      <c r="AI16" s="1330"/>
      <c r="AJ16" s="1330"/>
      <c r="AK16" s="1330"/>
      <c r="AL16" s="1330"/>
      <c r="AM16" s="1330"/>
      <c r="AN16" s="1330"/>
      <c r="AO16" s="1330"/>
      <c r="AP16" s="1330"/>
      <c r="AQ16" s="1330"/>
      <c r="AR16" s="1330"/>
      <c r="AS16" s="1330"/>
      <c r="AT16" s="1330"/>
      <c r="AU16" s="1330"/>
      <c r="AV16" s="1330"/>
      <c r="AW16" s="1330"/>
      <c r="AX16" s="1330"/>
      <c r="AY16" s="1330"/>
      <c r="AZ16" s="640"/>
      <c r="BA16" s="2255" t="s">
        <v>13</v>
      </c>
      <c r="BB16" s="147" t="s">
        <v>14</v>
      </c>
      <c r="BC16" s="1085" t="s">
        <v>35</v>
      </c>
      <c r="BD16" s="1104" t="s">
        <v>35</v>
      </c>
      <c r="BE16" s="1104" t="s">
        <v>35</v>
      </c>
      <c r="BF16" s="1104" t="s">
        <v>35</v>
      </c>
      <c r="BG16" s="1124" t="s">
        <v>35</v>
      </c>
      <c r="BH16" s="1144" t="s">
        <v>35</v>
      </c>
      <c r="BI16" s="1104" t="s">
        <v>35</v>
      </c>
      <c r="BJ16" s="1104" t="s">
        <v>35</v>
      </c>
      <c r="BK16" s="1104" t="s">
        <v>35</v>
      </c>
      <c r="BL16" s="1124" t="s">
        <v>35</v>
      </c>
      <c r="BM16" s="1144" t="s">
        <v>35</v>
      </c>
      <c r="BN16" s="1104" t="s">
        <v>35</v>
      </c>
      <c r="BO16" s="1104" t="s">
        <v>35</v>
      </c>
      <c r="BP16" s="1104" t="s">
        <v>35</v>
      </c>
      <c r="BQ16" s="1124" t="s">
        <v>35</v>
      </c>
      <c r="BR16" s="1144" t="s">
        <v>35</v>
      </c>
      <c r="BS16" s="1104" t="s">
        <v>35</v>
      </c>
      <c r="BT16" s="1104" t="s">
        <v>35</v>
      </c>
      <c r="BU16" s="1104" t="s">
        <v>35</v>
      </c>
      <c r="BV16" s="1104" t="s">
        <v>35</v>
      </c>
      <c r="BW16" s="1104" t="s">
        <v>35</v>
      </c>
      <c r="BX16" s="1104" t="s">
        <v>35</v>
      </c>
      <c r="BY16" s="1163" t="s">
        <v>35</v>
      </c>
      <c r="BZ16" s="1857"/>
      <c r="CA16" s="1857"/>
      <c r="CB16" s="1857"/>
      <c r="CC16" s="1857"/>
      <c r="CD16" s="1857"/>
      <c r="CE16" s="1857"/>
      <c r="CF16" s="1857"/>
      <c r="CG16" s="1857"/>
      <c r="CH16" s="1857"/>
      <c r="CI16" s="1857"/>
      <c r="CJ16" s="1857"/>
      <c r="CK16" s="1857"/>
      <c r="CL16" s="1857"/>
      <c r="CM16" s="1857"/>
      <c r="CN16" s="1857"/>
      <c r="CO16" s="1857"/>
      <c r="CP16" s="1857"/>
      <c r="CQ16" s="1857"/>
      <c r="CR16" s="1857"/>
      <c r="CS16" s="1857"/>
      <c r="CT16" s="1857"/>
      <c r="CU16" s="1857"/>
      <c r="CV16" s="1857"/>
      <c r="CW16" s="1857"/>
      <c r="CX16" s="1857"/>
      <c r="CY16" s="1857"/>
      <c r="CZ16" s="1857"/>
    </row>
    <row r="17" s="636" customFormat="true" ht="15" customHeight="true" x14ac:dyDescent="0.2">
      <c r="A17" s="2341"/>
      <c r="B17" s="1405" t="s">
        <v>51</v>
      </c>
      <c r="C17" s="1282">
        <v>27.8</v>
      </c>
      <c r="D17" s="1283">
        <v>14.7</v>
      </c>
      <c r="E17" s="1283">
        <v>9.3000000000000007</v>
      </c>
      <c r="F17" s="1283">
        <v>6.9</v>
      </c>
      <c r="G17" s="1284">
        <v>2</v>
      </c>
      <c r="H17" s="1285">
        <v>14</v>
      </c>
      <c r="I17" s="1283">
        <v>6.1</v>
      </c>
      <c r="J17" s="1283">
        <v>4.7</v>
      </c>
      <c r="K17" s="1283">
        <v>1.9</v>
      </c>
      <c r="L17" s="1286">
        <v>0.3</v>
      </c>
      <c r="M17" s="1287">
        <v>32</v>
      </c>
      <c r="N17" s="1283">
        <v>18.3</v>
      </c>
      <c r="O17" s="1283">
        <v>14.5</v>
      </c>
      <c r="P17" s="1283">
        <v>9.9</v>
      </c>
      <c r="Q17" s="1284">
        <v>7.1</v>
      </c>
      <c r="R17" s="1285">
        <v>5.7</v>
      </c>
      <c r="S17" s="1283">
        <v>3.5</v>
      </c>
      <c r="T17" s="1283">
        <v>13.1</v>
      </c>
      <c r="U17" s="1283">
        <v>18.8</v>
      </c>
      <c r="V17" s="1283">
        <v>24.3</v>
      </c>
      <c r="W17" s="1283">
        <v>21.6</v>
      </c>
      <c r="X17" s="1283">
        <v>9.1999999999999993</v>
      </c>
      <c r="Y17" s="1814">
        <v>16.600000000000001</v>
      </c>
      <c r="Z17" s="1330"/>
      <c r="AA17" s="1330"/>
      <c r="AB17" s="1330"/>
      <c r="AC17" s="1330"/>
      <c r="AD17" s="1330"/>
      <c r="AE17" s="1330"/>
      <c r="AF17" s="1330"/>
      <c r="AG17" s="1330"/>
      <c r="AH17" s="1330"/>
      <c r="AI17" s="1330"/>
      <c r="AJ17" s="1330"/>
      <c r="AK17" s="1330"/>
      <c r="AL17" s="1330"/>
      <c r="AM17" s="1330"/>
      <c r="AN17" s="1330"/>
      <c r="AO17" s="1330"/>
      <c r="AP17" s="1330"/>
      <c r="AQ17" s="1330"/>
      <c r="AR17" s="1330"/>
      <c r="AS17" s="1330"/>
      <c r="AT17" s="1330"/>
      <c r="AU17" s="1330"/>
      <c r="AV17" s="1330"/>
      <c r="AW17" s="1330"/>
      <c r="AX17" s="1330"/>
      <c r="AY17" s="1330"/>
      <c r="AZ17" s="640"/>
      <c r="BA17" s="2256"/>
      <c r="BB17" s="148" t="s">
        <v>51</v>
      </c>
      <c r="BC17" s="1086" t="s">
        <v>35</v>
      </c>
      <c r="BD17" s="1105" t="s">
        <v>35</v>
      </c>
      <c r="BE17" s="1105" t="s">
        <v>35</v>
      </c>
      <c r="BF17" s="1105" t="s">
        <v>35</v>
      </c>
      <c r="BG17" s="1125" t="s">
        <v>35</v>
      </c>
      <c r="BH17" s="1145" t="s">
        <v>35</v>
      </c>
      <c r="BI17" s="1105" t="s">
        <v>35</v>
      </c>
      <c r="BJ17" s="1105" t="s">
        <v>35</v>
      </c>
      <c r="BK17" s="1105" t="s">
        <v>35</v>
      </c>
      <c r="BL17" s="1125" t="s">
        <v>35</v>
      </c>
      <c r="BM17" s="1145" t="s">
        <v>35</v>
      </c>
      <c r="BN17" s="1105" t="s">
        <v>35</v>
      </c>
      <c r="BO17" s="1105" t="s">
        <v>35</v>
      </c>
      <c r="BP17" s="1105" t="s">
        <v>35</v>
      </c>
      <c r="BQ17" s="1125" t="s">
        <v>35</v>
      </c>
      <c r="BR17" s="1145" t="s">
        <v>35</v>
      </c>
      <c r="BS17" s="1105" t="s">
        <v>35</v>
      </c>
      <c r="BT17" s="1105" t="s">
        <v>35</v>
      </c>
      <c r="BU17" s="1105" t="s">
        <v>35</v>
      </c>
      <c r="BV17" s="1105" t="s">
        <v>35</v>
      </c>
      <c r="BW17" s="1105" t="s">
        <v>35</v>
      </c>
      <c r="BX17" s="1105" t="s">
        <v>35</v>
      </c>
      <c r="BY17" s="1164" t="s">
        <v>35</v>
      </c>
      <c r="BZ17" s="1858"/>
      <c r="CA17" s="1858"/>
      <c r="CB17" s="1858"/>
      <c r="CC17" s="1858"/>
      <c r="CD17" s="1858"/>
      <c r="CE17" s="1858"/>
      <c r="CF17" s="1858"/>
      <c r="CG17" s="1858"/>
      <c r="CH17" s="1858"/>
      <c r="CI17" s="1858"/>
      <c r="CJ17" s="1858"/>
      <c r="CK17" s="1858"/>
      <c r="CL17" s="1858"/>
      <c r="CM17" s="1858"/>
      <c r="CN17" s="1858"/>
      <c r="CO17" s="1858"/>
      <c r="CP17" s="1858"/>
      <c r="CQ17" s="1858"/>
      <c r="CR17" s="1858"/>
      <c r="CS17" s="1858"/>
      <c r="CT17" s="1858"/>
      <c r="CU17" s="1858"/>
      <c r="CV17" s="1858"/>
      <c r="CW17" s="1858"/>
      <c r="CX17" s="1858"/>
      <c r="CY17" s="1858"/>
      <c r="CZ17" s="1858"/>
    </row>
    <row r="18" s="636" customFormat="true" ht="15" customHeight="true" x14ac:dyDescent="0.2">
      <c r="A18" s="2341" t="s">
        <v>60</v>
      </c>
      <c r="B18" s="1405" t="s">
        <v>15</v>
      </c>
      <c r="C18" s="1282">
        <v>66</v>
      </c>
      <c r="D18" s="1283">
        <v>82.5</v>
      </c>
      <c r="E18" s="1283">
        <v>88.5</v>
      </c>
      <c r="F18" s="1283">
        <v>92.1</v>
      </c>
      <c r="G18" s="1284">
        <v>97.8</v>
      </c>
      <c r="H18" s="1285">
        <v>85.1</v>
      </c>
      <c r="I18" s="1283">
        <v>93</v>
      </c>
      <c r="J18" s="1283">
        <v>95.1</v>
      </c>
      <c r="K18" s="1283">
        <v>98</v>
      </c>
      <c r="L18" s="1286">
        <v>99.7</v>
      </c>
      <c r="M18" s="1287">
        <v>60.6</v>
      </c>
      <c r="N18" s="1283">
        <v>77.2</v>
      </c>
      <c r="O18" s="1283">
        <v>82.2</v>
      </c>
      <c r="P18" s="1283">
        <v>87.2</v>
      </c>
      <c r="Q18" s="1284">
        <v>91.5</v>
      </c>
      <c r="R18" s="1285">
        <v>93</v>
      </c>
      <c r="S18" s="1283">
        <v>95.7</v>
      </c>
      <c r="T18" s="1283">
        <v>84.5</v>
      </c>
      <c r="U18" s="1283">
        <v>77.7</v>
      </c>
      <c r="V18" s="1283">
        <v>72.3</v>
      </c>
      <c r="W18" s="1283">
        <v>77.2</v>
      </c>
      <c r="X18" s="1283">
        <v>88.5</v>
      </c>
      <c r="Y18" s="1814">
        <v>81.2</v>
      </c>
      <c r="Z18" s="1330"/>
      <c r="AA18" s="1330"/>
      <c r="AB18" s="1330"/>
      <c r="AC18" s="1330"/>
      <c r="AD18" s="1330"/>
      <c r="AE18" s="1330"/>
      <c r="AF18" s="1330"/>
      <c r="AG18" s="1330"/>
      <c r="AH18" s="1330"/>
      <c r="AI18" s="1330"/>
      <c r="AJ18" s="1330"/>
      <c r="AK18" s="1330"/>
      <c r="AL18" s="1330"/>
      <c r="AM18" s="1330"/>
      <c r="AN18" s="1330"/>
      <c r="AO18" s="1330"/>
      <c r="AP18" s="1330"/>
      <c r="AQ18" s="1330"/>
      <c r="AR18" s="1330"/>
      <c r="AS18" s="1330"/>
      <c r="AT18" s="1330"/>
      <c r="AU18" s="1330"/>
      <c r="AV18" s="1330"/>
      <c r="AW18" s="1330"/>
      <c r="AX18" s="1330"/>
      <c r="AY18" s="1330"/>
      <c r="AZ18" s="640"/>
      <c r="BA18" s="2256" t="s">
        <v>60</v>
      </c>
      <c r="BB18" s="148" t="s">
        <v>15</v>
      </c>
      <c r="BC18" s="1086" t="s">
        <v>35</v>
      </c>
      <c r="BD18" s="1105" t="s">
        <v>35</v>
      </c>
      <c r="BE18" s="1105" t="s">
        <v>35</v>
      </c>
      <c r="BF18" s="1105" t="s">
        <v>35</v>
      </c>
      <c r="BG18" s="1125" t="s">
        <v>35</v>
      </c>
      <c r="BH18" s="1145" t="s">
        <v>35</v>
      </c>
      <c r="BI18" s="1105" t="s">
        <v>35</v>
      </c>
      <c r="BJ18" s="1105" t="s">
        <v>35</v>
      </c>
      <c r="BK18" s="1105" t="s">
        <v>35</v>
      </c>
      <c r="BL18" s="1125" t="s">
        <v>35</v>
      </c>
      <c r="BM18" s="1145" t="s">
        <v>35</v>
      </c>
      <c r="BN18" s="1105" t="s">
        <v>35</v>
      </c>
      <c r="BO18" s="1105" t="s">
        <v>35</v>
      </c>
      <c r="BP18" s="1105" t="s">
        <v>35</v>
      </c>
      <c r="BQ18" s="1125" t="s">
        <v>35</v>
      </c>
      <c r="BR18" s="1145" t="s">
        <v>35</v>
      </c>
      <c r="BS18" s="1105" t="s">
        <v>35</v>
      </c>
      <c r="BT18" s="1105" t="s">
        <v>35</v>
      </c>
      <c r="BU18" s="1105" t="s">
        <v>35</v>
      </c>
      <c r="BV18" s="1105" t="s">
        <v>35</v>
      </c>
      <c r="BW18" s="1105" t="s">
        <v>35</v>
      </c>
      <c r="BX18" s="1105" t="s">
        <v>35</v>
      </c>
      <c r="BY18" s="1164" t="s">
        <v>35</v>
      </c>
      <c r="BZ18" s="1858"/>
      <c r="CA18" s="1858"/>
      <c r="CB18" s="1858"/>
      <c r="CC18" s="1858"/>
      <c r="CD18" s="1858"/>
      <c r="CE18" s="1858"/>
      <c r="CF18" s="1858"/>
      <c r="CG18" s="1858"/>
      <c r="CH18" s="1858"/>
      <c r="CI18" s="1858"/>
      <c r="CJ18" s="1858"/>
      <c r="CK18" s="1858"/>
      <c r="CL18" s="1858"/>
      <c r="CM18" s="1858"/>
      <c r="CN18" s="1858"/>
      <c r="CO18" s="1858"/>
      <c r="CP18" s="1858"/>
      <c r="CQ18" s="1858"/>
      <c r="CR18" s="1858"/>
      <c r="CS18" s="1858"/>
      <c r="CT18" s="1858"/>
      <c r="CU18" s="1858"/>
      <c r="CV18" s="1858"/>
      <c r="CW18" s="1858"/>
      <c r="CX18" s="1858"/>
      <c r="CY18" s="1858"/>
      <c r="CZ18" s="1858"/>
    </row>
    <row r="19" s="636" customFormat="true" ht="15" customHeight="true" x14ac:dyDescent="0.2">
      <c r="A19" s="2341"/>
      <c r="B19" s="1405" t="s">
        <v>16</v>
      </c>
      <c r="C19" s="1282">
        <v>2.8</v>
      </c>
      <c r="D19" s="1283">
        <v>1.4</v>
      </c>
      <c r="E19" s="1283">
        <v>1.1000000000000001</v>
      </c>
      <c r="F19" s="1283">
        <v>0.2</v>
      </c>
      <c r="G19" s="1284">
        <v>0.1</v>
      </c>
      <c r="H19" s="1285">
        <v>0.3</v>
      </c>
      <c r="I19" s="1283">
        <v>0.6</v>
      </c>
      <c r="J19" s="1283">
        <v>0</v>
      </c>
      <c r="K19" s="1283">
        <v>0</v>
      </c>
      <c r="L19" s="1286">
        <v>0</v>
      </c>
      <c r="M19" s="1287">
        <v>3.2</v>
      </c>
      <c r="N19" s="1283">
        <v>2.2999999999999998</v>
      </c>
      <c r="O19" s="1283">
        <v>1.6</v>
      </c>
      <c r="P19" s="1283">
        <v>1.1000000000000001</v>
      </c>
      <c r="Q19" s="1284">
        <v>0.5</v>
      </c>
      <c r="R19" s="1285">
        <v>0.5</v>
      </c>
      <c r="S19" s="1283">
        <v>0.6</v>
      </c>
      <c r="T19" s="1283">
        <v>1.5</v>
      </c>
      <c r="U19" s="1283">
        <v>2.8</v>
      </c>
      <c r="V19" s="1283">
        <v>0.6</v>
      </c>
      <c r="W19" s="1283">
        <v>0.4</v>
      </c>
      <c r="X19" s="1283">
        <v>0.7</v>
      </c>
      <c r="Y19" s="1814">
        <v>1.7</v>
      </c>
      <c r="Z19" s="1330"/>
      <c r="AA19" s="1330"/>
      <c r="AB19" s="1330"/>
      <c r="AC19" s="1330"/>
      <c r="AD19" s="1330"/>
      <c r="AE19" s="1330"/>
      <c r="AF19" s="1330"/>
      <c r="AG19" s="1330"/>
      <c r="AH19" s="1330"/>
      <c r="AI19" s="1330"/>
      <c r="AJ19" s="1330"/>
      <c r="AK19" s="1330"/>
      <c r="AL19" s="1330"/>
      <c r="AM19" s="1330"/>
      <c r="AN19" s="1330"/>
      <c r="AO19" s="1330"/>
      <c r="AP19" s="1330"/>
      <c r="AQ19" s="1330"/>
      <c r="AR19" s="1330"/>
      <c r="AS19" s="1330"/>
      <c r="AT19" s="1330"/>
      <c r="AU19" s="1330"/>
      <c r="AV19" s="1330"/>
      <c r="AW19" s="1330"/>
      <c r="AX19" s="1330"/>
      <c r="AY19" s="1330"/>
      <c r="AZ19" s="640"/>
      <c r="BA19" s="2256"/>
      <c r="BB19" s="148" t="s">
        <v>16</v>
      </c>
      <c r="BC19" s="1086" t="s">
        <v>35</v>
      </c>
      <c r="BD19" s="1105" t="s">
        <v>35</v>
      </c>
      <c r="BE19" s="1105" t="s">
        <v>35</v>
      </c>
      <c r="BF19" s="1105" t="s">
        <v>35</v>
      </c>
      <c r="BG19" s="1125" t="s">
        <v>35</v>
      </c>
      <c r="BH19" s="1145" t="s">
        <v>35</v>
      </c>
      <c r="BI19" s="1105" t="s">
        <v>35</v>
      </c>
      <c r="BJ19" s="1105" t="s">
        <v>35</v>
      </c>
      <c r="BK19" s="1105" t="s">
        <v>35</v>
      </c>
      <c r="BL19" s="1125" t="s">
        <v>35</v>
      </c>
      <c r="BM19" s="1145" t="s">
        <v>35</v>
      </c>
      <c r="BN19" s="1105" t="s">
        <v>35</v>
      </c>
      <c r="BO19" s="1105" t="s">
        <v>35</v>
      </c>
      <c r="BP19" s="1105" t="s">
        <v>35</v>
      </c>
      <c r="BQ19" s="1125" t="s">
        <v>35</v>
      </c>
      <c r="BR19" s="1145" t="s">
        <v>35</v>
      </c>
      <c r="BS19" s="1105" t="s">
        <v>35</v>
      </c>
      <c r="BT19" s="1105" t="s">
        <v>35</v>
      </c>
      <c r="BU19" s="1105" t="s">
        <v>35</v>
      </c>
      <c r="BV19" s="1105" t="s">
        <v>35</v>
      </c>
      <c r="BW19" s="1105" t="s">
        <v>35</v>
      </c>
      <c r="BX19" s="1105" t="s">
        <v>35</v>
      </c>
      <c r="BY19" s="1164" t="s">
        <v>35</v>
      </c>
      <c r="BZ19" s="1858"/>
      <c r="CA19" s="1858"/>
      <c r="CB19" s="1858"/>
      <c r="CC19" s="1858"/>
      <c r="CD19" s="1858"/>
      <c r="CE19" s="1858"/>
      <c r="CF19" s="1858"/>
      <c r="CG19" s="1858"/>
      <c r="CH19" s="1858"/>
      <c r="CI19" s="1858"/>
      <c r="CJ19" s="1858"/>
      <c r="CK19" s="1858"/>
      <c r="CL19" s="1858"/>
      <c r="CM19" s="1858"/>
      <c r="CN19" s="1858"/>
      <c r="CO19" s="1858"/>
      <c r="CP19" s="1858"/>
      <c r="CQ19" s="1858"/>
      <c r="CR19" s="1858"/>
      <c r="CS19" s="1858"/>
      <c r="CT19" s="1858"/>
      <c r="CU19" s="1858"/>
      <c r="CV19" s="1858"/>
      <c r="CW19" s="1858"/>
      <c r="CX19" s="1858"/>
      <c r="CY19" s="1858"/>
      <c r="CZ19" s="1858"/>
    </row>
    <row r="20" s="636" customFormat="true" ht="15" customHeight="true" x14ac:dyDescent="0.2">
      <c r="A20" s="2341"/>
      <c r="B20" s="1405" t="s">
        <v>22</v>
      </c>
      <c r="C20" s="1282">
        <v>8.1999999999999993</v>
      </c>
      <c r="D20" s="1283">
        <v>5.9</v>
      </c>
      <c r="E20" s="1283">
        <v>3.6</v>
      </c>
      <c r="F20" s="1283">
        <v>3.1</v>
      </c>
      <c r="G20" s="1284">
        <v>1.1000000000000001</v>
      </c>
      <c r="H20" s="1285">
        <v>12</v>
      </c>
      <c r="I20" s="1283">
        <v>4.4000000000000004</v>
      </c>
      <c r="J20" s="1283">
        <v>2.9</v>
      </c>
      <c r="K20" s="1283">
        <v>1.4</v>
      </c>
      <c r="L20" s="1286">
        <v>0.3</v>
      </c>
      <c r="M20" s="1287">
        <v>7.2</v>
      </c>
      <c r="N20" s="1283">
        <v>5.2</v>
      </c>
      <c r="O20" s="1283">
        <v>4.0999999999999996</v>
      </c>
      <c r="P20" s="1283">
        <v>3.1</v>
      </c>
      <c r="Q20" s="1284">
        <v>2.2999999999999998</v>
      </c>
      <c r="R20" s="1285">
        <v>5.2</v>
      </c>
      <c r="S20" s="1283">
        <v>3</v>
      </c>
      <c r="T20" s="1283">
        <v>4</v>
      </c>
      <c r="U20" s="1283">
        <v>4</v>
      </c>
      <c r="V20" s="1283">
        <v>6.2</v>
      </c>
      <c r="W20" s="1283">
        <v>5.7</v>
      </c>
      <c r="X20" s="1283">
        <v>3.7</v>
      </c>
      <c r="Y20" s="1814">
        <v>4.4000000000000004</v>
      </c>
      <c r="Z20" s="1330"/>
      <c r="AA20" s="1330"/>
      <c r="AB20" s="1330"/>
      <c r="AC20" s="1330"/>
      <c r="AD20" s="1330"/>
      <c r="AE20" s="1330"/>
      <c r="AF20" s="1330"/>
      <c r="AG20" s="1330"/>
      <c r="AH20" s="1330"/>
      <c r="AI20" s="1330"/>
      <c r="AJ20" s="1330"/>
      <c r="AK20" s="1330"/>
      <c r="AL20" s="1330"/>
      <c r="AM20" s="1330"/>
      <c r="AN20" s="1330"/>
      <c r="AO20" s="1330"/>
      <c r="AP20" s="1330"/>
      <c r="AQ20" s="1330"/>
      <c r="AR20" s="1330"/>
      <c r="AS20" s="1330"/>
      <c r="AT20" s="1330"/>
      <c r="AU20" s="1330"/>
      <c r="AV20" s="1330"/>
      <c r="AW20" s="1330"/>
      <c r="AX20" s="1330"/>
      <c r="AY20" s="1330"/>
      <c r="AZ20" s="640"/>
      <c r="BA20" s="2256"/>
      <c r="BB20" s="148" t="s">
        <v>22</v>
      </c>
      <c r="BC20" s="1086" t="s">
        <v>35</v>
      </c>
      <c r="BD20" s="1105" t="s">
        <v>35</v>
      </c>
      <c r="BE20" s="1105" t="s">
        <v>35</v>
      </c>
      <c r="BF20" s="1105" t="s">
        <v>35</v>
      </c>
      <c r="BG20" s="1125" t="s">
        <v>35</v>
      </c>
      <c r="BH20" s="1145" t="s">
        <v>35</v>
      </c>
      <c r="BI20" s="1105" t="s">
        <v>35</v>
      </c>
      <c r="BJ20" s="1105" t="s">
        <v>35</v>
      </c>
      <c r="BK20" s="1105" t="s">
        <v>35</v>
      </c>
      <c r="BL20" s="1125" t="s">
        <v>35</v>
      </c>
      <c r="BM20" s="1145" t="s">
        <v>35</v>
      </c>
      <c r="BN20" s="1105" t="s">
        <v>35</v>
      </c>
      <c r="BO20" s="1105" t="s">
        <v>35</v>
      </c>
      <c r="BP20" s="1105" t="s">
        <v>35</v>
      </c>
      <c r="BQ20" s="1125" t="s">
        <v>35</v>
      </c>
      <c r="BR20" s="1145" t="s">
        <v>35</v>
      </c>
      <c r="BS20" s="1105" t="s">
        <v>35</v>
      </c>
      <c r="BT20" s="1105" t="s">
        <v>35</v>
      </c>
      <c r="BU20" s="1105" t="s">
        <v>35</v>
      </c>
      <c r="BV20" s="1105" t="s">
        <v>35</v>
      </c>
      <c r="BW20" s="1105" t="s">
        <v>35</v>
      </c>
      <c r="BX20" s="1105" t="s">
        <v>35</v>
      </c>
      <c r="BY20" s="1164" t="s">
        <v>35</v>
      </c>
      <c r="BZ20" s="1858"/>
      <c r="CA20" s="1858"/>
      <c r="CB20" s="1858"/>
      <c r="CC20" s="1858"/>
      <c r="CD20" s="1858"/>
      <c r="CE20" s="1858"/>
      <c r="CF20" s="1858"/>
      <c r="CG20" s="1858"/>
      <c r="CH20" s="1858"/>
      <c r="CI20" s="1858"/>
      <c r="CJ20" s="1858"/>
      <c r="CK20" s="1858"/>
      <c r="CL20" s="1858"/>
      <c r="CM20" s="1858"/>
      <c r="CN20" s="1858"/>
      <c r="CO20" s="1858"/>
      <c r="CP20" s="1858"/>
      <c r="CQ20" s="1858"/>
      <c r="CR20" s="1858"/>
      <c r="CS20" s="1858"/>
      <c r="CT20" s="1858"/>
      <c r="CU20" s="1858"/>
      <c r="CV20" s="1858"/>
      <c r="CW20" s="1858"/>
      <c r="CX20" s="1858"/>
      <c r="CY20" s="1858"/>
      <c r="CZ20" s="1858"/>
    </row>
    <row r="21" s="636" customFormat="true" ht="15" customHeight="true" x14ac:dyDescent="0.2">
      <c r="A21" s="2341"/>
      <c r="B21" s="1405" t="s">
        <v>17</v>
      </c>
      <c r="C21" s="1282">
        <v>23.1</v>
      </c>
      <c r="D21" s="1283">
        <v>10.199999999999999</v>
      </c>
      <c r="E21" s="1283">
        <v>6.8</v>
      </c>
      <c r="F21" s="1283">
        <v>4.5999999999999996</v>
      </c>
      <c r="G21" s="1284">
        <v>1</v>
      </c>
      <c r="H21" s="1285">
        <v>2.5</v>
      </c>
      <c r="I21" s="1283">
        <v>2</v>
      </c>
      <c r="J21" s="1283">
        <v>2</v>
      </c>
      <c r="K21" s="1283">
        <v>0.6</v>
      </c>
      <c r="L21" s="1286">
        <v>0</v>
      </c>
      <c r="M21" s="1287">
        <v>28.9</v>
      </c>
      <c r="N21" s="1283">
        <v>15.2</v>
      </c>
      <c r="O21" s="1283">
        <v>12.1</v>
      </c>
      <c r="P21" s="1283">
        <v>8.6</v>
      </c>
      <c r="Q21" s="1284">
        <v>5.8</v>
      </c>
      <c r="R21" s="1285">
        <v>1.3</v>
      </c>
      <c r="S21" s="1283">
        <v>0.6</v>
      </c>
      <c r="T21" s="1283">
        <v>9.9</v>
      </c>
      <c r="U21" s="1283">
        <v>15.5</v>
      </c>
      <c r="V21" s="1283">
        <v>20.9</v>
      </c>
      <c r="W21" s="1283">
        <v>16.8</v>
      </c>
      <c r="X21" s="1283">
        <v>7</v>
      </c>
      <c r="Y21" s="1814">
        <v>12.7</v>
      </c>
      <c r="Z21" s="1330"/>
      <c r="AA21" s="1330"/>
      <c r="AB21" s="1330"/>
      <c r="AC21" s="1330"/>
      <c r="AD21" s="1330"/>
      <c r="AE21" s="1330"/>
      <c r="AF21" s="1330"/>
      <c r="AG21" s="1330"/>
      <c r="AH21" s="1330"/>
      <c r="AI21" s="1330"/>
      <c r="AJ21" s="1330"/>
      <c r="AK21" s="1330"/>
      <c r="AL21" s="1330"/>
      <c r="AM21" s="1330"/>
      <c r="AN21" s="1330"/>
      <c r="AO21" s="1330"/>
      <c r="AP21" s="1330"/>
      <c r="AQ21" s="1330"/>
      <c r="AR21" s="1330"/>
      <c r="AS21" s="1330"/>
      <c r="AT21" s="1330"/>
      <c r="AU21" s="1330"/>
      <c r="AV21" s="1330"/>
      <c r="AW21" s="1330"/>
      <c r="AX21" s="1330"/>
      <c r="AY21" s="1330"/>
      <c r="AZ21" s="640"/>
      <c r="BA21" s="2256"/>
      <c r="BB21" s="148" t="s">
        <v>17</v>
      </c>
      <c r="BC21" s="1086" t="s">
        <v>35</v>
      </c>
      <c r="BD21" s="1105" t="s">
        <v>35</v>
      </c>
      <c r="BE21" s="1105" t="s">
        <v>35</v>
      </c>
      <c r="BF21" s="1105" t="s">
        <v>35</v>
      </c>
      <c r="BG21" s="1125" t="s">
        <v>35</v>
      </c>
      <c r="BH21" s="1145" t="s">
        <v>35</v>
      </c>
      <c r="BI21" s="1105" t="s">
        <v>35</v>
      </c>
      <c r="BJ21" s="1105" t="s">
        <v>35</v>
      </c>
      <c r="BK21" s="1105" t="s">
        <v>35</v>
      </c>
      <c r="BL21" s="1125" t="s">
        <v>35</v>
      </c>
      <c r="BM21" s="1145" t="s">
        <v>35</v>
      </c>
      <c r="BN21" s="1105" t="s">
        <v>35</v>
      </c>
      <c r="BO21" s="1105" t="s">
        <v>35</v>
      </c>
      <c r="BP21" s="1105" t="s">
        <v>35</v>
      </c>
      <c r="BQ21" s="1125" t="s">
        <v>35</v>
      </c>
      <c r="BR21" s="1145" t="s">
        <v>35</v>
      </c>
      <c r="BS21" s="1105" t="s">
        <v>35</v>
      </c>
      <c r="BT21" s="1105" t="s">
        <v>35</v>
      </c>
      <c r="BU21" s="1105" t="s">
        <v>35</v>
      </c>
      <c r="BV21" s="1105" t="s">
        <v>35</v>
      </c>
      <c r="BW21" s="1105" t="s">
        <v>35</v>
      </c>
      <c r="BX21" s="1105" t="s">
        <v>35</v>
      </c>
      <c r="BY21" s="1164" t="s">
        <v>35</v>
      </c>
      <c r="BZ21" s="1858"/>
      <c r="CA21" s="1858"/>
      <c r="CB21" s="1858"/>
      <c r="CC21" s="1858"/>
      <c r="CD21" s="1858"/>
      <c r="CE21" s="1858"/>
      <c r="CF21" s="1858"/>
      <c r="CG21" s="1858"/>
      <c r="CH21" s="1858"/>
      <c r="CI21" s="1858"/>
      <c r="CJ21" s="1858"/>
      <c r="CK21" s="1858"/>
      <c r="CL21" s="1858"/>
      <c r="CM21" s="1858"/>
      <c r="CN21" s="1858"/>
      <c r="CO21" s="1858"/>
      <c r="CP21" s="1858"/>
      <c r="CQ21" s="1858"/>
      <c r="CR21" s="1858"/>
      <c r="CS21" s="1858"/>
      <c r="CT21" s="1858"/>
      <c r="CU21" s="1858"/>
      <c r="CV21" s="1858"/>
      <c r="CW21" s="1858"/>
      <c r="CX21" s="1858"/>
      <c r="CY21" s="1858"/>
      <c r="CZ21" s="1858"/>
    </row>
    <row r="22" s="636" customFormat="true" ht="15" customHeight="true" x14ac:dyDescent="0.2">
      <c r="A22" s="2341" t="s">
        <v>54</v>
      </c>
      <c r="B22" s="1405" t="s">
        <v>49</v>
      </c>
      <c r="C22" s="1282">
        <v>4</v>
      </c>
      <c r="D22" s="1283">
        <v>1.7</v>
      </c>
      <c r="E22" s="1283">
        <v>1.2</v>
      </c>
      <c r="F22" s="1283">
        <v>0.2</v>
      </c>
      <c r="G22" s="1284">
        <v>0.1</v>
      </c>
      <c r="H22" s="1285">
        <v>0.3</v>
      </c>
      <c r="I22" s="1283">
        <v>0.7</v>
      </c>
      <c r="J22" s="1283">
        <v>0</v>
      </c>
      <c r="K22" s="1283">
        <v>0</v>
      </c>
      <c r="L22" s="1286">
        <v>0</v>
      </c>
      <c r="M22" s="1287">
        <v>5</v>
      </c>
      <c r="N22" s="1283">
        <v>2.9</v>
      </c>
      <c r="O22" s="1283">
        <v>1.9</v>
      </c>
      <c r="P22" s="1283">
        <v>1.2</v>
      </c>
      <c r="Q22" s="1284">
        <v>0.5</v>
      </c>
      <c r="R22" s="1285">
        <v>0.5</v>
      </c>
      <c r="S22" s="1283">
        <v>0.7</v>
      </c>
      <c r="T22" s="1283">
        <v>1.8</v>
      </c>
      <c r="U22" s="1283">
        <v>3.4</v>
      </c>
      <c r="V22" s="1283">
        <v>0.8</v>
      </c>
      <c r="W22" s="1283">
        <v>0.5</v>
      </c>
      <c r="X22" s="1283">
        <v>0.8</v>
      </c>
      <c r="Y22" s="1814">
        <v>2.1</v>
      </c>
      <c r="Z22" s="1330"/>
      <c r="AA22" s="1330"/>
      <c r="AB22" s="1330"/>
      <c r="AC22" s="1330"/>
      <c r="AD22" s="1330"/>
      <c r="AE22" s="1330"/>
      <c r="AF22" s="1330"/>
      <c r="AG22" s="1330"/>
      <c r="AH22" s="1330"/>
      <c r="AI22" s="1330"/>
      <c r="AJ22" s="1330"/>
      <c r="AK22" s="1330"/>
      <c r="AL22" s="1330"/>
      <c r="AM22" s="1330"/>
      <c r="AN22" s="1330"/>
      <c r="AO22" s="1330"/>
      <c r="AP22" s="1330"/>
      <c r="AQ22" s="1330"/>
      <c r="AR22" s="1330"/>
      <c r="AS22" s="1330"/>
      <c r="AT22" s="1330"/>
      <c r="AU22" s="1330"/>
      <c r="AV22" s="1330"/>
      <c r="AW22" s="1330"/>
      <c r="AX22" s="1330"/>
      <c r="AY22" s="1330"/>
      <c r="AZ22" s="640"/>
      <c r="BA22" s="2256" t="s">
        <v>54</v>
      </c>
      <c r="BB22" s="148" t="s">
        <v>49</v>
      </c>
      <c r="BC22" s="1086" t="s">
        <v>35</v>
      </c>
      <c r="BD22" s="1105" t="s">
        <v>35</v>
      </c>
      <c r="BE22" s="1105" t="s">
        <v>35</v>
      </c>
      <c r="BF22" s="1105" t="s">
        <v>35</v>
      </c>
      <c r="BG22" s="1125" t="s">
        <v>35</v>
      </c>
      <c r="BH22" s="1145" t="s">
        <v>35</v>
      </c>
      <c r="BI22" s="1105" t="s">
        <v>35</v>
      </c>
      <c r="BJ22" s="1105" t="s">
        <v>35</v>
      </c>
      <c r="BK22" s="1105" t="s">
        <v>35</v>
      </c>
      <c r="BL22" s="1125" t="s">
        <v>35</v>
      </c>
      <c r="BM22" s="1145" t="s">
        <v>35</v>
      </c>
      <c r="BN22" s="1105" t="s">
        <v>35</v>
      </c>
      <c r="BO22" s="1105" t="s">
        <v>35</v>
      </c>
      <c r="BP22" s="1105" t="s">
        <v>35</v>
      </c>
      <c r="BQ22" s="1125" t="s">
        <v>35</v>
      </c>
      <c r="BR22" s="1145" t="s">
        <v>35</v>
      </c>
      <c r="BS22" s="1105" t="s">
        <v>35</v>
      </c>
      <c r="BT22" s="1105" t="s">
        <v>35</v>
      </c>
      <c r="BU22" s="1105" t="s">
        <v>35</v>
      </c>
      <c r="BV22" s="1105" t="s">
        <v>35</v>
      </c>
      <c r="BW22" s="1105" t="s">
        <v>35</v>
      </c>
      <c r="BX22" s="1105" t="s">
        <v>35</v>
      </c>
      <c r="BY22" s="1164" t="s">
        <v>35</v>
      </c>
      <c r="BZ22" s="1858"/>
      <c r="CA22" s="1858"/>
      <c r="CB22" s="1858"/>
      <c r="CC22" s="1858"/>
      <c r="CD22" s="1858"/>
      <c r="CE22" s="1858"/>
      <c r="CF22" s="1858"/>
      <c r="CG22" s="1858"/>
      <c r="CH22" s="1858"/>
      <c r="CI22" s="1858"/>
      <c r="CJ22" s="1858"/>
      <c r="CK22" s="1858"/>
      <c r="CL22" s="1858"/>
      <c r="CM22" s="1858"/>
      <c r="CN22" s="1858"/>
      <c r="CO22" s="1858"/>
      <c r="CP22" s="1858"/>
      <c r="CQ22" s="1858"/>
      <c r="CR22" s="1858"/>
      <c r="CS22" s="1858"/>
      <c r="CT22" s="1858"/>
      <c r="CU22" s="1858"/>
      <c r="CV22" s="1858"/>
      <c r="CW22" s="1858"/>
      <c r="CX22" s="1858"/>
      <c r="CY22" s="1858"/>
      <c r="CZ22" s="1858"/>
    </row>
    <row r="23" s="636" customFormat="true" ht="15" customHeight="true" x14ac:dyDescent="0.2">
      <c r="A23" s="2342"/>
      <c r="B23" s="1406" t="s">
        <v>48</v>
      </c>
      <c r="C23" s="1288">
        <v>96</v>
      </c>
      <c r="D23" s="1289">
        <v>98.3</v>
      </c>
      <c r="E23" s="1289">
        <v>98.8</v>
      </c>
      <c r="F23" s="1289">
        <v>99.8</v>
      </c>
      <c r="G23" s="1290">
        <v>99.9</v>
      </c>
      <c r="H23" s="1291">
        <v>99.7</v>
      </c>
      <c r="I23" s="1289">
        <v>99.3</v>
      </c>
      <c r="J23" s="1289">
        <v>100</v>
      </c>
      <c r="K23" s="1289">
        <v>100</v>
      </c>
      <c r="L23" s="1292">
        <v>100</v>
      </c>
      <c r="M23" s="1293">
        <v>95</v>
      </c>
      <c r="N23" s="1289">
        <v>97.1</v>
      </c>
      <c r="O23" s="1289">
        <v>98.1</v>
      </c>
      <c r="P23" s="1289">
        <v>98.8</v>
      </c>
      <c r="Q23" s="1290">
        <v>99.5</v>
      </c>
      <c r="R23" s="1291">
        <v>99.5</v>
      </c>
      <c r="S23" s="1289">
        <v>99.3</v>
      </c>
      <c r="T23" s="1289">
        <v>98.2</v>
      </c>
      <c r="U23" s="1289">
        <v>96.6</v>
      </c>
      <c r="V23" s="1289">
        <v>99.2</v>
      </c>
      <c r="W23" s="1289">
        <v>99.5</v>
      </c>
      <c r="X23" s="1289">
        <v>99.2</v>
      </c>
      <c r="Y23" s="1815">
        <v>97.9</v>
      </c>
      <c r="Z23" s="1330"/>
      <c r="AA23" s="1330"/>
      <c r="AB23" s="1330"/>
      <c r="AC23" s="1330"/>
      <c r="AD23" s="1330"/>
      <c r="AE23" s="1330"/>
      <c r="AF23" s="1330"/>
      <c r="AG23" s="1330"/>
      <c r="AH23" s="1330"/>
      <c r="AI23" s="1330"/>
      <c r="AJ23" s="1330"/>
      <c r="AK23" s="1330"/>
      <c r="AL23" s="1330"/>
      <c r="AM23" s="1330"/>
      <c r="AN23" s="1330"/>
      <c r="AO23" s="1330"/>
      <c r="AP23" s="1330"/>
      <c r="AQ23" s="1330"/>
      <c r="AR23" s="1330"/>
      <c r="AS23" s="1330"/>
      <c r="AT23" s="1330"/>
      <c r="AU23" s="1330"/>
      <c r="AV23" s="1330"/>
      <c r="AW23" s="1330"/>
      <c r="AX23" s="1330"/>
      <c r="AY23" s="1330"/>
      <c r="AZ23" s="640"/>
      <c r="BA23" s="2257"/>
      <c r="BB23" s="149" t="s">
        <v>48</v>
      </c>
      <c r="BC23" s="1087" t="s">
        <v>35</v>
      </c>
      <c r="BD23" s="1106" t="s">
        <v>35</v>
      </c>
      <c r="BE23" s="1106" t="s">
        <v>35</v>
      </c>
      <c r="BF23" s="1106" t="s">
        <v>35</v>
      </c>
      <c r="BG23" s="1126" t="s">
        <v>35</v>
      </c>
      <c r="BH23" s="1146" t="s">
        <v>35</v>
      </c>
      <c r="BI23" s="1106" t="s">
        <v>35</v>
      </c>
      <c r="BJ23" s="1106" t="s">
        <v>35</v>
      </c>
      <c r="BK23" s="1106" t="s">
        <v>35</v>
      </c>
      <c r="BL23" s="1126" t="s">
        <v>35</v>
      </c>
      <c r="BM23" s="1146" t="s">
        <v>35</v>
      </c>
      <c r="BN23" s="1106" t="s">
        <v>35</v>
      </c>
      <c r="BO23" s="1106" t="s">
        <v>35</v>
      </c>
      <c r="BP23" s="1106" t="s">
        <v>35</v>
      </c>
      <c r="BQ23" s="1126" t="s">
        <v>35</v>
      </c>
      <c r="BR23" s="1146" t="s">
        <v>35</v>
      </c>
      <c r="BS23" s="1106" t="s">
        <v>35</v>
      </c>
      <c r="BT23" s="1106" t="s">
        <v>35</v>
      </c>
      <c r="BU23" s="1106" t="s">
        <v>35</v>
      </c>
      <c r="BV23" s="1106" t="s">
        <v>35</v>
      </c>
      <c r="BW23" s="1106" t="s">
        <v>35</v>
      </c>
      <c r="BX23" s="1106" t="s">
        <v>35</v>
      </c>
      <c r="BY23" s="1165" t="s">
        <v>35</v>
      </c>
      <c r="BZ23" s="1859"/>
      <c r="CA23" s="1859"/>
      <c r="CB23" s="1859"/>
      <c r="CC23" s="1859"/>
      <c r="CD23" s="1859"/>
      <c r="CE23" s="1859"/>
      <c r="CF23" s="1859"/>
      <c r="CG23" s="1859"/>
      <c r="CH23" s="1859"/>
      <c r="CI23" s="1859"/>
      <c r="CJ23" s="1859"/>
      <c r="CK23" s="1859"/>
      <c r="CL23" s="1859"/>
      <c r="CM23" s="1859"/>
      <c r="CN23" s="1859"/>
      <c r="CO23" s="1859"/>
      <c r="CP23" s="1859"/>
      <c r="CQ23" s="1859"/>
      <c r="CR23" s="1859"/>
      <c r="CS23" s="1859"/>
      <c r="CT23" s="1859"/>
      <c r="CU23" s="1859"/>
      <c r="CV23" s="1859"/>
      <c r="CW23" s="1859"/>
      <c r="CX23" s="1859"/>
      <c r="CY23" s="1859"/>
      <c r="CZ23" s="1859"/>
    </row>
    <row r="24" s="131" customFormat="true" ht="15" hidden="true" customHeight="true" x14ac:dyDescent="0.2">
      <c r="A24" s="2190"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8"/>
      <c r="Z24" s="603"/>
      <c r="AA24" s="603"/>
      <c r="AB24" s="603"/>
      <c r="AC24" s="603"/>
      <c r="AD24" s="603"/>
      <c r="AE24" s="603"/>
      <c r="AF24" s="603"/>
      <c r="AG24" s="603"/>
      <c r="AH24" s="603"/>
      <c r="AI24" s="603"/>
      <c r="AJ24" s="603"/>
      <c r="AK24" s="603"/>
      <c r="AL24" s="603"/>
      <c r="AM24" s="603"/>
      <c r="AN24" s="603"/>
      <c r="AO24" s="603"/>
      <c r="AP24" s="603"/>
      <c r="AQ24" s="603"/>
      <c r="AR24" s="603"/>
      <c r="AS24" s="603"/>
      <c r="AT24" s="603"/>
      <c r="AU24" s="603"/>
      <c r="AV24" s="603"/>
      <c r="AW24" s="603"/>
      <c r="AX24" s="603"/>
      <c r="AY24" s="603"/>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191"/>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3"/>
      <c r="Z25" s="603"/>
      <c r="AA25" s="603"/>
      <c r="AB25" s="603"/>
      <c r="AC25" s="603"/>
      <c r="AD25" s="603"/>
      <c r="AE25" s="603"/>
      <c r="AF25" s="603"/>
      <c r="AG25" s="603"/>
      <c r="AH25" s="603"/>
      <c r="AI25" s="603"/>
      <c r="AJ25" s="603"/>
      <c r="AK25" s="603"/>
      <c r="AL25" s="603"/>
      <c r="AM25" s="603"/>
      <c r="AN25" s="603"/>
      <c r="AO25" s="603"/>
      <c r="AP25" s="603"/>
      <c r="AQ25" s="603"/>
      <c r="AR25" s="603"/>
      <c r="AS25" s="603"/>
      <c r="AT25" s="603"/>
      <c r="AU25" s="603"/>
      <c r="AV25" s="603"/>
      <c r="AW25" s="603"/>
      <c r="AX25" s="603"/>
      <c r="AY25" s="603"/>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192"/>
      <c r="B26" s="241" t="s">
        <v>46</v>
      </c>
      <c r="C26" s="264"/>
      <c r="D26" s="265"/>
      <c r="E26" s="265"/>
      <c r="F26" s="265"/>
      <c r="G26" s="266"/>
      <c r="H26" s="267"/>
      <c r="I26" s="265"/>
      <c r="J26" s="265"/>
      <c r="K26" s="265"/>
      <c r="L26" s="268"/>
      <c r="M26" s="264"/>
      <c r="N26" s="265"/>
      <c r="O26" s="265"/>
      <c r="P26" s="265"/>
      <c r="Q26" s="266"/>
      <c r="R26" s="1768"/>
      <c r="S26" s="1769"/>
      <c r="T26" s="1769"/>
      <c r="U26" s="1769"/>
      <c r="V26" s="1769"/>
      <c r="W26" s="1769"/>
      <c r="X26" s="1769"/>
      <c r="Y26" s="1816"/>
      <c r="Z26" s="603"/>
      <c r="AA26" s="603"/>
      <c r="AB26" s="603"/>
      <c r="AC26" s="603"/>
      <c r="AD26" s="603"/>
      <c r="AE26" s="603"/>
      <c r="AF26" s="603"/>
      <c r="AG26" s="603"/>
      <c r="AH26" s="603"/>
      <c r="AI26" s="603"/>
      <c r="AJ26" s="603"/>
      <c r="AK26" s="603"/>
      <c r="AL26" s="603"/>
      <c r="AM26" s="603"/>
      <c r="AN26" s="603"/>
      <c r="AO26" s="603"/>
      <c r="AP26" s="603"/>
      <c r="AQ26" s="603"/>
      <c r="AR26" s="603"/>
      <c r="AS26" s="603"/>
      <c r="AT26" s="603"/>
      <c r="AU26" s="603"/>
      <c r="AV26" s="603"/>
      <c r="AW26" s="603"/>
      <c r="AX26" s="603"/>
      <c r="AY26" s="603"/>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636" customFormat="true" ht="15" customHeight="true" x14ac:dyDescent="0.2">
      <c r="A27" s="130"/>
      <c r="B27" s="183"/>
      <c r="C27" s="2193" t="s">
        <v>114</v>
      </c>
      <c r="D27" s="2194"/>
      <c r="E27" s="2194"/>
      <c r="F27" s="2194"/>
      <c r="G27" s="2195"/>
      <c r="H27" s="2333" t="s">
        <v>38</v>
      </c>
      <c r="I27" s="2334"/>
      <c r="J27" s="2334"/>
      <c r="K27" s="2334"/>
      <c r="L27" s="2335"/>
      <c r="M27" s="2336" t="s">
        <v>37</v>
      </c>
      <c r="N27" s="2334"/>
      <c r="O27" s="2334"/>
      <c r="P27" s="2334"/>
      <c r="Q27" s="2335"/>
      <c r="R27" s="1796" t="s">
        <v>137</v>
      </c>
      <c r="S27" s="1803"/>
      <c r="T27" s="1803"/>
      <c r="U27" s="1803"/>
      <c r="V27" s="1803"/>
      <c r="W27" s="1803"/>
      <c r="X27" s="1803"/>
      <c r="Y27" s="1804"/>
      <c r="Z27" s="1330"/>
      <c r="AA27" s="1330"/>
      <c r="AB27" s="1330"/>
      <c r="AC27" s="1330"/>
      <c r="AD27" s="1330"/>
      <c r="AE27" s="1330"/>
      <c r="AF27" s="1330"/>
      <c r="AG27" s="1330"/>
      <c r="AH27" s="1330"/>
      <c r="AI27" s="1330"/>
      <c r="AJ27" s="1330"/>
      <c r="AK27" s="1330"/>
      <c r="AL27" s="1330"/>
      <c r="AM27" s="1330"/>
      <c r="AN27" s="1330"/>
      <c r="AO27" s="1330"/>
      <c r="AP27" s="1330"/>
      <c r="AQ27" s="1330"/>
      <c r="AR27" s="1330"/>
      <c r="AS27" s="1330"/>
      <c r="AT27" s="1330"/>
      <c r="AU27" s="1330"/>
      <c r="AV27" s="1330"/>
      <c r="AW27" s="1330"/>
      <c r="AX27" s="1330"/>
      <c r="AY27" s="1330"/>
      <c r="AZ27" s="640"/>
      <c r="BA27" s="217" t="s">
        <v>128</v>
      </c>
      <c r="BB27" s="115" t="s">
        <v>95</v>
      </c>
      <c r="BC27" s="2258" t="s">
        <v>114</v>
      </c>
      <c r="BD27" s="2259"/>
      <c r="BE27" s="2259"/>
      <c r="BF27" s="2259"/>
      <c r="BG27" s="2260"/>
      <c r="BH27" s="2261" t="s">
        <v>38</v>
      </c>
      <c r="BI27" s="2259"/>
      <c r="BJ27" s="2259"/>
      <c r="BK27" s="2259"/>
      <c r="BL27" s="2260"/>
      <c r="BM27" s="2261" t="s">
        <v>37</v>
      </c>
      <c r="BN27" s="2259"/>
      <c r="BO27" s="2259"/>
      <c r="BP27" s="2259"/>
      <c r="BQ27" s="2262"/>
      <c r="BR27" s="1777" t="s">
        <v>137</v>
      </c>
      <c r="BS27" s="1778"/>
      <c r="BT27" s="1778"/>
      <c r="BU27" s="1778"/>
      <c r="BV27" s="1778"/>
      <c r="BW27" s="1778"/>
      <c r="BX27" s="1778"/>
      <c r="BY27" s="1779"/>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636" customFormat="true" ht="12.75" x14ac:dyDescent="0.2">
      <c r="A28" s="184" t="s">
        <v>69</v>
      </c>
      <c r="B28" s="243"/>
      <c r="C28" s="272" t="s">
        <v>0</v>
      </c>
      <c r="D28" s="273" t="s">
        <v>1</v>
      </c>
      <c r="E28" s="273" t="s">
        <v>2</v>
      </c>
      <c r="F28" s="273" t="s">
        <v>3</v>
      </c>
      <c r="G28" s="274" t="s">
        <v>4</v>
      </c>
      <c r="H28" s="1226" t="s">
        <v>0</v>
      </c>
      <c r="I28" s="1185" t="s">
        <v>1</v>
      </c>
      <c r="J28" s="1185" t="s">
        <v>2</v>
      </c>
      <c r="K28" s="1185" t="s">
        <v>3</v>
      </c>
      <c r="L28" s="1186" t="s">
        <v>4</v>
      </c>
      <c r="M28" s="1214" t="s">
        <v>0</v>
      </c>
      <c r="N28" s="1185" t="s">
        <v>1</v>
      </c>
      <c r="O28" s="1185" t="s">
        <v>2</v>
      </c>
      <c r="P28" s="1185" t="s">
        <v>3</v>
      </c>
      <c r="Q28" s="1236" t="s">
        <v>4</v>
      </c>
      <c r="R28" s="1225" t="s">
        <v>240</v>
      </c>
      <c r="S28" s="1182" t="s">
        <v>241</v>
      </c>
      <c r="T28" s="1182" t="s">
        <v>242</v>
      </c>
      <c r="U28" s="1182" t="s">
        <v>414</v>
      </c>
      <c r="V28" s="1182" t="s">
        <v>243</v>
      </c>
      <c r="W28" s="1182" t="s">
        <v>244</v>
      </c>
      <c r="X28" s="1182" t="s">
        <v>245</v>
      </c>
      <c r="Y28" s="1184" t="s">
        <v>246</v>
      </c>
      <c r="Z28" s="1330"/>
      <c r="AA28" s="1330"/>
      <c r="AB28" s="1330"/>
      <c r="AC28" s="1330"/>
      <c r="AD28" s="1330"/>
      <c r="AE28" s="1330"/>
      <c r="AF28" s="1330"/>
      <c r="AG28" s="1330"/>
      <c r="AH28" s="1330"/>
      <c r="AI28" s="1330"/>
      <c r="AJ28" s="1330"/>
      <c r="AK28" s="1330"/>
      <c r="AL28" s="1330"/>
      <c r="AM28" s="1330"/>
      <c r="AN28" s="1330"/>
      <c r="AO28" s="1330"/>
      <c r="AP28" s="1330"/>
      <c r="AQ28" s="1330"/>
      <c r="AR28" s="1330"/>
      <c r="AS28" s="1330"/>
      <c r="AT28" s="1330"/>
      <c r="AU28" s="1330"/>
      <c r="AV28" s="1330"/>
      <c r="AW28" s="1330"/>
      <c r="AX28" s="1330"/>
      <c r="AY28" s="1330"/>
      <c r="AZ28" s="640"/>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1225" t="s">
        <v>240</v>
      </c>
      <c r="BS28" s="1182" t="s">
        <v>241</v>
      </c>
      <c r="BT28" s="1182" t="s">
        <v>242</v>
      </c>
      <c r="BU28" s="1182" t="s">
        <v>414</v>
      </c>
      <c r="BV28" s="1182" t="s">
        <v>243</v>
      </c>
      <c r="BW28" s="1182" t="s">
        <v>244</v>
      </c>
      <c r="BX28" s="1182" t="s">
        <v>245</v>
      </c>
      <c r="BY28" s="1184" t="s">
        <v>246</v>
      </c>
      <c r="BZ28" s="1860"/>
      <c r="CA28" s="1860"/>
      <c r="CB28" s="1860"/>
      <c r="CC28" s="1860"/>
      <c r="CD28" s="1860"/>
      <c r="CE28" s="1860"/>
      <c r="CF28" s="1860"/>
      <c r="CG28" s="1860"/>
      <c r="CH28" s="1860"/>
      <c r="CI28" s="1860"/>
      <c r="CJ28" s="1860"/>
      <c r="CK28" s="1860"/>
      <c r="CL28" s="1860"/>
      <c r="CM28" s="1860"/>
      <c r="CN28" s="1860"/>
      <c r="CO28" s="1860"/>
      <c r="CP28" s="1860"/>
      <c r="CQ28" s="1860"/>
      <c r="CR28" s="1860"/>
      <c r="CS28" s="1860"/>
      <c r="CT28" s="1860"/>
      <c r="CU28" s="1860"/>
      <c r="CV28" s="1860"/>
      <c r="CW28" s="1860"/>
      <c r="CX28" s="1860"/>
      <c r="CY28" s="1860"/>
      <c r="CZ28" s="1860"/>
    </row>
    <row r="29" s="636" customFormat="true" ht="15" customHeight="true" x14ac:dyDescent="0.2">
      <c r="A29" s="2343" t="s">
        <v>57</v>
      </c>
      <c r="B29" s="1407" t="s">
        <v>49</v>
      </c>
      <c r="C29" s="1294">
        <v>49.1</v>
      </c>
      <c r="D29" s="1295">
        <v>69.8</v>
      </c>
      <c r="E29" s="1295">
        <v>74.7</v>
      </c>
      <c r="F29" s="1295">
        <v>80.3</v>
      </c>
      <c r="G29" s="1296">
        <v>93.7</v>
      </c>
      <c r="H29" s="1297">
        <v>78.8</v>
      </c>
      <c r="I29" s="1295">
        <v>86.7</v>
      </c>
      <c r="J29" s="1295">
        <v>89.7</v>
      </c>
      <c r="K29" s="1295">
        <v>93.9</v>
      </c>
      <c r="L29" s="1298">
        <v>97.7</v>
      </c>
      <c r="M29" s="1299">
        <v>42.5</v>
      </c>
      <c r="N29" s="1295">
        <v>60.6</v>
      </c>
      <c r="O29" s="1295">
        <v>68.099999999999994</v>
      </c>
      <c r="P29" s="1295">
        <v>68.5</v>
      </c>
      <c r="Q29" s="1296">
        <v>78.599999999999994</v>
      </c>
      <c r="R29" s="1297">
        <v>80.099999999999994</v>
      </c>
      <c r="S29" s="1295">
        <v>88.2</v>
      </c>
      <c r="T29" s="1295">
        <v>76</v>
      </c>
      <c r="U29" s="1295">
        <v>70.3</v>
      </c>
      <c r="V29" s="1295">
        <v>56.4</v>
      </c>
      <c r="W29" s="1295">
        <v>67</v>
      </c>
      <c r="X29" s="1295">
        <v>70.8</v>
      </c>
      <c r="Y29" s="1817">
        <v>73.599999999999994</v>
      </c>
      <c r="Z29" s="1330"/>
      <c r="AA29" s="1330"/>
      <c r="AB29" s="1330"/>
      <c r="AC29" s="1330"/>
      <c r="AD29" s="1330"/>
      <c r="AE29" s="1330"/>
      <c r="AF29" s="1330"/>
      <c r="AG29" s="1330"/>
      <c r="AH29" s="1330"/>
      <c r="AI29" s="1330"/>
      <c r="AJ29" s="1330"/>
      <c r="AK29" s="1330"/>
      <c r="AL29" s="1330"/>
      <c r="AM29" s="1330"/>
      <c r="AN29" s="1330"/>
      <c r="AO29" s="1330"/>
      <c r="AP29" s="1330"/>
      <c r="AQ29" s="1330"/>
      <c r="AR29" s="1330"/>
      <c r="AS29" s="1330"/>
      <c r="AT29" s="1330"/>
      <c r="AU29" s="1330"/>
      <c r="AV29" s="1330"/>
      <c r="AW29" s="1330"/>
      <c r="AX29" s="1330"/>
      <c r="AY29" s="1330"/>
      <c r="AZ29" s="640"/>
      <c r="BA29" s="2179" t="s">
        <v>57</v>
      </c>
      <c r="BB29" s="150" t="s">
        <v>49</v>
      </c>
      <c r="BC29" s="1088" t="s">
        <v>35</v>
      </c>
      <c r="BD29" s="1107" t="s">
        <v>35</v>
      </c>
      <c r="BE29" s="1107" t="s">
        <v>35</v>
      </c>
      <c r="BF29" s="1107" t="s">
        <v>35</v>
      </c>
      <c r="BG29" s="1127" t="s">
        <v>35</v>
      </c>
      <c r="BH29" s="1147" t="s">
        <v>35</v>
      </c>
      <c r="BI29" s="1107" t="s">
        <v>35</v>
      </c>
      <c r="BJ29" s="1107" t="s">
        <v>35</v>
      </c>
      <c r="BK29" s="1107" t="s">
        <v>35</v>
      </c>
      <c r="BL29" s="1127" t="s">
        <v>35</v>
      </c>
      <c r="BM29" s="1147" t="s">
        <v>35</v>
      </c>
      <c r="BN29" s="1107" t="s">
        <v>35</v>
      </c>
      <c r="BO29" s="1107" t="s">
        <v>35</v>
      </c>
      <c r="BP29" s="1107" t="s">
        <v>35</v>
      </c>
      <c r="BQ29" s="1127" t="s">
        <v>35</v>
      </c>
      <c r="BR29" s="1147" t="s">
        <v>35</v>
      </c>
      <c r="BS29" s="1107" t="s">
        <v>35</v>
      </c>
      <c r="BT29" s="1107" t="s">
        <v>35</v>
      </c>
      <c r="BU29" s="1107" t="s">
        <v>35</v>
      </c>
      <c r="BV29" s="1107" t="s">
        <v>35</v>
      </c>
      <c r="BW29" s="1107" t="s">
        <v>35</v>
      </c>
      <c r="BX29" s="1107" t="s">
        <v>35</v>
      </c>
      <c r="BY29" s="1166" t="s">
        <v>35</v>
      </c>
      <c r="BZ29" s="1861"/>
      <c r="CA29" s="1861"/>
      <c r="CB29" s="1861"/>
      <c r="CC29" s="1861"/>
      <c r="CD29" s="1861"/>
      <c r="CE29" s="1861"/>
      <c r="CF29" s="1861"/>
      <c r="CG29" s="1861"/>
      <c r="CH29" s="1861"/>
      <c r="CI29" s="1861"/>
      <c r="CJ29" s="1861"/>
      <c r="CK29" s="1861"/>
      <c r="CL29" s="1861"/>
      <c r="CM29" s="1861"/>
      <c r="CN29" s="1861"/>
      <c r="CO29" s="1861"/>
      <c r="CP29" s="1861"/>
      <c r="CQ29" s="1861"/>
      <c r="CR29" s="1861"/>
      <c r="CS29" s="1861"/>
      <c r="CT29" s="1861"/>
      <c r="CU29" s="1861"/>
      <c r="CV29" s="1861"/>
      <c r="CW29" s="1861"/>
      <c r="CX29" s="1861"/>
      <c r="CY29" s="1861"/>
      <c r="CZ29" s="1861"/>
    </row>
    <row r="30" s="636" customFormat="true" ht="15" customHeight="true" x14ac:dyDescent="0.2">
      <c r="A30" s="2320"/>
      <c r="B30" s="1408" t="s">
        <v>48</v>
      </c>
      <c r="C30" s="1300">
        <v>50.9</v>
      </c>
      <c r="D30" s="1301">
        <v>30.2</v>
      </c>
      <c r="E30" s="1301">
        <v>25.3</v>
      </c>
      <c r="F30" s="1301">
        <v>19.7</v>
      </c>
      <c r="G30" s="1302">
        <v>6.3</v>
      </c>
      <c r="H30" s="1303">
        <v>21.2</v>
      </c>
      <c r="I30" s="1301">
        <v>13.3</v>
      </c>
      <c r="J30" s="1301">
        <v>10.3</v>
      </c>
      <c r="K30" s="1301">
        <v>6.1</v>
      </c>
      <c r="L30" s="1304">
        <v>2.2999999999999998</v>
      </c>
      <c r="M30" s="1305">
        <v>57.5</v>
      </c>
      <c r="N30" s="1301">
        <v>39.4</v>
      </c>
      <c r="O30" s="1301">
        <v>31.9</v>
      </c>
      <c r="P30" s="1301">
        <v>31.5</v>
      </c>
      <c r="Q30" s="1302">
        <v>21.4</v>
      </c>
      <c r="R30" s="1303">
        <v>19.899999999999999</v>
      </c>
      <c r="S30" s="1301">
        <v>11.8</v>
      </c>
      <c r="T30" s="1301">
        <v>24</v>
      </c>
      <c r="U30" s="1301">
        <v>29.7</v>
      </c>
      <c r="V30" s="1301">
        <v>43.6</v>
      </c>
      <c r="W30" s="1301">
        <v>33</v>
      </c>
      <c r="X30" s="1301">
        <v>29.2</v>
      </c>
      <c r="Y30" s="1818">
        <v>26.4</v>
      </c>
      <c r="Z30" s="1330"/>
      <c r="AA30" s="1330"/>
      <c r="AB30" s="1330"/>
      <c r="AC30" s="1330"/>
      <c r="AD30" s="1330"/>
      <c r="AE30" s="1330"/>
      <c r="AF30" s="1330"/>
      <c r="AG30" s="1330"/>
      <c r="AH30" s="1330"/>
      <c r="AI30" s="1330"/>
      <c r="AJ30" s="1330"/>
      <c r="AK30" s="1330"/>
      <c r="AL30" s="1330"/>
      <c r="AM30" s="1330"/>
      <c r="AN30" s="1330"/>
      <c r="AO30" s="1330"/>
      <c r="AP30" s="1330"/>
      <c r="AQ30" s="1330"/>
      <c r="AR30" s="1330"/>
      <c r="AS30" s="1330"/>
      <c r="AT30" s="1330"/>
      <c r="AU30" s="1330"/>
      <c r="AV30" s="1330"/>
      <c r="AW30" s="1330"/>
      <c r="AX30" s="1330"/>
      <c r="AY30" s="1330"/>
      <c r="AZ30" s="640"/>
      <c r="BA30" s="2180"/>
      <c r="BB30" s="151" t="s">
        <v>48</v>
      </c>
      <c r="BC30" s="1089" t="s">
        <v>35</v>
      </c>
      <c r="BD30" s="1108" t="s">
        <v>35</v>
      </c>
      <c r="BE30" s="1108" t="s">
        <v>35</v>
      </c>
      <c r="BF30" s="1108" t="s">
        <v>35</v>
      </c>
      <c r="BG30" s="1128" t="s">
        <v>35</v>
      </c>
      <c r="BH30" s="1148" t="s">
        <v>35</v>
      </c>
      <c r="BI30" s="1108" t="s">
        <v>35</v>
      </c>
      <c r="BJ30" s="1108" t="s">
        <v>35</v>
      </c>
      <c r="BK30" s="1108" t="s">
        <v>35</v>
      </c>
      <c r="BL30" s="1128" t="s">
        <v>35</v>
      </c>
      <c r="BM30" s="1148" t="s">
        <v>35</v>
      </c>
      <c r="BN30" s="1108" t="s">
        <v>35</v>
      </c>
      <c r="BO30" s="1108" t="s">
        <v>35</v>
      </c>
      <c r="BP30" s="1108" t="s">
        <v>35</v>
      </c>
      <c r="BQ30" s="1128" t="s">
        <v>35</v>
      </c>
      <c r="BR30" s="1148" t="s">
        <v>35</v>
      </c>
      <c r="BS30" s="1108" t="s">
        <v>35</v>
      </c>
      <c r="BT30" s="1108" t="s">
        <v>35</v>
      </c>
      <c r="BU30" s="1108" t="s">
        <v>35</v>
      </c>
      <c r="BV30" s="1108" t="s">
        <v>35</v>
      </c>
      <c r="BW30" s="1108" t="s">
        <v>35</v>
      </c>
      <c r="BX30" s="1108" t="s">
        <v>35</v>
      </c>
      <c r="BY30" s="1167" t="s">
        <v>35</v>
      </c>
      <c r="BZ30" s="1862"/>
      <c r="CA30" s="1862"/>
      <c r="CB30" s="1862"/>
      <c r="CC30" s="1862"/>
      <c r="CD30" s="1862"/>
      <c r="CE30" s="1862"/>
      <c r="CF30" s="1862"/>
      <c r="CG30" s="1862"/>
      <c r="CH30" s="1862"/>
      <c r="CI30" s="1862"/>
      <c r="CJ30" s="1862"/>
      <c r="CK30" s="1862"/>
      <c r="CL30" s="1862"/>
      <c r="CM30" s="1862"/>
      <c r="CN30" s="1862"/>
      <c r="CO30" s="1862"/>
      <c r="CP30" s="1862"/>
      <c r="CQ30" s="1862"/>
      <c r="CR30" s="1862"/>
      <c r="CS30" s="1862"/>
      <c r="CT30" s="1862"/>
      <c r="CU30" s="1862"/>
      <c r="CV30" s="1862"/>
      <c r="CW30" s="1862"/>
      <c r="CX30" s="1862"/>
      <c r="CY30" s="1862"/>
      <c r="CZ30" s="1862"/>
    </row>
    <row r="31" s="130" customFormat="true" ht="15" customHeight="true" x14ac:dyDescent="0.2">
      <c r="A31" s="2181" t="s">
        <v>103</v>
      </c>
      <c r="B31" s="249" t="s">
        <v>49</v>
      </c>
      <c r="C31" s="1306">
        <v>46.5</v>
      </c>
      <c r="D31" s="1307">
        <v>67</v>
      </c>
      <c r="E31" s="1307">
        <v>72</v>
      </c>
      <c r="F31" s="1307">
        <v>78.8</v>
      </c>
      <c r="G31" s="1308">
        <v>93.5</v>
      </c>
      <c r="H31" s="1309">
        <v>76.2</v>
      </c>
      <c r="I31" s="1307">
        <v>84.6</v>
      </c>
      <c r="J31" s="1307">
        <v>89.3</v>
      </c>
      <c r="K31" s="1307">
        <v>93.9</v>
      </c>
      <c r="L31" s="1310">
        <v>97.4</v>
      </c>
      <c r="M31" s="1311">
        <v>40.1</v>
      </c>
      <c r="N31" s="1307">
        <v>58</v>
      </c>
      <c r="O31" s="1307">
        <v>64.400000000000006</v>
      </c>
      <c r="P31" s="1307">
        <v>66</v>
      </c>
      <c r="Q31" s="1308">
        <v>76.900000000000006</v>
      </c>
      <c r="R31" s="1309">
        <v>76.8</v>
      </c>
      <c r="S31" s="1307">
        <v>87.8</v>
      </c>
      <c r="T31" s="1307">
        <v>73.3</v>
      </c>
      <c r="U31" s="1307">
        <v>66.8</v>
      </c>
      <c r="V31" s="1307">
        <v>55.1</v>
      </c>
      <c r="W31" s="1307">
        <v>67</v>
      </c>
      <c r="X31" s="1307">
        <v>69.8</v>
      </c>
      <c r="Y31" s="1819">
        <v>71.400000000000006</v>
      </c>
      <c r="Z31" s="1330"/>
      <c r="AA31" s="1330"/>
      <c r="AB31" s="1330"/>
      <c r="AC31" s="1330"/>
      <c r="AD31" s="1330"/>
      <c r="AE31" s="1330"/>
      <c r="AF31" s="1330"/>
      <c r="AG31" s="1330"/>
      <c r="AH31" s="1330"/>
      <c r="AI31" s="1330"/>
      <c r="AJ31" s="1330"/>
      <c r="AK31" s="1330"/>
      <c r="AL31" s="1330"/>
      <c r="AM31" s="1330"/>
      <c r="AN31" s="1330"/>
      <c r="AO31" s="1330"/>
      <c r="AP31" s="1330"/>
      <c r="AQ31" s="1330"/>
      <c r="AR31" s="1330"/>
      <c r="AS31" s="1330"/>
      <c r="AT31" s="1330"/>
      <c r="AU31" s="1330"/>
      <c r="AV31" s="1330"/>
      <c r="AW31" s="1330"/>
      <c r="AX31" s="1330"/>
      <c r="AY31" s="1330"/>
      <c r="AZ31" s="640"/>
      <c r="BA31" s="2180" t="s">
        <v>103</v>
      </c>
      <c r="BB31" s="151" t="s">
        <v>49</v>
      </c>
      <c r="BC31" s="1089" t="s">
        <v>35</v>
      </c>
      <c r="BD31" s="1108" t="s">
        <v>35</v>
      </c>
      <c r="BE31" s="1108" t="s">
        <v>35</v>
      </c>
      <c r="BF31" s="1108" t="s">
        <v>35</v>
      </c>
      <c r="BG31" s="1128" t="s">
        <v>35</v>
      </c>
      <c r="BH31" s="1148" t="s">
        <v>35</v>
      </c>
      <c r="BI31" s="1108" t="s">
        <v>35</v>
      </c>
      <c r="BJ31" s="1108" t="s">
        <v>35</v>
      </c>
      <c r="BK31" s="1108" t="s">
        <v>35</v>
      </c>
      <c r="BL31" s="1128" t="s">
        <v>35</v>
      </c>
      <c r="BM31" s="1148" t="s">
        <v>35</v>
      </c>
      <c r="BN31" s="1108" t="s">
        <v>35</v>
      </c>
      <c r="BO31" s="1108" t="s">
        <v>35</v>
      </c>
      <c r="BP31" s="1108" t="s">
        <v>35</v>
      </c>
      <c r="BQ31" s="1128" t="s">
        <v>35</v>
      </c>
      <c r="BR31" s="1148" t="s">
        <v>35</v>
      </c>
      <c r="BS31" s="1108" t="s">
        <v>35</v>
      </c>
      <c r="BT31" s="1108" t="s">
        <v>35</v>
      </c>
      <c r="BU31" s="1108" t="s">
        <v>35</v>
      </c>
      <c r="BV31" s="1108" t="s">
        <v>35</v>
      </c>
      <c r="BW31" s="1108" t="s">
        <v>35</v>
      </c>
      <c r="BX31" s="1108" t="s">
        <v>35</v>
      </c>
      <c r="BY31" s="1167" t="s">
        <v>35</v>
      </c>
      <c r="BZ31" s="1862"/>
      <c r="CA31" s="1862"/>
      <c r="CB31" s="1862"/>
      <c r="CC31" s="1862"/>
      <c r="CD31" s="1862"/>
      <c r="CE31" s="1862"/>
      <c r="CF31" s="1862"/>
      <c r="CG31" s="1862"/>
      <c r="CH31" s="1862"/>
      <c r="CI31" s="1862"/>
      <c r="CJ31" s="1862"/>
      <c r="CK31" s="1862"/>
      <c r="CL31" s="1862"/>
      <c r="CM31" s="1862"/>
      <c r="CN31" s="1862"/>
      <c r="CO31" s="1862"/>
      <c r="CP31" s="1862"/>
      <c r="CQ31" s="1862"/>
      <c r="CR31" s="1862"/>
      <c r="CS31" s="1862"/>
      <c r="CT31" s="1862"/>
      <c r="CU31" s="1862"/>
      <c r="CV31" s="1862"/>
      <c r="CW31" s="1862"/>
      <c r="CX31" s="1862"/>
      <c r="CY31" s="1862"/>
      <c r="CZ31" s="1862"/>
    </row>
    <row r="32" s="130" customFormat="true" ht="15" customHeight="true" x14ac:dyDescent="0.2">
      <c r="A32" s="2181"/>
      <c r="B32" s="249" t="s">
        <v>48</v>
      </c>
      <c r="C32" s="1300">
        <v>53.5</v>
      </c>
      <c r="D32" s="1301">
        <v>33</v>
      </c>
      <c r="E32" s="1301">
        <v>28</v>
      </c>
      <c r="F32" s="1301">
        <v>21.2</v>
      </c>
      <c r="G32" s="1302">
        <v>6.5</v>
      </c>
      <c r="H32" s="1303">
        <v>23.8</v>
      </c>
      <c r="I32" s="1301">
        <v>15.4</v>
      </c>
      <c r="J32" s="1301">
        <v>10.7</v>
      </c>
      <c r="K32" s="1301">
        <v>6.1</v>
      </c>
      <c r="L32" s="1304">
        <v>2.6</v>
      </c>
      <c r="M32" s="1305">
        <v>59.9</v>
      </c>
      <c r="N32" s="1301">
        <v>42</v>
      </c>
      <c r="O32" s="1301">
        <v>35.6</v>
      </c>
      <c r="P32" s="1301">
        <v>34</v>
      </c>
      <c r="Q32" s="1302">
        <v>23.1</v>
      </c>
      <c r="R32" s="1303">
        <v>23.2</v>
      </c>
      <c r="S32" s="1301">
        <v>12.2</v>
      </c>
      <c r="T32" s="1301">
        <v>26.7</v>
      </c>
      <c r="U32" s="1301">
        <v>33.200000000000003</v>
      </c>
      <c r="V32" s="1301">
        <v>44.9</v>
      </c>
      <c r="W32" s="1301">
        <v>33</v>
      </c>
      <c r="X32" s="1301">
        <v>30.2</v>
      </c>
      <c r="Y32" s="1818">
        <v>28.6</v>
      </c>
      <c r="Z32" s="1330"/>
      <c r="AA32" s="1330"/>
      <c r="AB32" s="1330"/>
      <c r="AC32" s="1330"/>
      <c r="AD32" s="1330"/>
      <c r="AE32" s="1330"/>
      <c r="AF32" s="1330"/>
      <c r="AG32" s="1330"/>
      <c r="AH32" s="1330"/>
      <c r="AI32" s="1330"/>
      <c r="AJ32" s="1330"/>
      <c r="AK32" s="1330"/>
      <c r="AL32" s="1330"/>
      <c r="AM32" s="1330"/>
      <c r="AN32" s="1330"/>
      <c r="AO32" s="1330"/>
      <c r="AP32" s="1330"/>
      <c r="AQ32" s="1330"/>
      <c r="AR32" s="1330"/>
      <c r="AS32" s="1330"/>
      <c r="AT32" s="1330"/>
      <c r="AU32" s="1330"/>
      <c r="AV32" s="1330"/>
      <c r="AW32" s="1330"/>
      <c r="AX32" s="1330"/>
      <c r="AY32" s="1330"/>
      <c r="AZ32" s="640"/>
      <c r="BA32" s="2180"/>
      <c r="BB32" s="151" t="s">
        <v>48</v>
      </c>
      <c r="BC32" s="1089" t="s">
        <v>35</v>
      </c>
      <c r="BD32" s="1108" t="s">
        <v>35</v>
      </c>
      <c r="BE32" s="1108" t="s">
        <v>35</v>
      </c>
      <c r="BF32" s="1108" t="s">
        <v>35</v>
      </c>
      <c r="BG32" s="1128" t="s">
        <v>35</v>
      </c>
      <c r="BH32" s="1148" t="s">
        <v>35</v>
      </c>
      <c r="BI32" s="1108" t="s">
        <v>35</v>
      </c>
      <c r="BJ32" s="1108" t="s">
        <v>35</v>
      </c>
      <c r="BK32" s="1108" t="s">
        <v>35</v>
      </c>
      <c r="BL32" s="1128" t="s">
        <v>35</v>
      </c>
      <c r="BM32" s="1148" t="s">
        <v>35</v>
      </c>
      <c r="BN32" s="1108" t="s">
        <v>35</v>
      </c>
      <c r="BO32" s="1108" t="s">
        <v>35</v>
      </c>
      <c r="BP32" s="1108" t="s">
        <v>35</v>
      </c>
      <c r="BQ32" s="1128" t="s">
        <v>35</v>
      </c>
      <c r="BR32" s="1148" t="s">
        <v>35</v>
      </c>
      <c r="BS32" s="1108" t="s">
        <v>35</v>
      </c>
      <c r="BT32" s="1108" t="s">
        <v>35</v>
      </c>
      <c r="BU32" s="1108" t="s">
        <v>35</v>
      </c>
      <c r="BV32" s="1108" t="s">
        <v>35</v>
      </c>
      <c r="BW32" s="1108" t="s">
        <v>35</v>
      </c>
      <c r="BX32" s="1108" t="s">
        <v>35</v>
      </c>
      <c r="BY32" s="1167" t="s">
        <v>35</v>
      </c>
      <c r="BZ32" s="1862"/>
      <c r="CA32" s="1862"/>
      <c r="CB32" s="1862"/>
      <c r="CC32" s="1862"/>
      <c r="CD32" s="1862"/>
      <c r="CE32" s="1862"/>
      <c r="CF32" s="1862"/>
      <c r="CG32" s="1862"/>
      <c r="CH32" s="1862"/>
      <c r="CI32" s="1862"/>
      <c r="CJ32" s="1862"/>
      <c r="CK32" s="1862"/>
      <c r="CL32" s="1862"/>
      <c r="CM32" s="1862"/>
      <c r="CN32" s="1862"/>
      <c r="CO32" s="1862"/>
      <c r="CP32" s="1862"/>
      <c r="CQ32" s="1862"/>
      <c r="CR32" s="1862"/>
      <c r="CS32" s="1862"/>
      <c r="CT32" s="1862"/>
      <c r="CU32" s="1862"/>
      <c r="CV32" s="1862"/>
      <c r="CW32" s="1862"/>
      <c r="CX32" s="1862"/>
      <c r="CY32" s="1862"/>
      <c r="CZ32" s="1862"/>
    </row>
    <row r="33" s="130" customFormat="true" ht="15" customHeight="true" x14ac:dyDescent="0.2">
      <c r="A33" s="2181" t="s">
        <v>104</v>
      </c>
      <c r="B33" s="249" t="s">
        <v>49</v>
      </c>
      <c r="C33" s="1039" t="s">
        <v>35</v>
      </c>
      <c r="D33" s="1048" t="s">
        <v>35</v>
      </c>
      <c r="E33" s="1048" t="s">
        <v>35</v>
      </c>
      <c r="F33" s="1048" t="s">
        <v>35</v>
      </c>
      <c r="G33" s="1057" t="s">
        <v>35</v>
      </c>
      <c r="H33" s="1066" t="s">
        <v>35</v>
      </c>
      <c r="I33" s="1048" t="s">
        <v>35</v>
      </c>
      <c r="J33" s="1048" t="s">
        <v>35</v>
      </c>
      <c r="K33" s="1048" t="s">
        <v>35</v>
      </c>
      <c r="L33" s="1075" t="s">
        <v>35</v>
      </c>
      <c r="M33" s="1082" t="s">
        <v>35</v>
      </c>
      <c r="N33" s="1048" t="s">
        <v>35</v>
      </c>
      <c r="O33" s="1048" t="s">
        <v>35</v>
      </c>
      <c r="P33" s="1048" t="s">
        <v>35</v>
      </c>
      <c r="Q33" s="1057" t="s">
        <v>35</v>
      </c>
      <c r="R33" s="1066" t="s">
        <v>35</v>
      </c>
      <c r="S33" s="1048" t="s">
        <v>35</v>
      </c>
      <c r="T33" s="1048" t="s">
        <v>35</v>
      </c>
      <c r="U33" s="1048" t="s">
        <v>35</v>
      </c>
      <c r="V33" s="1048" t="s">
        <v>35</v>
      </c>
      <c r="W33" s="1048" t="s">
        <v>35</v>
      </c>
      <c r="X33" s="1048" t="s">
        <v>35</v>
      </c>
      <c r="Y33" s="1820" t="s">
        <v>35</v>
      </c>
      <c r="Z33" s="1852"/>
      <c r="AA33" s="1852"/>
      <c r="AB33" s="1852"/>
      <c r="AC33" s="1852"/>
      <c r="AD33" s="1852"/>
      <c r="AE33" s="1852"/>
      <c r="AF33" s="1852"/>
      <c r="AG33" s="1852"/>
      <c r="AH33" s="1852"/>
      <c r="AI33" s="1852"/>
      <c r="AJ33" s="1852"/>
      <c r="AK33" s="1852"/>
      <c r="AL33" s="1852"/>
      <c r="AM33" s="1852"/>
      <c r="AN33" s="1852"/>
      <c r="AO33" s="1852"/>
      <c r="AP33" s="1852"/>
      <c r="AQ33" s="1852"/>
      <c r="AR33" s="1852"/>
      <c r="AS33" s="1852"/>
      <c r="AT33" s="1852"/>
      <c r="AU33" s="1852"/>
      <c r="AV33" s="1852"/>
      <c r="AW33" s="1852"/>
      <c r="AX33" s="1852"/>
      <c r="AY33" s="1852"/>
      <c r="AZ33" s="215"/>
      <c r="BA33" s="2180" t="s">
        <v>104</v>
      </c>
      <c r="BB33" s="151" t="s">
        <v>49</v>
      </c>
      <c r="BC33" s="1089" t="s">
        <v>35</v>
      </c>
      <c r="BD33" s="1108" t="s">
        <v>35</v>
      </c>
      <c r="BE33" s="1108" t="s">
        <v>35</v>
      </c>
      <c r="BF33" s="1108" t="s">
        <v>35</v>
      </c>
      <c r="BG33" s="1128" t="s">
        <v>35</v>
      </c>
      <c r="BH33" s="1148" t="s">
        <v>35</v>
      </c>
      <c r="BI33" s="1108" t="s">
        <v>35</v>
      </c>
      <c r="BJ33" s="1108" t="s">
        <v>35</v>
      </c>
      <c r="BK33" s="1108" t="s">
        <v>35</v>
      </c>
      <c r="BL33" s="1128" t="s">
        <v>35</v>
      </c>
      <c r="BM33" s="1148" t="s">
        <v>35</v>
      </c>
      <c r="BN33" s="1108" t="s">
        <v>35</v>
      </c>
      <c r="BO33" s="1108" t="s">
        <v>35</v>
      </c>
      <c r="BP33" s="1108" t="s">
        <v>35</v>
      </c>
      <c r="BQ33" s="1128" t="s">
        <v>35</v>
      </c>
      <c r="BR33" s="1148" t="s">
        <v>35</v>
      </c>
      <c r="BS33" s="1108" t="s">
        <v>35</v>
      </c>
      <c r="BT33" s="1108" t="s">
        <v>35</v>
      </c>
      <c r="BU33" s="1108" t="s">
        <v>35</v>
      </c>
      <c r="BV33" s="1108" t="s">
        <v>35</v>
      </c>
      <c r="BW33" s="1108" t="s">
        <v>35</v>
      </c>
      <c r="BX33" s="1108" t="s">
        <v>35</v>
      </c>
      <c r="BY33" s="1167" t="s">
        <v>35</v>
      </c>
      <c r="BZ33" s="1862"/>
      <c r="CA33" s="1862"/>
      <c r="CB33" s="1862"/>
      <c r="CC33" s="1862"/>
      <c r="CD33" s="1862"/>
      <c r="CE33" s="1862"/>
      <c r="CF33" s="1862"/>
      <c r="CG33" s="1862"/>
      <c r="CH33" s="1862"/>
      <c r="CI33" s="1862"/>
      <c r="CJ33" s="1862"/>
      <c r="CK33" s="1862"/>
      <c r="CL33" s="1862"/>
      <c r="CM33" s="1862"/>
      <c r="CN33" s="1862"/>
      <c r="CO33" s="1862"/>
      <c r="CP33" s="1862"/>
      <c r="CQ33" s="1862"/>
      <c r="CR33" s="1862"/>
      <c r="CS33" s="1862"/>
      <c r="CT33" s="1862"/>
      <c r="CU33" s="1862"/>
      <c r="CV33" s="1862"/>
      <c r="CW33" s="1862"/>
      <c r="CX33" s="1862"/>
      <c r="CY33" s="1862"/>
      <c r="CZ33" s="1862"/>
    </row>
    <row r="34" s="130" customFormat="true" ht="15" customHeight="true" x14ac:dyDescent="0.2">
      <c r="A34" s="2181"/>
      <c r="B34" s="249" t="s">
        <v>48</v>
      </c>
      <c r="C34" s="1039" t="s">
        <v>35</v>
      </c>
      <c r="D34" s="1048" t="s">
        <v>35</v>
      </c>
      <c r="E34" s="1048" t="s">
        <v>35</v>
      </c>
      <c r="F34" s="1048" t="s">
        <v>35</v>
      </c>
      <c r="G34" s="1057" t="s">
        <v>35</v>
      </c>
      <c r="H34" s="1066" t="s">
        <v>35</v>
      </c>
      <c r="I34" s="1048" t="s">
        <v>35</v>
      </c>
      <c r="J34" s="1048" t="s">
        <v>35</v>
      </c>
      <c r="K34" s="1048" t="s">
        <v>35</v>
      </c>
      <c r="L34" s="1075" t="s">
        <v>35</v>
      </c>
      <c r="M34" s="1082" t="s">
        <v>35</v>
      </c>
      <c r="N34" s="1048" t="s">
        <v>35</v>
      </c>
      <c r="O34" s="1048" t="s">
        <v>35</v>
      </c>
      <c r="P34" s="1048" t="s">
        <v>35</v>
      </c>
      <c r="Q34" s="1057" t="s">
        <v>35</v>
      </c>
      <c r="R34" s="1066" t="s">
        <v>35</v>
      </c>
      <c r="S34" s="1048" t="s">
        <v>35</v>
      </c>
      <c r="T34" s="1048" t="s">
        <v>35</v>
      </c>
      <c r="U34" s="1048" t="s">
        <v>35</v>
      </c>
      <c r="V34" s="1048" t="s">
        <v>35</v>
      </c>
      <c r="W34" s="1048" t="s">
        <v>35</v>
      </c>
      <c r="X34" s="1048" t="s">
        <v>35</v>
      </c>
      <c r="Y34" s="1820" t="s">
        <v>35</v>
      </c>
      <c r="Z34" s="1852"/>
      <c r="AA34" s="1852"/>
      <c r="AB34" s="1852"/>
      <c r="AC34" s="1852"/>
      <c r="AD34" s="1852"/>
      <c r="AE34" s="1852"/>
      <c r="AF34" s="1852"/>
      <c r="AG34" s="1852"/>
      <c r="AH34" s="1852"/>
      <c r="AI34" s="1852"/>
      <c r="AJ34" s="1852"/>
      <c r="AK34" s="1852"/>
      <c r="AL34" s="1852"/>
      <c r="AM34" s="1852"/>
      <c r="AN34" s="1852"/>
      <c r="AO34" s="1852"/>
      <c r="AP34" s="1852"/>
      <c r="AQ34" s="1852"/>
      <c r="AR34" s="1852"/>
      <c r="AS34" s="1852"/>
      <c r="AT34" s="1852"/>
      <c r="AU34" s="1852"/>
      <c r="AV34" s="1852"/>
      <c r="AW34" s="1852"/>
      <c r="AX34" s="1852"/>
      <c r="AY34" s="1852"/>
      <c r="AZ34" s="215"/>
      <c r="BA34" s="2180"/>
      <c r="BB34" s="151" t="s">
        <v>48</v>
      </c>
      <c r="BC34" s="1089" t="s">
        <v>35</v>
      </c>
      <c r="BD34" s="1108" t="s">
        <v>35</v>
      </c>
      <c r="BE34" s="1108" t="s">
        <v>35</v>
      </c>
      <c r="BF34" s="1108" t="s">
        <v>35</v>
      </c>
      <c r="BG34" s="1128" t="s">
        <v>35</v>
      </c>
      <c r="BH34" s="1148" t="s">
        <v>35</v>
      </c>
      <c r="BI34" s="1108" t="s">
        <v>35</v>
      </c>
      <c r="BJ34" s="1108" t="s">
        <v>35</v>
      </c>
      <c r="BK34" s="1108" t="s">
        <v>35</v>
      </c>
      <c r="BL34" s="1128" t="s">
        <v>35</v>
      </c>
      <c r="BM34" s="1148" t="s">
        <v>35</v>
      </c>
      <c r="BN34" s="1108" t="s">
        <v>35</v>
      </c>
      <c r="BO34" s="1108" t="s">
        <v>35</v>
      </c>
      <c r="BP34" s="1108" t="s">
        <v>35</v>
      </c>
      <c r="BQ34" s="1128" t="s">
        <v>35</v>
      </c>
      <c r="BR34" s="1148" t="s">
        <v>35</v>
      </c>
      <c r="BS34" s="1108" t="s">
        <v>35</v>
      </c>
      <c r="BT34" s="1108" t="s">
        <v>35</v>
      </c>
      <c r="BU34" s="1108" t="s">
        <v>35</v>
      </c>
      <c r="BV34" s="1108" t="s">
        <v>35</v>
      </c>
      <c r="BW34" s="1108" t="s">
        <v>35</v>
      </c>
      <c r="BX34" s="1108" t="s">
        <v>35</v>
      </c>
      <c r="BY34" s="1167" t="s">
        <v>35</v>
      </c>
      <c r="BZ34" s="1862"/>
      <c r="CA34" s="1862"/>
      <c r="CB34" s="1862"/>
      <c r="CC34" s="1862"/>
      <c r="CD34" s="1862"/>
      <c r="CE34" s="1862"/>
      <c r="CF34" s="1862"/>
      <c r="CG34" s="1862"/>
      <c r="CH34" s="1862"/>
      <c r="CI34" s="1862"/>
      <c r="CJ34" s="1862"/>
      <c r="CK34" s="1862"/>
      <c r="CL34" s="1862"/>
      <c r="CM34" s="1862"/>
      <c r="CN34" s="1862"/>
      <c r="CO34" s="1862"/>
      <c r="CP34" s="1862"/>
      <c r="CQ34" s="1862"/>
      <c r="CR34" s="1862"/>
      <c r="CS34" s="1862"/>
      <c r="CT34" s="1862"/>
      <c r="CU34" s="1862"/>
      <c r="CV34" s="1862"/>
      <c r="CW34" s="1862"/>
      <c r="CX34" s="1862"/>
      <c r="CY34" s="1862"/>
      <c r="CZ34" s="1862"/>
    </row>
    <row r="35" s="636" customFormat="true" ht="15" customHeight="true" x14ac:dyDescent="0.2">
      <c r="A35" s="2320" t="s">
        <v>55</v>
      </c>
      <c r="B35" s="1408" t="s">
        <v>49</v>
      </c>
      <c r="C35" s="1300">
        <v>48.4</v>
      </c>
      <c r="D35" s="1301">
        <v>67.900000000000006</v>
      </c>
      <c r="E35" s="1301">
        <v>73</v>
      </c>
      <c r="F35" s="1301">
        <v>79.400000000000006</v>
      </c>
      <c r="G35" s="1302">
        <v>93.7</v>
      </c>
      <c r="H35" s="1303">
        <v>77.099999999999994</v>
      </c>
      <c r="I35" s="1301">
        <v>84.8</v>
      </c>
      <c r="J35" s="1301">
        <v>89.5</v>
      </c>
      <c r="K35" s="1301">
        <v>93.9</v>
      </c>
      <c r="L35" s="1304">
        <v>97.6</v>
      </c>
      <c r="M35" s="1305">
        <v>42.5</v>
      </c>
      <c r="N35" s="1301">
        <v>59.2</v>
      </c>
      <c r="O35" s="1301">
        <v>65.7</v>
      </c>
      <c r="P35" s="1301">
        <v>66.8</v>
      </c>
      <c r="Q35" s="1302">
        <v>78</v>
      </c>
      <c r="R35" s="1303">
        <v>77.3</v>
      </c>
      <c r="S35" s="1301">
        <v>88.4</v>
      </c>
      <c r="T35" s="1301">
        <v>74.2</v>
      </c>
      <c r="U35" s="1301">
        <v>68.099999999999994</v>
      </c>
      <c r="V35" s="1301">
        <v>57.8</v>
      </c>
      <c r="W35" s="1301">
        <v>67.5</v>
      </c>
      <c r="X35" s="1301">
        <v>70.5</v>
      </c>
      <c r="Y35" s="1818">
        <v>72.7</v>
      </c>
      <c r="Z35" s="1330"/>
      <c r="AA35" s="1330"/>
      <c r="AB35" s="1330"/>
      <c r="AC35" s="1330"/>
      <c r="AD35" s="1330"/>
      <c r="AE35" s="1330"/>
      <c r="AF35" s="1330"/>
      <c r="AG35" s="1330"/>
      <c r="AH35" s="1330"/>
      <c r="AI35" s="1330"/>
      <c r="AJ35" s="1330"/>
      <c r="AK35" s="1330"/>
      <c r="AL35" s="1330"/>
      <c r="AM35" s="1330"/>
      <c r="AN35" s="1330"/>
      <c r="AO35" s="1330"/>
      <c r="AP35" s="1330"/>
      <c r="AQ35" s="1330"/>
      <c r="AR35" s="1330"/>
      <c r="AS35" s="1330"/>
      <c r="AT35" s="1330"/>
      <c r="AU35" s="1330"/>
      <c r="AV35" s="1330"/>
      <c r="AW35" s="1330"/>
      <c r="AX35" s="1330"/>
      <c r="AY35" s="1330"/>
      <c r="AZ35" s="640"/>
      <c r="BA35" s="2180" t="s">
        <v>55</v>
      </c>
      <c r="BB35" s="151" t="s">
        <v>49</v>
      </c>
      <c r="BC35" s="1089" t="s">
        <v>35</v>
      </c>
      <c r="BD35" s="1108" t="s">
        <v>35</v>
      </c>
      <c r="BE35" s="1108" t="s">
        <v>35</v>
      </c>
      <c r="BF35" s="1108" t="s">
        <v>35</v>
      </c>
      <c r="BG35" s="1128" t="s">
        <v>35</v>
      </c>
      <c r="BH35" s="1148" t="s">
        <v>35</v>
      </c>
      <c r="BI35" s="1108" t="s">
        <v>35</v>
      </c>
      <c r="BJ35" s="1108" t="s">
        <v>35</v>
      </c>
      <c r="BK35" s="1108" t="s">
        <v>35</v>
      </c>
      <c r="BL35" s="1128" t="s">
        <v>35</v>
      </c>
      <c r="BM35" s="1148" t="s">
        <v>35</v>
      </c>
      <c r="BN35" s="1108" t="s">
        <v>35</v>
      </c>
      <c r="BO35" s="1108" t="s">
        <v>35</v>
      </c>
      <c r="BP35" s="1108" t="s">
        <v>35</v>
      </c>
      <c r="BQ35" s="1128" t="s">
        <v>35</v>
      </c>
      <c r="BR35" s="1148" t="s">
        <v>35</v>
      </c>
      <c r="BS35" s="1108" t="s">
        <v>35</v>
      </c>
      <c r="BT35" s="1108" t="s">
        <v>35</v>
      </c>
      <c r="BU35" s="1108" t="s">
        <v>35</v>
      </c>
      <c r="BV35" s="1108" t="s">
        <v>35</v>
      </c>
      <c r="BW35" s="1108" t="s">
        <v>35</v>
      </c>
      <c r="BX35" s="1108" t="s">
        <v>35</v>
      </c>
      <c r="BY35" s="1167" t="s">
        <v>35</v>
      </c>
      <c r="BZ35" s="1862"/>
      <c r="CA35" s="1862"/>
      <c r="CB35" s="1862"/>
      <c r="CC35" s="1862"/>
      <c r="CD35" s="1862"/>
      <c r="CE35" s="1862"/>
      <c r="CF35" s="1862"/>
      <c r="CG35" s="1862"/>
      <c r="CH35" s="1862"/>
      <c r="CI35" s="1862"/>
      <c r="CJ35" s="1862"/>
      <c r="CK35" s="1862"/>
      <c r="CL35" s="1862"/>
      <c r="CM35" s="1862"/>
      <c r="CN35" s="1862"/>
      <c r="CO35" s="1862"/>
      <c r="CP35" s="1862"/>
      <c r="CQ35" s="1862"/>
      <c r="CR35" s="1862"/>
      <c r="CS35" s="1862"/>
      <c r="CT35" s="1862"/>
      <c r="CU35" s="1862"/>
      <c r="CV35" s="1862"/>
      <c r="CW35" s="1862"/>
      <c r="CX35" s="1862"/>
      <c r="CY35" s="1862"/>
      <c r="CZ35" s="1862"/>
    </row>
    <row r="36" s="636" customFormat="true" ht="15" customHeight="true" x14ac:dyDescent="0.2">
      <c r="A36" s="2320"/>
      <c r="B36" s="1408" t="s">
        <v>48</v>
      </c>
      <c r="C36" s="1300">
        <v>51.6</v>
      </c>
      <c r="D36" s="1301">
        <v>32.1</v>
      </c>
      <c r="E36" s="1301">
        <v>27</v>
      </c>
      <c r="F36" s="1301">
        <v>20.6</v>
      </c>
      <c r="G36" s="1302">
        <v>6.3</v>
      </c>
      <c r="H36" s="1303">
        <v>22.9</v>
      </c>
      <c r="I36" s="1301">
        <v>15.2</v>
      </c>
      <c r="J36" s="1301">
        <v>10.5</v>
      </c>
      <c r="K36" s="1301">
        <v>6.1</v>
      </c>
      <c r="L36" s="1304">
        <v>2.4</v>
      </c>
      <c r="M36" s="1305">
        <v>57.5</v>
      </c>
      <c r="N36" s="1301">
        <v>40.799999999999997</v>
      </c>
      <c r="O36" s="1301">
        <v>34.299999999999997</v>
      </c>
      <c r="P36" s="1301">
        <v>33.200000000000003</v>
      </c>
      <c r="Q36" s="1302">
        <v>22</v>
      </c>
      <c r="R36" s="1303">
        <v>22.7</v>
      </c>
      <c r="S36" s="1301">
        <v>11.6</v>
      </c>
      <c r="T36" s="1301">
        <v>25.8</v>
      </c>
      <c r="U36" s="1301">
        <v>31.9</v>
      </c>
      <c r="V36" s="1301">
        <v>42.2</v>
      </c>
      <c r="W36" s="1301">
        <v>32.5</v>
      </c>
      <c r="X36" s="1301">
        <v>29.5</v>
      </c>
      <c r="Y36" s="1818">
        <v>27.3</v>
      </c>
      <c r="Z36" s="1330"/>
      <c r="AA36" s="1330"/>
      <c r="AB36" s="1330"/>
      <c r="AC36" s="1330"/>
      <c r="AD36" s="1330"/>
      <c r="AE36" s="1330"/>
      <c r="AF36" s="1330"/>
      <c r="AG36" s="1330"/>
      <c r="AH36" s="1330"/>
      <c r="AI36" s="1330"/>
      <c r="AJ36" s="1330"/>
      <c r="AK36" s="1330"/>
      <c r="AL36" s="1330"/>
      <c r="AM36" s="1330"/>
      <c r="AN36" s="1330"/>
      <c r="AO36" s="1330"/>
      <c r="AP36" s="1330"/>
      <c r="AQ36" s="1330"/>
      <c r="AR36" s="1330"/>
      <c r="AS36" s="1330"/>
      <c r="AT36" s="1330"/>
      <c r="AU36" s="1330"/>
      <c r="AV36" s="1330"/>
      <c r="AW36" s="1330"/>
      <c r="AX36" s="1330"/>
      <c r="AY36" s="1330"/>
      <c r="AZ36" s="640"/>
      <c r="BA36" s="2180"/>
      <c r="BB36" s="151" t="s">
        <v>48</v>
      </c>
      <c r="BC36" s="1089" t="s">
        <v>35</v>
      </c>
      <c r="BD36" s="1108" t="s">
        <v>35</v>
      </c>
      <c r="BE36" s="1108" t="s">
        <v>35</v>
      </c>
      <c r="BF36" s="1108" t="s">
        <v>35</v>
      </c>
      <c r="BG36" s="1128" t="s">
        <v>35</v>
      </c>
      <c r="BH36" s="1148" t="s">
        <v>35</v>
      </c>
      <c r="BI36" s="1108" t="s">
        <v>35</v>
      </c>
      <c r="BJ36" s="1108" t="s">
        <v>35</v>
      </c>
      <c r="BK36" s="1108" t="s">
        <v>35</v>
      </c>
      <c r="BL36" s="1128" t="s">
        <v>35</v>
      </c>
      <c r="BM36" s="1148" t="s">
        <v>35</v>
      </c>
      <c r="BN36" s="1108" t="s">
        <v>35</v>
      </c>
      <c r="BO36" s="1108" t="s">
        <v>35</v>
      </c>
      <c r="BP36" s="1108" t="s">
        <v>35</v>
      </c>
      <c r="BQ36" s="1128" t="s">
        <v>35</v>
      </c>
      <c r="BR36" s="1148" t="s">
        <v>35</v>
      </c>
      <c r="BS36" s="1108" t="s">
        <v>35</v>
      </c>
      <c r="BT36" s="1108" t="s">
        <v>35</v>
      </c>
      <c r="BU36" s="1108" t="s">
        <v>35</v>
      </c>
      <c r="BV36" s="1108" t="s">
        <v>35</v>
      </c>
      <c r="BW36" s="1108" t="s">
        <v>35</v>
      </c>
      <c r="BX36" s="1108" t="s">
        <v>35</v>
      </c>
      <c r="BY36" s="1167" t="s">
        <v>35</v>
      </c>
      <c r="BZ36" s="1862"/>
      <c r="CA36" s="1862"/>
      <c r="CB36" s="1862"/>
      <c r="CC36" s="1862"/>
      <c r="CD36" s="1862"/>
      <c r="CE36" s="1862"/>
      <c r="CF36" s="1862"/>
      <c r="CG36" s="1862"/>
      <c r="CH36" s="1862"/>
      <c r="CI36" s="1862"/>
      <c r="CJ36" s="1862"/>
      <c r="CK36" s="1862"/>
      <c r="CL36" s="1862"/>
      <c r="CM36" s="1862"/>
      <c r="CN36" s="1862"/>
      <c r="CO36" s="1862"/>
      <c r="CP36" s="1862"/>
      <c r="CQ36" s="1862"/>
      <c r="CR36" s="1862"/>
      <c r="CS36" s="1862"/>
      <c r="CT36" s="1862"/>
      <c r="CU36" s="1862"/>
      <c r="CV36" s="1862"/>
      <c r="CW36" s="1862"/>
      <c r="CX36" s="1862"/>
      <c r="CY36" s="1862"/>
      <c r="CZ36" s="1862"/>
    </row>
    <row r="37" s="636" customFormat="true" ht="15" customHeight="true" x14ac:dyDescent="0.2">
      <c r="A37" s="2320" t="s">
        <v>148</v>
      </c>
      <c r="B37" s="1408" t="s">
        <v>49</v>
      </c>
      <c r="C37" s="1300">
        <v>64.8</v>
      </c>
      <c r="D37" s="1301">
        <v>78.7</v>
      </c>
      <c r="E37" s="1301">
        <v>79.8</v>
      </c>
      <c r="F37" s="1301">
        <v>84.9</v>
      </c>
      <c r="G37" s="1302">
        <v>95.4</v>
      </c>
      <c r="H37" s="1303">
        <v>88.8</v>
      </c>
      <c r="I37" s="1301">
        <v>90.2</v>
      </c>
      <c r="J37" s="1301">
        <v>93.9</v>
      </c>
      <c r="K37" s="1301">
        <v>95.8</v>
      </c>
      <c r="L37" s="1304">
        <v>97.8</v>
      </c>
      <c r="M37" s="1305">
        <v>59.4</v>
      </c>
      <c r="N37" s="1301">
        <v>71.099999999999994</v>
      </c>
      <c r="O37" s="1301">
        <v>75.900000000000006</v>
      </c>
      <c r="P37" s="1301">
        <v>73.599999999999994</v>
      </c>
      <c r="Q37" s="1302">
        <v>83</v>
      </c>
      <c r="R37" s="1303">
        <v>81.900000000000006</v>
      </c>
      <c r="S37" s="1301">
        <v>91.4</v>
      </c>
      <c r="T37" s="1301">
        <v>84.7</v>
      </c>
      <c r="U37" s="1301">
        <v>82.3</v>
      </c>
      <c r="V37" s="1301">
        <v>73.099999999999994</v>
      </c>
      <c r="W37" s="1301">
        <v>85.4</v>
      </c>
      <c r="X37" s="1301">
        <v>77</v>
      </c>
      <c r="Y37" s="1818">
        <v>85.9</v>
      </c>
      <c r="Z37" s="1330"/>
      <c r="AA37" s="1330"/>
      <c r="AB37" s="1330"/>
      <c r="AC37" s="1330"/>
      <c r="AD37" s="1330"/>
      <c r="AE37" s="1330"/>
      <c r="AF37" s="1330"/>
      <c r="AG37" s="1330"/>
      <c r="AH37" s="1330"/>
      <c r="AI37" s="1330"/>
      <c r="AJ37" s="1330"/>
      <c r="AK37" s="1330"/>
      <c r="AL37" s="1330"/>
      <c r="AM37" s="1330"/>
      <c r="AN37" s="1330"/>
      <c r="AO37" s="1330"/>
      <c r="AP37" s="1330"/>
      <c r="AQ37" s="1330"/>
      <c r="AR37" s="1330"/>
      <c r="AS37" s="1330"/>
      <c r="AT37" s="1330"/>
      <c r="AU37" s="1330"/>
      <c r="AV37" s="1330"/>
      <c r="AW37" s="1330"/>
      <c r="AX37" s="1330"/>
      <c r="AY37" s="1330"/>
      <c r="AZ37" s="640"/>
      <c r="BA37" s="2180" t="s">
        <v>125</v>
      </c>
      <c r="BB37" s="151" t="s">
        <v>49</v>
      </c>
      <c r="BC37" s="1089" t="s">
        <v>35</v>
      </c>
      <c r="BD37" s="1108" t="s">
        <v>35</v>
      </c>
      <c r="BE37" s="1108" t="s">
        <v>35</v>
      </c>
      <c r="BF37" s="1108" t="s">
        <v>35</v>
      </c>
      <c r="BG37" s="1128" t="s">
        <v>35</v>
      </c>
      <c r="BH37" s="1148" t="s">
        <v>35</v>
      </c>
      <c r="BI37" s="1108" t="s">
        <v>35</v>
      </c>
      <c r="BJ37" s="1108" t="s">
        <v>35</v>
      </c>
      <c r="BK37" s="1108" t="s">
        <v>35</v>
      </c>
      <c r="BL37" s="1128" t="s">
        <v>35</v>
      </c>
      <c r="BM37" s="1148" t="s">
        <v>35</v>
      </c>
      <c r="BN37" s="1108" t="s">
        <v>35</v>
      </c>
      <c r="BO37" s="1108" t="s">
        <v>35</v>
      </c>
      <c r="BP37" s="1108" t="s">
        <v>35</v>
      </c>
      <c r="BQ37" s="1128" t="s">
        <v>35</v>
      </c>
      <c r="BR37" s="1148" t="s">
        <v>35</v>
      </c>
      <c r="BS37" s="1108" t="s">
        <v>35</v>
      </c>
      <c r="BT37" s="1108" t="s">
        <v>35</v>
      </c>
      <c r="BU37" s="1108" t="s">
        <v>35</v>
      </c>
      <c r="BV37" s="1108" t="s">
        <v>35</v>
      </c>
      <c r="BW37" s="1108" t="s">
        <v>35</v>
      </c>
      <c r="BX37" s="1108" t="s">
        <v>35</v>
      </c>
      <c r="BY37" s="1167" t="s">
        <v>35</v>
      </c>
      <c r="BZ37" s="1862"/>
      <c r="CA37" s="1862"/>
      <c r="CB37" s="1862"/>
      <c r="CC37" s="1862"/>
      <c r="CD37" s="1862"/>
      <c r="CE37" s="1862"/>
      <c r="CF37" s="1862"/>
      <c r="CG37" s="1862"/>
      <c r="CH37" s="1862"/>
      <c r="CI37" s="1862"/>
      <c r="CJ37" s="1862"/>
      <c r="CK37" s="1862"/>
      <c r="CL37" s="1862"/>
      <c r="CM37" s="1862"/>
      <c r="CN37" s="1862"/>
      <c r="CO37" s="1862"/>
      <c r="CP37" s="1862"/>
      <c r="CQ37" s="1862"/>
      <c r="CR37" s="1862"/>
      <c r="CS37" s="1862"/>
      <c r="CT37" s="1862"/>
      <c r="CU37" s="1862"/>
      <c r="CV37" s="1862"/>
      <c r="CW37" s="1862"/>
      <c r="CX37" s="1862"/>
      <c r="CY37" s="1862"/>
      <c r="CZ37" s="1862"/>
    </row>
    <row r="38" s="636" customFormat="true" ht="15" customHeight="true" x14ac:dyDescent="0.2">
      <c r="A38" s="2320"/>
      <c r="B38" s="1408" t="s">
        <v>48</v>
      </c>
      <c r="C38" s="1300">
        <v>35.200000000000003</v>
      </c>
      <c r="D38" s="1301">
        <v>21.3</v>
      </c>
      <c r="E38" s="1301">
        <v>20.2</v>
      </c>
      <c r="F38" s="1301">
        <v>15.1</v>
      </c>
      <c r="G38" s="1302">
        <v>4.5999999999999996</v>
      </c>
      <c r="H38" s="1303">
        <v>11.2</v>
      </c>
      <c r="I38" s="1301">
        <v>9.8000000000000007</v>
      </c>
      <c r="J38" s="1301">
        <v>6.1</v>
      </c>
      <c r="K38" s="1301">
        <v>4.2</v>
      </c>
      <c r="L38" s="1304">
        <v>2.2000000000000002</v>
      </c>
      <c r="M38" s="1305">
        <v>40.6</v>
      </c>
      <c r="N38" s="1301">
        <v>28.9</v>
      </c>
      <c r="O38" s="1301">
        <v>24.1</v>
      </c>
      <c r="P38" s="1301">
        <v>26.4</v>
      </c>
      <c r="Q38" s="1302">
        <v>17</v>
      </c>
      <c r="R38" s="1303">
        <v>18.100000000000001</v>
      </c>
      <c r="S38" s="1301">
        <v>8.6</v>
      </c>
      <c r="T38" s="1301">
        <v>15.3</v>
      </c>
      <c r="U38" s="1301">
        <v>17.7</v>
      </c>
      <c r="V38" s="1301">
        <v>26.9</v>
      </c>
      <c r="W38" s="1301">
        <v>14.6</v>
      </c>
      <c r="X38" s="1301">
        <v>23</v>
      </c>
      <c r="Y38" s="1818">
        <v>14.1</v>
      </c>
      <c r="Z38" s="1330"/>
      <c r="AA38" s="1330"/>
      <c r="AB38" s="1330"/>
      <c r="AC38" s="1330"/>
      <c r="AD38" s="1330"/>
      <c r="AE38" s="1330"/>
      <c r="AF38" s="1330"/>
      <c r="AG38" s="1330"/>
      <c r="AH38" s="1330"/>
      <c r="AI38" s="1330"/>
      <c r="AJ38" s="1330"/>
      <c r="AK38" s="1330"/>
      <c r="AL38" s="1330"/>
      <c r="AM38" s="1330"/>
      <c r="AN38" s="1330"/>
      <c r="AO38" s="1330"/>
      <c r="AP38" s="1330"/>
      <c r="AQ38" s="1330"/>
      <c r="AR38" s="1330"/>
      <c r="AS38" s="1330"/>
      <c r="AT38" s="1330"/>
      <c r="AU38" s="1330"/>
      <c r="AV38" s="1330"/>
      <c r="AW38" s="1330"/>
      <c r="AX38" s="1330"/>
      <c r="AY38" s="1330"/>
      <c r="AZ38" s="640"/>
      <c r="BA38" s="2180"/>
      <c r="BB38" s="151" t="s">
        <v>48</v>
      </c>
      <c r="BC38" s="1089" t="s">
        <v>35</v>
      </c>
      <c r="BD38" s="1108" t="s">
        <v>35</v>
      </c>
      <c r="BE38" s="1108" t="s">
        <v>35</v>
      </c>
      <c r="BF38" s="1108" t="s">
        <v>35</v>
      </c>
      <c r="BG38" s="1128" t="s">
        <v>35</v>
      </c>
      <c r="BH38" s="1148" t="s">
        <v>35</v>
      </c>
      <c r="BI38" s="1108" t="s">
        <v>35</v>
      </c>
      <c r="BJ38" s="1108" t="s">
        <v>35</v>
      </c>
      <c r="BK38" s="1108" t="s">
        <v>35</v>
      </c>
      <c r="BL38" s="1128" t="s">
        <v>35</v>
      </c>
      <c r="BM38" s="1148" t="s">
        <v>35</v>
      </c>
      <c r="BN38" s="1108" t="s">
        <v>35</v>
      </c>
      <c r="BO38" s="1108" t="s">
        <v>35</v>
      </c>
      <c r="BP38" s="1108" t="s">
        <v>35</v>
      </c>
      <c r="BQ38" s="1128" t="s">
        <v>35</v>
      </c>
      <c r="BR38" s="1148" t="s">
        <v>35</v>
      </c>
      <c r="BS38" s="1108" t="s">
        <v>35</v>
      </c>
      <c r="BT38" s="1108" t="s">
        <v>35</v>
      </c>
      <c r="BU38" s="1108" t="s">
        <v>35</v>
      </c>
      <c r="BV38" s="1108" t="s">
        <v>35</v>
      </c>
      <c r="BW38" s="1108" t="s">
        <v>35</v>
      </c>
      <c r="BX38" s="1108" t="s">
        <v>35</v>
      </c>
      <c r="BY38" s="1167" t="s">
        <v>35</v>
      </c>
      <c r="BZ38" s="1862"/>
      <c r="CA38" s="1862"/>
      <c r="CB38" s="1862"/>
      <c r="CC38" s="1862"/>
      <c r="CD38" s="1862"/>
      <c r="CE38" s="1862"/>
      <c r="CF38" s="1862"/>
      <c r="CG38" s="1862"/>
      <c r="CH38" s="1862"/>
      <c r="CI38" s="1862"/>
      <c r="CJ38" s="1862"/>
      <c r="CK38" s="1862"/>
      <c r="CL38" s="1862"/>
      <c r="CM38" s="1862"/>
      <c r="CN38" s="1862"/>
      <c r="CO38" s="1862"/>
      <c r="CP38" s="1862"/>
      <c r="CQ38" s="1862"/>
      <c r="CR38" s="1862"/>
      <c r="CS38" s="1862"/>
      <c r="CT38" s="1862"/>
      <c r="CU38" s="1862"/>
      <c r="CV38" s="1862"/>
      <c r="CW38" s="1862"/>
      <c r="CX38" s="1862"/>
      <c r="CY38" s="1862"/>
      <c r="CZ38" s="1862"/>
    </row>
    <row r="39" s="130" customFormat="true" ht="15" customHeight="true" x14ac:dyDescent="0.2">
      <c r="A39" s="2181" t="s">
        <v>122</v>
      </c>
      <c r="B39" s="249" t="s">
        <v>49</v>
      </c>
      <c r="C39" s="1039" t="s">
        <v>35</v>
      </c>
      <c r="D39" s="1048" t="s">
        <v>35</v>
      </c>
      <c r="E39" s="1048" t="s">
        <v>35</v>
      </c>
      <c r="F39" s="1048" t="s">
        <v>35</v>
      </c>
      <c r="G39" s="1057" t="s">
        <v>35</v>
      </c>
      <c r="H39" s="1066" t="s">
        <v>35</v>
      </c>
      <c r="I39" s="1048" t="s">
        <v>35</v>
      </c>
      <c r="J39" s="1048" t="s">
        <v>35</v>
      </c>
      <c r="K39" s="1048" t="s">
        <v>35</v>
      </c>
      <c r="L39" s="1075" t="s">
        <v>35</v>
      </c>
      <c r="M39" s="1082" t="s">
        <v>35</v>
      </c>
      <c r="N39" s="1048" t="s">
        <v>35</v>
      </c>
      <c r="O39" s="1048" t="s">
        <v>35</v>
      </c>
      <c r="P39" s="1048" t="s">
        <v>35</v>
      </c>
      <c r="Q39" s="1057" t="s">
        <v>35</v>
      </c>
      <c r="R39" s="1066" t="s">
        <v>35</v>
      </c>
      <c r="S39" s="1048" t="s">
        <v>35</v>
      </c>
      <c r="T39" s="1048" t="s">
        <v>35</v>
      </c>
      <c r="U39" s="1048" t="s">
        <v>35</v>
      </c>
      <c r="V39" s="1048" t="s">
        <v>35</v>
      </c>
      <c r="W39" s="1048" t="s">
        <v>35</v>
      </c>
      <c r="X39" s="1048" t="s">
        <v>35</v>
      </c>
      <c r="Y39" s="1820" t="s">
        <v>35</v>
      </c>
      <c r="Z39" s="1852"/>
      <c r="AA39" s="1852"/>
      <c r="AB39" s="1852"/>
      <c r="AC39" s="1852"/>
      <c r="AD39" s="1852"/>
      <c r="AE39" s="1852"/>
      <c r="AF39" s="1852"/>
      <c r="AG39" s="1852"/>
      <c r="AH39" s="1852"/>
      <c r="AI39" s="1852"/>
      <c r="AJ39" s="1852"/>
      <c r="AK39" s="1852"/>
      <c r="AL39" s="1852"/>
      <c r="AM39" s="1852"/>
      <c r="AN39" s="1852"/>
      <c r="AO39" s="1852"/>
      <c r="AP39" s="1852"/>
      <c r="AQ39" s="1852"/>
      <c r="AR39" s="1852"/>
      <c r="AS39" s="1852"/>
      <c r="AT39" s="1852"/>
      <c r="AU39" s="1852"/>
      <c r="AV39" s="1852"/>
      <c r="AW39" s="1852"/>
      <c r="AX39" s="1852"/>
      <c r="AY39" s="1852"/>
      <c r="AZ39" s="215"/>
      <c r="BA39" s="2180" t="s">
        <v>122</v>
      </c>
      <c r="BB39" s="151" t="s">
        <v>49</v>
      </c>
      <c r="BC39" s="1089" t="s">
        <v>35</v>
      </c>
      <c r="BD39" s="1108" t="s">
        <v>35</v>
      </c>
      <c r="BE39" s="1108" t="s">
        <v>35</v>
      </c>
      <c r="BF39" s="1108" t="s">
        <v>35</v>
      </c>
      <c r="BG39" s="1128" t="s">
        <v>35</v>
      </c>
      <c r="BH39" s="1148" t="s">
        <v>35</v>
      </c>
      <c r="BI39" s="1108" t="s">
        <v>35</v>
      </c>
      <c r="BJ39" s="1108" t="s">
        <v>35</v>
      </c>
      <c r="BK39" s="1108" t="s">
        <v>35</v>
      </c>
      <c r="BL39" s="1128" t="s">
        <v>35</v>
      </c>
      <c r="BM39" s="1148" t="s">
        <v>35</v>
      </c>
      <c r="BN39" s="1108" t="s">
        <v>35</v>
      </c>
      <c r="BO39" s="1108" t="s">
        <v>35</v>
      </c>
      <c r="BP39" s="1108" t="s">
        <v>35</v>
      </c>
      <c r="BQ39" s="1128" t="s">
        <v>35</v>
      </c>
      <c r="BR39" s="1148" t="s">
        <v>35</v>
      </c>
      <c r="BS39" s="1108" t="s">
        <v>35</v>
      </c>
      <c r="BT39" s="1108" t="s">
        <v>35</v>
      </c>
      <c r="BU39" s="1108" t="s">
        <v>35</v>
      </c>
      <c r="BV39" s="1108" t="s">
        <v>35</v>
      </c>
      <c r="BW39" s="1108" t="s">
        <v>35</v>
      </c>
      <c r="BX39" s="1108" t="s">
        <v>35</v>
      </c>
      <c r="BY39" s="1167" t="s">
        <v>35</v>
      </c>
      <c r="BZ39" s="1862"/>
      <c r="CA39" s="1862"/>
      <c r="CB39" s="1862"/>
      <c r="CC39" s="1862"/>
      <c r="CD39" s="1862"/>
      <c r="CE39" s="1862"/>
      <c r="CF39" s="1862"/>
      <c r="CG39" s="1862"/>
      <c r="CH39" s="1862"/>
      <c r="CI39" s="1862"/>
      <c r="CJ39" s="1862"/>
      <c r="CK39" s="1862"/>
      <c r="CL39" s="1862"/>
      <c r="CM39" s="1862"/>
      <c r="CN39" s="1862"/>
      <c r="CO39" s="1862"/>
      <c r="CP39" s="1862"/>
      <c r="CQ39" s="1862"/>
      <c r="CR39" s="1862"/>
      <c r="CS39" s="1862"/>
      <c r="CT39" s="1862"/>
      <c r="CU39" s="1862"/>
      <c r="CV39" s="1862"/>
      <c r="CW39" s="1862"/>
      <c r="CX39" s="1862"/>
      <c r="CY39" s="1862"/>
      <c r="CZ39" s="1862"/>
    </row>
    <row r="40" s="130" customFormat="true" ht="15" customHeight="true" x14ac:dyDescent="0.2">
      <c r="A40" s="2181"/>
      <c r="B40" s="249" t="s">
        <v>48</v>
      </c>
      <c r="C40" s="1039" t="s">
        <v>35</v>
      </c>
      <c r="D40" s="1048" t="s">
        <v>35</v>
      </c>
      <c r="E40" s="1048" t="s">
        <v>35</v>
      </c>
      <c r="F40" s="1048" t="s">
        <v>35</v>
      </c>
      <c r="G40" s="1057" t="s">
        <v>35</v>
      </c>
      <c r="H40" s="1066" t="s">
        <v>35</v>
      </c>
      <c r="I40" s="1048" t="s">
        <v>35</v>
      </c>
      <c r="J40" s="1048" t="s">
        <v>35</v>
      </c>
      <c r="K40" s="1048" t="s">
        <v>35</v>
      </c>
      <c r="L40" s="1075" t="s">
        <v>35</v>
      </c>
      <c r="M40" s="1082" t="s">
        <v>35</v>
      </c>
      <c r="N40" s="1048" t="s">
        <v>35</v>
      </c>
      <c r="O40" s="1048" t="s">
        <v>35</v>
      </c>
      <c r="P40" s="1048" t="s">
        <v>35</v>
      </c>
      <c r="Q40" s="1057" t="s">
        <v>35</v>
      </c>
      <c r="R40" s="1066" t="s">
        <v>35</v>
      </c>
      <c r="S40" s="1048" t="s">
        <v>35</v>
      </c>
      <c r="T40" s="1048" t="s">
        <v>35</v>
      </c>
      <c r="U40" s="1048" t="s">
        <v>35</v>
      </c>
      <c r="V40" s="1048" t="s">
        <v>35</v>
      </c>
      <c r="W40" s="1048" t="s">
        <v>35</v>
      </c>
      <c r="X40" s="1048" t="s">
        <v>35</v>
      </c>
      <c r="Y40" s="1820" t="s">
        <v>35</v>
      </c>
      <c r="Z40" s="1852"/>
      <c r="AA40" s="1852"/>
      <c r="AB40" s="1852"/>
      <c r="AC40" s="1852"/>
      <c r="AD40" s="1852"/>
      <c r="AE40" s="1852"/>
      <c r="AF40" s="1852"/>
      <c r="AG40" s="1852"/>
      <c r="AH40" s="1852"/>
      <c r="AI40" s="1852"/>
      <c r="AJ40" s="1852"/>
      <c r="AK40" s="1852"/>
      <c r="AL40" s="1852"/>
      <c r="AM40" s="1852"/>
      <c r="AN40" s="1852"/>
      <c r="AO40" s="1852"/>
      <c r="AP40" s="1852"/>
      <c r="AQ40" s="1852"/>
      <c r="AR40" s="1852"/>
      <c r="AS40" s="1852"/>
      <c r="AT40" s="1852"/>
      <c r="AU40" s="1852"/>
      <c r="AV40" s="1852"/>
      <c r="AW40" s="1852"/>
      <c r="AX40" s="1852"/>
      <c r="AY40" s="1852"/>
      <c r="AZ40" s="215"/>
      <c r="BA40" s="2180"/>
      <c r="BB40" s="151" t="s">
        <v>48</v>
      </c>
      <c r="BC40" s="1089" t="s">
        <v>35</v>
      </c>
      <c r="BD40" s="1108" t="s">
        <v>35</v>
      </c>
      <c r="BE40" s="1108" t="s">
        <v>35</v>
      </c>
      <c r="BF40" s="1108" t="s">
        <v>35</v>
      </c>
      <c r="BG40" s="1128" t="s">
        <v>35</v>
      </c>
      <c r="BH40" s="1148" t="s">
        <v>35</v>
      </c>
      <c r="BI40" s="1108" t="s">
        <v>35</v>
      </c>
      <c r="BJ40" s="1108" t="s">
        <v>35</v>
      </c>
      <c r="BK40" s="1108" t="s">
        <v>35</v>
      </c>
      <c r="BL40" s="1128" t="s">
        <v>35</v>
      </c>
      <c r="BM40" s="1148" t="s">
        <v>35</v>
      </c>
      <c r="BN40" s="1108" t="s">
        <v>35</v>
      </c>
      <c r="BO40" s="1108" t="s">
        <v>35</v>
      </c>
      <c r="BP40" s="1108" t="s">
        <v>35</v>
      </c>
      <c r="BQ40" s="1128" t="s">
        <v>35</v>
      </c>
      <c r="BR40" s="1148" t="s">
        <v>35</v>
      </c>
      <c r="BS40" s="1108" t="s">
        <v>35</v>
      </c>
      <c r="BT40" s="1108" t="s">
        <v>35</v>
      </c>
      <c r="BU40" s="1108" t="s">
        <v>35</v>
      </c>
      <c r="BV40" s="1108" t="s">
        <v>35</v>
      </c>
      <c r="BW40" s="1108" t="s">
        <v>35</v>
      </c>
      <c r="BX40" s="1108" t="s">
        <v>35</v>
      </c>
      <c r="BY40" s="1167" t="s">
        <v>35</v>
      </c>
      <c r="BZ40" s="1862"/>
      <c r="CA40" s="1862"/>
      <c r="CB40" s="1862"/>
      <c r="CC40" s="1862"/>
      <c r="CD40" s="1862"/>
      <c r="CE40" s="1862"/>
      <c r="CF40" s="1862"/>
      <c r="CG40" s="1862"/>
      <c r="CH40" s="1862"/>
      <c r="CI40" s="1862"/>
      <c r="CJ40" s="1862"/>
      <c r="CK40" s="1862"/>
      <c r="CL40" s="1862"/>
      <c r="CM40" s="1862"/>
      <c r="CN40" s="1862"/>
      <c r="CO40" s="1862"/>
      <c r="CP40" s="1862"/>
      <c r="CQ40" s="1862"/>
      <c r="CR40" s="1862"/>
      <c r="CS40" s="1862"/>
      <c r="CT40" s="1862"/>
      <c r="CU40" s="1862"/>
      <c r="CV40" s="1862"/>
      <c r="CW40" s="1862"/>
      <c r="CX40" s="1862"/>
      <c r="CY40" s="1862"/>
      <c r="CZ40" s="1862"/>
    </row>
    <row r="41" s="636" customFormat="true" ht="15" customHeight="true" x14ac:dyDescent="0.2">
      <c r="A41" s="2320" t="s">
        <v>56</v>
      </c>
      <c r="B41" s="1408" t="s">
        <v>49</v>
      </c>
      <c r="C41" s="1300">
        <v>9.8000000000000007</v>
      </c>
      <c r="D41" s="1301">
        <v>3.6</v>
      </c>
      <c r="E41" s="1301">
        <v>2</v>
      </c>
      <c r="F41" s="1301">
        <v>0.8</v>
      </c>
      <c r="G41" s="1302">
        <v>0.3</v>
      </c>
      <c r="H41" s="1303">
        <v>2.1</v>
      </c>
      <c r="I41" s="1301">
        <v>0.8</v>
      </c>
      <c r="J41" s="1301">
        <v>0.3</v>
      </c>
      <c r="K41" s="1301">
        <v>0</v>
      </c>
      <c r="L41" s="1304">
        <v>0</v>
      </c>
      <c r="M41" s="1305">
        <v>10.9</v>
      </c>
      <c r="N41" s="1301">
        <v>7.1</v>
      </c>
      <c r="O41" s="1301">
        <v>3.3</v>
      </c>
      <c r="P41" s="1301">
        <v>2.5</v>
      </c>
      <c r="Q41" s="1302">
        <v>1.3</v>
      </c>
      <c r="R41" s="1303">
        <v>0.7</v>
      </c>
      <c r="S41" s="1301">
        <v>0.7</v>
      </c>
      <c r="T41" s="1301">
        <v>4.3</v>
      </c>
      <c r="U41" s="1301">
        <v>6.3</v>
      </c>
      <c r="V41" s="1301">
        <v>5</v>
      </c>
      <c r="W41" s="1301">
        <v>5.3</v>
      </c>
      <c r="X41" s="1301">
        <v>1.6</v>
      </c>
      <c r="Y41" s="1818">
        <v>5.6</v>
      </c>
      <c r="Z41" s="1330"/>
      <c r="AA41" s="1330"/>
      <c r="AB41" s="1330"/>
      <c r="AC41" s="1330"/>
      <c r="AD41" s="1330"/>
      <c r="AE41" s="1330"/>
      <c r="AF41" s="1330"/>
      <c r="AG41" s="1330"/>
      <c r="AH41" s="1330"/>
      <c r="AI41" s="1330"/>
      <c r="AJ41" s="1330"/>
      <c r="AK41" s="1330"/>
      <c r="AL41" s="1330"/>
      <c r="AM41" s="1330"/>
      <c r="AN41" s="1330"/>
      <c r="AO41" s="1330"/>
      <c r="AP41" s="1330"/>
      <c r="AQ41" s="1330"/>
      <c r="AR41" s="1330"/>
      <c r="AS41" s="1330"/>
      <c r="AT41" s="1330"/>
      <c r="AU41" s="1330"/>
      <c r="AV41" s="1330"/>
      <c r="AW41" s="1330"/>
      <c r="AX41" s="1330"/>
      <c r="AY41" s="1330"/>
      <c r="AZ41" s="640"/>
      <c r="BA41" s="2180" t="s">
        <v>56</v>
      </c>
      <c r="BB41" s="151" t="s">
        <v>49</v>
      </c>
      <c r="BC41" s="1089" t="s">
        <v>35</v>
      </c>
      <c r="BD41" s="1108" t="s">
        <v>35</v>
      </c>
      <c r="BE41" s="1108" t="s">
        <v>35</v>
      </c>
      <c r="BF41" s="1108" t="s">
        <v>35</v>
      </c>
      <c r="BG41" s="1128" t="s">
        <v>35</v>
      </c>
      <c r="BH41" s="1148" t="s">
        <v>35</v>
      </c>
      <c r="BI41" s="1108" t="s">
        <v>35</v>
      </c>
      <c r="BJ41" s="1108" t="s">
        <v>35</v>
      </c>
      <c r="BK41" s="1108" t="s">
        <v>35</v>
      </c>
      <c r="BL41" s="1128" t="s">
        <v>35</v>
      </c>
      <c r="BM41" s="1148" t="s">
        <v>35</v>
      </c>
      <c r="BN41" s="1108" t="s">
        <v>35</v>
      </c>
      <c r="BO41" s="1108" t="s">
        <v>35</v>
      </c>
      <c r="BP41" s="1108" t="s">
        <v>35</v>
      </c>
      <c r="BQ41" s="1128" t="s">
        <v>35</v>
      </c>
      <c r="BR41" s="1148" t="s">
        <v>35</v>
      </c>
      <c r="BS41" s="1108" t="s">
        <v>35</v>
      </c>
      <c r="BT41" s="1108" t="s">
        <v>35</v>
      </c>
      <c r="BU41" s="1108" t="s">
        <v>35</v>
      </c>
      <c r="BV41" s="1108" t="s">
        <v>35</v>
      </c>
      <c r="BW41" s="1108" t="s">
        <v>35</v>
      </c>
      <c r="BX41" s="1108" t="s">
        <v>35</v>
      </c>
      <c r="BY41" s="1167" t="s">
        <v>35</v>
      </c>
      <c r="BZ41" s="1862"/>
      <c r="CA41" s="1862"/>
      <c r="CB41" s="1862"/>
      <c r="CC41" s="1862"/>
      <c r="CD41" s="1862"/>
      <c r="CE41" s="1862"/>
      <c r="CF41" s="1862"/>
      <c r="CG41" s="1862"/>
      <c r="CH41" s="1862"/>
      <c r="CI41" s="1862"/>
      <c r="CJ41" s="1862"/>
      <c r="CK41" s="1862"/>
      <c r="CL41" s="1862"/>
      <c r="CM41" s="1862"/>
      <c r="CN41" s="1862"/>
      <c r="CO41" s="1862"/>
      <c r="CP41" s="1862"/>
      <c r="CQ41" s="1862"/>
      <c r="CR41" s="1862"/>
      <c r="CS41" s="1862"/>
      <c r="CT41" s="1862"/>
      <c r="CU41" s="1862"/>
      <c r="CV41" s="1862"/>
      <c r="CW41" s="1862"/>
      <c r="CX41" s="1862"/>
      <c r="CY41" s="1862"/>
      <c r="CZ41" s="1862"/>
    </row>
    <row r="42" s="636" customFormat="true" ht="15" customHeight="true" x14ac:dyDescent="0.2">
      <c r="A42" s="2320"/>
      <c r="B42" s="1408" t="s">
        <v>48</v>
      </c>
      <c r="C42" s="1300">
        <v>90.2</v>
      </c>
      <c r="D42" s="1301">
        <v>96.4</v>
      </c>
      <c r="E42" s="1301">
        <v>98</v>
      </c>
      <c r="F42" s="1301">
        <v>99.2</v>
      </c>
      <c r="G42" s="1302">
        <v>99.7</v>
      </c>
      <c r="H42" s="1303">
        <v>97.9</v>
      </c>
      <c r="I42" s="1301">
        <v>99.2</v>
      </c>
      <c r="J42" s="1301">
        <v>99.7</v>
      </c>
      <c r="K42" s="1301">
        <v>100</v>
      </c>
      <c r="L42" s="1304">
        <v>100</v>
      </c>
      <c r="M42" s="1305">
        <v>89.1</v>
      </c>
      <c r="N42" s="1301">
        <v>92.9</v>
      </c>
      <c r="O42" s="1301">
        <v>96.7</v>
      </c>
      <c r="P42" s="1301">
        <v>97.5</v>
      </c>
      <c r="Q42" s="1302">
        <v>98.7</v>
      </c>
      <c r="R42" s="1303">
        <v>99.3</v>
      </c>
      <c r="S42" s="1301">
        <v>99.3</v>
      </c>
      <c r="T42" s="1301">
        <v>95.7</v>
      </c>
      <c r="U42" s="1301">
        <v>93.7</v>
      </c>
      <c r="V42" s="1301">
        <v>95</v>
      </c>
      <c r="W42" s="1301">
        <v>94.7</v>
      </c>
      <c r="X42" s="1301">
        <v>98.4</v>
      </c>
      <c r="Y42" s="1818">
        <v>94.4</v>
      </c>
      <c r="Z42" s="1330"/>
      <c r="AA42" s="1330"/>
      <c r="AB42" s="1330"/>
      <c r="AC42" s="1330"/>
      <c r="AD42" s="1330"/>
      <c r="AE42" s="1330"/>
      <c r="AF42" s="1330"/>
      <c r="AG42" s="1330"/>
      <c r="AH42" s="1330"/>
      <c r="AI42" s="1330"/>
      <c r="AJ42" s="1330"/>
      <c r="AK42" s="1330"/>
      <c r="AL42" s="1330"/>
      <c r="AM42" s="1330"/>
      <c r="AN42" s="1330"/>
      <c r="AO42" s="1330"/>
      <c r="AP42" s="1330"/>
      <c r="AQ42" s="1330"/>
      <c r="AR42" s="1330"/>
      <c r="AS42" s="1330"/>
      <c r="AT42" s="1330"/>
      <c r="AU42" s="1330"/>
      <c r="AV42" s="1330"/>
      <c r="AW42" s="1330"/>
      <c r="AX42" s="1330"/>
      <c r="AY42" s="1330"/>
      <c r="AZ42" s="640"/>
      <c r="BA42" s="2180"/>
      <c r="BB42" s="151" t="s">
        <v>48</v>
      </c>
      <c r="BC42" s="1089" t="s">
        <v>35</v>
      </c>
      <c r="BD42" s="1108" t="s">
        <v>35</v>
      </c>
      <c r="BE42" s="1108" t="s">
        <v>35</v>
      </c>
      <c r="BF42" s="1108" t="s">
        <v>35</v>
      </c>
      <c r="BG42" s="1128" t="s">
        <v>35</v>
      </c>
      <c r="BH42" s="1148" t="s">
        <v>35</v>
      </c>
      <c r="BI42" s="1108" t="s">
        <v>35</v>
      </c>
      <c r="BJ42" s="1108" t="s">
        <v>35</v>
      </c>
      <c r="BK42" s="1108" t="s">
        <v>35</v>
      </c>
      <c r="BL42" s="1128" t="s">
        <v>35</v>
      </c>
      <c r="BM42" s="1148" t="s">
        <v>35</v>
      </c>
      <c r="BN42" s="1108" t="s">
        <v>35</v>
      </c>
      <c r="BO42" s="1108" t="s">
        <v>35</v>
      </c>
      <c r="BP42" s="1108" t="s">
        <v>35</v>
      </c>
      <c r="BQ42" s="1128" t="s">
        <v>35</v>
      </c>
      <c r="BR42" s="1148" t="s">
        <v>35</v>
      </c>
      <c r="BS42" s="1108" t="s">
        <v>35</v>
      </c>
      <c r="BT42" s="1108" t="s">
        <v>35</v>
      </c>
      <c r="BU42" s="1108" t="s">
        <v>35</v>
      </c>
      <c r="BV42" s="1108" t="s">
        <v>35</v>
      </c>
      <c r="BW42" s="1108" t="s">
        <v>35</v>
      </c>
      <c r="BX42" s="1108" t="s">
        <v>35</v>
      </c>
      <c r="BY42" s="1167" t="s">
        <v>35</v>
      </c>
      <c r="BZ42" s="1862"/>
      <c r="CA42" s="1862"/>
      <c r="CB42" s="1862"/>
      <c r="CC42" s="1862"/>
      <c r="CD42" s="1862"/>
      <c r="CE42" s="1862"/>
      <c r="CF42" s="1862"/>
      <c r="CG42" s="1862"/>
      <c r="CH42" s="1862"/>
      <c r="CI42" s="1862"/>
      <c r="CJ42" s="1862"/>
      <c r="CK42" s="1862"/>
      <c r="CL42" s="1862"/>
      <c r="CM42" s="1862"/>
      <c r="CN42" s="1862"/>
      <c r="CO42" s="1862"/>
      <c r="CP42" s="1862"/>
      <c r="CQ42" s="1862"/>
      <c r="CR42" s="1862"/>
      <c r="CS42" s="1862"/>
      <c r="CT42" s="1862"/>
      <c r="CU42" s="1862"/>
      <c r="CV42" s="1862"/>
      <c r="CW42" s="1862"/>
      <c r="CX42" s="1862"/>
      <c r="CY42" s="1862"/>
      <c r="CZ42" s="1862"/>
    </row>
    <row r="43" s="636" customFormat="true" ht="15" customHeight="true" x14ac:dyDescent="0.2">
      <c r="A43" s="2320" t="s">
        <v>53</v>
      </c>
      <c r="B43" s="1408" t="s">
        <v>49</v>
      </c>
      <c r="C43" s="1437" t="s">
        <v>35</v>
      </c>
      <c r="D43" s="1444" t="s">
        <v>35</v>
      </c>
      <c r="E43" s="1444" t="s">
        <v>35</v>
      </c>
      <c r="F43" s="1444" t="s">
        <v>35</v>
      </c>
      <c r="G43" s="1451" t="s">
        <v>35</v>
      </c>
      <c r="H43" s="1458" t="s">
        <v>35</v>
      </c>
      <c r="I43" s="1444" t="s">
        <v>35</v>
      </c>
      <c r="J43" s="1444" t="s">
        <v>35</v>
      </c>
      <c r="K43" s="1444" t="s">
        <v>35</v>
      </c>
      <c r="L43" s="1465" t="s">
        <v>35</v>
      </c>
      <c r="M43" s="1472" t="s">
        <v>35</v>
      </c>
      <c r="N43" s="1444" t="s">
        <v>35</v>
      </c>
      <c r="O43" s="1444" t="s">
        <v>35</v>
      </c>
      <c r="P43" s="1444" t="s">
        <v>35</v>
      </c>
      <c r="Q43" s="1451" t="s">
        <v>35</v>
      </c>
      <c r="R43" s="1458" t="s">
        <v>35</v>
      </c>
      <c r="S43" s="1444" t="s">
        <v>35</v>
      </c>
      <c r="T43" s="1444" t="s">
        <v>35</v>
      </c>
      <c r="U43" s="1444" t="s">
        <v>35</v>
      </c>
      <c r="V43" s="1444" t="s">
        <v>35</v>
      </c>
      <c r="W43" s="1444" t="s">
        <v>35</v>
      </c>
      <c r="X43" s="1444" t="s">
        <v>35</v>
      </c>
      <c r="Y43" s="1821" t="s">
        <v>35</v>
      </c>
      <c r="Z43" s="1330"/>
      <c r="AA43" s="1330"/>
      <c r="AB43" s="1330"/>
      <c r="AC43" s="1330"/>
      <c r="AD43" s="1330"/>
      <c r="AE43" s="1330"/>
      <c r="AF43" s="1330"/>
      <c r="AG43" s="1330"/>
      <c r="AH43" s="1330"/>
      <c r="AI43" s="1330"/>
      <c r="AJ43" s="1330"/>
      <c r="AK43" s="1330"/>
      <c r="AL43" s="1330"/>
      <c r="AM43" s="1330"/>
      <c r="AN43" s="1330"/>
      <c r="AO43" s="1330"/>
      <c r="AP43" s="1330"/>
      <c r="AQ43" s="1330"/>
      <c r="AR43" s="1330"/>
      <c r="AS43" s="1330"/>
      <c r="AT43" s="1330"/>
      <c r="AU43" s="1330"/>
      <c r="AV43" s="1330"/>
      <c r="AW43" s="1330"/>
      <c r="AX43" s="1330"/>
      <c r="AY43" s="1330"/>
      <c r="AZ43" s="640"/>
      <c r="BA43" s="2180" t="s">
        <v>53</v>
      </c>
      <c r="BB43" s="151" t="s">
        <v>49</v>
      </c>
      <c r="BC43" s="1089" t="s">
        <v>35</v>
      </c>
      <c r="BD43" s="1108" t="s">
        <v>35</v>
      </c>
      <c r="BE43" s="1108" t="s">
        <v>35</v>
      </c>
      <c r="BF43" s="1108" t="s">
        <v>35</v>
      </c>
      <c r="BG43" s="1128" t="s">
        <v>35</v>
      </c>
      <c r="BH43" s="1148" t="s">
        <v>35</v>
      </c>
      <c r="BI43" s="1108" t="s">
        <v>35</v>
      </c>
      <c r="BJ43" s="1108" t="s">
        <v>35</v>
      </c>
      <c r="BK43" s="1108" t="s">
        <v>35</v>
      </c>
      <c r="BL43" s="1128" t="s">
        <v>35</v>
      </c>
      <c r="BM43" s="1148" t="s">
        <v>35</v>
      </c>
      <c r="BN43" s="1108" t="s">
        <v>35</v>
      </c>
      <c r="BO43" s="1108" t="s">
        <v>35</v>
      </c>
      <c r="BP43" s="1108" t="s">
        <v>35</v>
      </c>
      <c r="BQ43" s="1128" t="s">
        <v>35</v>
      </c>
      <c r="BR43" s="1148" t="s">
        <v>35</v>
      </c>
      <c r="BS43" s="1108" t="s">
        <v>35</v>
      </c>
      <c r="BT43" s="1108" t="s">
        <v>35</v>
      </c>
      <c r="BU43" s="1108" t="s">
        <v>35</v>
      </c>
      <c r="BV43" s="1108" t="s">
        <v>35</v>
      </c>
      <c r="BW43" s="1108" t="s">
        <v>35</v>
      </c>
      <c r="BX43" s="1108" t="s">
        <v>35</v>
      </c>
      <c r="BY43" s="1167" t="s">
        <v>35</v>
      </c>
      <c r="BZ43" s="1862"/>
      <c r="CA43" s="1862"/>
      <c r="CB43" s="1862"/>
      <c r="CC43" s="1862"/>
      <c r="CD43" s="1862"/>
      <c r="CE43" s="1862"/>
      <c r="CF43" s="1862"/>
      <c r="CG43" s="1862"/>
      <c r="CH43" s="1862"/>
      <c r="CI43" s="1862"/>
      <c r="CJ43" s="1862"/>
      <c r="CK43" s="1862"/>
      <c r="CL43" s="1862"/>
      <c r="CM43" s="1862"/>
      <c r="CN43" s="1862"/>
      <c r="CO43" s="1862"/>
      <c r="CP43" s="1862"/>
      <c r="CQ43" s="1862"/>
      <c r="CR43" s="1862"/>
      <c r="CS43" s="1862"/>
      <c r="CT43" s="1862"/>
      <c r="CU43" s="1862"/>
      <c r="CV43" s="1862"/>
      <c r="CW43" s="1862"/>
      <c r="CX43" s="1862"/>
      <c r="CY43" s="1862"/>
      <c r="CZ43" s="1862"/>
    </row>
    <row r="44" s="636" customFormat="true" ht="15" customHeight="true" x14ac:dyDescent="0.2">
      <c r="A44" s="2320"/>
      <c r="B44" s="1408" t="s">
        <v>48</v>
      </c>
      <c r="C44" s="1437" t="s">
        <v>35</v>
      </c>
      <c r="D44" s="1444" t="s">
        <v>35</v>
      </c>
      <c r="E44" s="1444" t="s">
        <v>35</v>
      </c>
      <c r="F44" s="1444" t="s">
        <v>35</v>
      </c>
      <c r="G44" s="1451" t="s">
        <v>35</v>
      </c>
      <c r="H44" s="1458" t="s">
        <v>35</v>
      </c>
      <c r="I44" s="1444" t="s">
        <v>35</v>
      </c>
      <c r="J44" s="1444" t="s">
        <v>35</v>
      </c>
      <c r="K44" s="1444" t="s">
        <v>35</v>
      </c>
      <c r="L44" s="1465" t="s">
        <v>35</v>
      </c>
      <c r="M44" s="1472" t="s">
        <v>35</v>
      </c>
      <c r="N44" s="1444" t="s">
        <v>35</v>
      </c>
      <c r="O44" s="1444" t="s">
        <v>35</v>
      </c>
      <c r="P44" s="1444" t="s">
        <v>35</v>
      </c>
      <c r="Q44" s="1451" t="s">
        <v>35</v>
      </c>
      <c r="R44" s="1458" t="s">
        <v>35</v>
      </c>
      <c r="S44" s="1444" t="s">
        <v>35</v>
      </c>
      <c r="T44" s="1444" t="s">
        <v>35</v>
      </c>
      <c r="U44" s="1444" t="s">
        <v>35</v>
      </c>
      <c r="V44" s="1444" t="s">
        <v>35</v>
      </c>
      <c r="W44" s="1444" t="s">
        <v>35</v>
      </c>
      <c r="X44" s="1444" t="s">
        <v>35</v>
      </c>
      <c r="Y44" s="1821" t="s">
        <v>35</v>
      </c>
      <c r="Z44" s="1330"/>
      <c r="AA44" s="1330"/>
      <c r="AB44" s="1330"/>
      <c r="AC44" s="1330"/>
      <c r="AD44" s="1330"/>
      <c r="AE44" s="1330"/>
      <c r="AF44" s="1330"/>
      <c r="AG44" s="1330"/>
      <c r="AH44" s="1330"/>
      <c r="AI44" s="1330"/>
      <c r="AJ44" s="1330"/>
      <c r="AK44" s="1330"/>
      <c r="AL44" s="1330"/>
      <c r="AM44" s="1330"/>
      <c r="AN44" s="1330"/>
      <c r="AO44" s="1330"/>
      <c r="AP44" s="1330"/>
      <c r="AQ44" s="1330"/>
      <c r="AR44" s="1330"/>
      <c r="AS44" s="1330"/>
      <c r="AT44" s="1330"/>
      <c r="AU44" s="1330"/>
      <c r="AV44" s="1330"/>
      <c r="AW44" s="1330"/>
      <c r="AX44" s="1330"/>
      <c r="AY44" s="1330"/>
      <c r="AZ44" s="640"/>
      <c r="BA44" s="2180"/>
      <c r="BB44" s="151" t="s">
        <v>48</v>
      </c>
      <c r="BC44" s="1089" t="s">
        <v>35</v>
      </c>
      <c r="BD44" s="1108" t="s">
        <v>35</v>
      </c>
      <c r="BE44" s="1108" t="s">
        <v>35</v>
      </c>
      <c r="BF44" s="1108" t="s">
        <v>35</v>
      </c>
      <c r="BG44" s="1128" t="s">
        <v>35</v>
      </c>
      <c r="BH44" s="1148" t="s">
        <v>35</v>
      </c>
      <c r="BI44" s="1108" t="s">
        <v>35</v>
      </c>
      <c r="BJ44" s="1108" t="s">
        <v>35</v>
      </c>
      <c r="BK44" s="1108" t="s">
        <v>35</v>
      </c>
      <c r="BL44" s="1128" t="s">
        <v>35</v>
      </c>
      <c r="BM44" s="1148" t="s">
        <v>35</v>
      </c>
      <c r="BN44" s="1108" t="s">
        <v>35</v>
      </c>
      <c r="BO44" s="1108" t="s">
        <v>35</v>
      </c>
      <c r="BP44" s="1108" t="s">
        <v>35</v>
      </c>
      <c r="BQ44" s="1128" t="s">
        <v>35</v>
      </c>
      <c r="BR44" s="1148" t="s">
        <v>35</v>
      </c>
      <c r="BS44" s="1108" t="s">
        <v>35</v>
      </c>
      <c r="BT44" s="1108" t="s">
        <v>35</v>
      </c>
      <c r="BU44" s="1108" t="s">
        <v>35</v>
      </c>
      <c r="BV44" s="1108" t="s">
        <v>35</v>
      </c>
      <c r="BW44" s="1108" t="s">
        <v>35</v>
      </c>
      <c r="BX44" s="1108" t="s">
        <v>35</v>
      </c>
      <c r="BY44" s="1167" t="s">
        <v>35</v>
      </c>
      <c r="BZ44" s="1862"/>
      <c r="CA44" s="1862"/>
      <c r="CB44" s="1862"/>
      <c r="CC44" s="1862"/>
      <c r="CD44" s="1862"/>
      <c r="CE44" s="1862"/>
      <c r="CF44" s="1862"/>
      <c r="CG44" s="1862"/>
      <c r="CH44" s="1862"/>
      <c r="CI44" s="1862"/>
      <c r="CJ44" s="1862"/>
      <c r="CK44" s="1862"/>
      <c r="CL44" s="1862"/>
      <c r="CM44" s="1862"/>
      <c r="CN44" s="1862"/>
      <c r="CO44" s="1862"/>
      <c r="CP44" s="1862"/>
      <c r="CQ44" s="1862"/>
      <c r="CR44" s="1862"/>
      <c r="CS44" s="1862"/>
      <c r="CT44" s="1862"/>
      <c r="CU44" s="1862"/>
      <c r="CV44" s="1862"/>
      <c r="CW44" s="1862"/>
      <c r="CX44" s="1862"/>
      <c r="CY44" s="1862"/>
      <c r="CZ44" s="1862"/>
    </row>
    <row r="45" s="636" customFormat="true" ht="15" customHeight="true" x14ac:dyDescent="0.2">
      <c r="A45" s="2320" t="s">
        <v>52</v>
      </c>
      <c r="B45" s="1408" t="s">
        <v>49</v>
      </c>
      <c r="C45" s="1437" t="s">
        <v>35</v>
      </c>
      <c r="D45" s="1444" t="s">
        <v>35</v>
      </c>
      <c r="E45" s="1444" t="s">
        <v>35</v>
      </c>
      <c r="F45" s="1444" t="s">
        <v>35</v>
      </c>
      <c r="G45" s="1451" t="s">
        <v>35</v>
      </c>
      <c r="H45" s="1458" t="s">
        <v>35</v>
      </c>
      <c r="I45" s="1444" t="s">
        <v>35</v>
      </c>
      <c r="J45" s="1444" t="s">
        <v>35</v>
      </c>
      <c r="K45" s="1444" t="s">
        <v>35</v>
      </c>
      <c r="L45" s="1465" t="s">
        <v>35</v>
      </c>
      <c r="M45" s="1472" t="s">
        <v>35</v>
      </c>
      <c r="N45" s="1444" t="s">
        <v>35</v>
      </c>
      <c r="O45" s="1444" t="s">
        <v>35</v>
      </c>
      <c r="P45" s="1444" t="s">
        <v>35</v>
      </c>
      <c r="Q45" s="1451" t="s">
        <v>35</v>
      </c>
      <c r="R45" s="1458" t="s">
        <v>35</v>
      </c>
      <c r="S45" s="1444" t="s">
        <v>35</v>
      </c>
      <c r="T45" s="1444" t="s">
        <v>35</v>
      </c>
      <c r="U45" s="1444" t="s">
        <v>35</v>
      </c>
      <c r="V45" s="1444" t="s">
        <v>35</v>
      </c>
      <c r="W45" s="1444" t="s">
        <v>35</v>
      </c>
      <c r="X45" s="1444" t="s">
        <v>35</v>
      </c>
      <c r="Y45" s="1821" t="s">
        <v>35</v>
      </c>
      <c r="Z45" s="1330"/>
      <c r="AA45" s="1330"/>
      <c r="AB45" s="1330"/>
      <c r="AC45" s="1330"/>
      <c r="AD45" s="1330"/>
      <c r="AE45" s="1330"/>
      <c r="AF45" s="1330"/>
      <c r="AG45" s="1330"/>
      <c r="AH45" s="1330"/>
      <c r="AI45" s="1330"/>
      <c r="AJ45" s="1330"/>
      <c r="AK45" s="1330"/>
      <c r="AL45" s="1330"/>
      <c r="AM45" s="1330"/>
      <c r="AN45" s="1330"/>
      <c r="AO45" s="1330"/>
      <c r="AP45" s="1330"/>
      <c r="AQ45" s="1330"/>
      <c r="AR45" s="1330"/>
      <c r="AS45" s="1330"/>
      <c r="AT45" s="1330"/>
      <c r="AU45" s="1330"/>
      <c r="AV45" s="1330"/>
      <c r="AW45" s="1330"/>
      <c r="AX45" s="1330"/>
      <c r="AY45" s="1330"/>
      <c r="AZ45" s="640"/>
      <c r="BA45" s="2180" t="s">
        <v>52</v>
      </c>
      <c r="BB45" s="151" t="s">
        <v>49</v>
      </c>
      <c r="BC45" s="1089" t="s">
        <v>35</v>
      </c>
      <c r="BD45" s="1108" t="s">
        <v>35</v>
      </c>
      <c r="BE45" s="1108" t="s">
        <v>35</v>
      </c>
      <c r="BF45" s="1108" t="s">
        <v>35</v>
      </c>
      <c r="BG45" s="1128" t="s">
        <v>35</v>
      </c>
      <c r="BH45" s="1148" t="s">
        <v>35</v>
      </c>
      <c r="BI45" s="1108" t="s">
        <v>35</v>
      </c>
      <c r="BJ45" s="1108" t="s">
        <v>35</v>
      </c>
      <c r="BK45" s="1108" t="s">
        <v>35</v>
      </c>
      <c r="BL45" s="1128" t="s">
        <v>35</v>
      </c>
      <c r="BM45" s="1148" t="s">
        <v>35</v>
      </c>
      <c r="BN45" s="1108" t="s">
        <v>35</v>
      </c>
      <c r="BO45" s="1108" t="s">
        <v>35</v>
      </c>
      <c r="BP45" s="1108" t="s">
        <v>35</v>
      </c>
      <c r="BQ45" s="1128" t="s">
        <v>35</v>
      </c>
      <c r="BR45" s="1148" t="s">
        <v>35</v>
      </c>
      <c r="BS45" s="1108" t="s">
        <v>35</v>
      </c>
      <c r="BT45" s="1108" t="s">
        <v>35</v>
      </c>
      <c r="BU45" s="1108" t="s">
        <v>35</v>
      </c>
      <c r="BV45" s="1108" t="s">
        <v>35</v>
      </c>
      <c r="BW45" s="1108" t="s">
        <v>35</v>
      </c>
      <c r="BX45" s="1108" t="s">
        <v>35</v>
      </c>
      <c r="BY45" s="1167" t="s">
        <v>35</v>
      </c>
      <c r="BZ45" s="1862"/>
      <c r="CA45" s="1862"/>
      <c r="CB45" s="1862"/>
      <c r="CC45" s="1862"/>
      <c r="CD45" s="1862"/>
      <c r="CE45" s="1862"/>
      <c r="CF45" s="1862"/>
      <c r="CG45" s="1862"/>
      <c r="CH45" s="1862"/>
      <c r="CI45" s="1862"/>
      <c r="CJ45" s="1862"/>
      <c r="CK45" s="1862"/>
      <c r="CL45" s="1862"/>
      <c r="CM45" s="1862"/>
      <c r="CN45" s="1862"/>
      <c r="CO45" s="1862"/>
      <c r="CP45" s="1862"/>
      <c r="CQ45" s="1862"/>
      <c r="CR45" s="1862"/>
      <c r="CS45" s="1862"/>
      <c r="CT45" s="1862"/>
      <c r="CU45" s="1862"/>
      <c r="CV45" s="1862"/>
      <c r="CW45" s="1862"/>
      <c r="CX45" s="1862"/>
      <c r="CY45" s="1862"/>
      <c r="CZ45" s="1862"/>
    </row>
    <row r="46" s="636" customFormat="true" ht="15" customHeight="true" x14ac:dyDescent="0.2">
      <c r="A46" s="2320"/>
      <c r="B46" s="1408" t="s">
        <v>48</v>
      </c>
      <c r="C46" s="1437" t="s">
        <v>35</v>
      </c>
      <c r="D46" s="1444" t="s">
        <v>35</v>
      </c>
      <c r="E46" s="1444" t="s">
        <v>35</v>
      </c>
      <c r="F46" s="1444" t="s">
        <v>35</v>
      </c>
      <c r="G46" s="1451" t="s">
        <v>35</v>
      </c>
      <c r="H46" s="1458" t="s">
        <v>35</v>
      </c>
      <c r="I46" s="1444" t="s">
        <v>35</v>
      </c>
      <c r="J46" s="1444" t="s">
        <v>35</v>
      </c>
      <c r="K46" s="1444" t="s">
        <v>35</v>
      </c>
      <c r="L46" s="1465" t="s">
        <v>35</v>
      </c>
      <c r="M46" s="1472" t="s">
        <v>35</v>
      </c>
      <c r="N46" s="1444" t="s">
        <v>35</v>
      </c>
      <c r="O46" s="1444" t="s">
        <v>35</v>
      </c>
      <c r="P46" s="1444" t="s">
        <v>35</v>
      </c>
      <c r="Q46" s="1451" t="s">
        <v>35</v>
      </c>
      <c r="R46" s="1458" t="s">
        <v>35</v>
      </c>
      <c r="S46" s="1444" t="s">
        <v>35</v>
      </c>
      <c r="T46" s="1444" t="s">
        <v>35</v>
      </c>
      <c r="U46" s="1444" t="s">
        <v>35</v>
      </c>
      <c r="V46" s="1444" t="s">
        <v>35</v>
      </c>
      <c r="W46" s="1444" t="s">
        <v>35</v>
      </c>
      <c r="X46" s="1444" t="s">
        <v>35</v>
      </c>
      <c r="Y46" s="1821" t="s">
        <v>35</v>
      </c>
      <c r="Z46" s="1330"/>
      <c r="AA46" s="1330"/>
      <c r="AB46" s="1330"/>
      <c r="AC46" s="1330"/>
      <c r="AD46" s="1330"/>
      <c r="AE46" s="1330"/>
      <c r="AF46" s="1330"/>
      <c r="AG46" s="1330"/>
      <c r="AH46" s="1330"/>
      <c r="AI46" s="1330"/>
      <c r="AJ46" s="1330"/>
      <c r="AK46" s="1330"/>
      <c r="AL46" s="1330"/>
      <c r="AM46" s="1330"/>
      <c r="AN46" s="1330"/>
      <c r="AO46" s="1330"/>
      <c r="AP46" s="1330"/>
      <c r="AQ46" s="1330"/>
      <c r="AR46" s="1330"/>
      <c r="AS46" s="1330"/>
      <c r="AT46" s="1330"/>
      <c r="AU46" s="1330"/>
      <c r="AV46" s="1330"/>
      <c r="AW46" s="1330"/>
      <c r="AX46" s="1330"/>
      <c r="AY46" s="1330"/>
      <c r="AZ46" s="640"/>
      <c r="BA46" s="2180"/>
      <c r="BB46" s="151" t="s">
        <v>48</v>
      </c>
      <c r="BC46" s="1089" t="s">
        <v>35</v>
      </c>
      <c r="BD46" s="1108" t="s">
        <v>35</v>
      </c>
      <c r="BE46" s="1108" t="s">
        <v>35</v>
      </c>
      <c r="BF46" s="1108" t="s">
        <v>35</v>
      </c>
      <c r="BG46" s="1128" t="s">
        <v>35</v>
      </c>
      <c r="BH46" s="1148" t="s">
        <v>35</v>
      </c>
      <c r="BI46" s="1108" t="s">
        <v>35</v>
      </c>
      <c r="BJ46" s="1108" t="s">
        <v>35</v>
      </c>
      <c r="BK46" s="1108" t="s">
        <v>35</v>
      </c>
      <c r="BL46" s="1128" t="s">
        <v>35</v>
      </c>
      <c r="BM46" s="1148" t="s">
        <v>35</v>
      </c>
      <c r="BN46" s="1108" t="s">
        <v>35</v>
      </c>
      <c r="BO46" s="1108" t="s">
        <v>35</v>
      </c>
      <c r="BP46" s="1108" t="s">
        <v>35</v>
      </c>
      <c r="BQ46" s="1128" t="s">
        <v>35</v>
      </c>
      <c r="BR46" s="1148" t="s">
        <v>35</v>
      </c>
      <c r="BS46" s="1108" t="s">
        <v>35</v>
      </c>
      <c r="BT46" s="1108" t="s">
        <v>35</v>
      </c>
      <c r="BU46" s="1108" t="s">
        <v>35</v>
      </c>
      <c r="BV46" s="1108" t="s">
        <v>35</v>
      </c>
      <c r="BW46" s="1108" t="s">
        <v>35</v>
      </c>
      <c r="BX46" s="1108" t="s">
        <v>35</v>
      </c>
      <c r="BY46" s="1167" t="s">
        <v>35</v>
      </c>
      <c r="BZ46" s="1862"/>
      <c r="CA46" s="1862"/>
      <c r="CB46" s="1862"/>
      <c r="CC46" s="1862"/>
      <c r="CD46" s="1862"/>
      <c r="CE46" s="1862"/>
      <c r="CF46" s="1862"/>
      <c r="CG46" s="1862"/>
      <c r="CH46" s="1862"/>
      <c r="CI46" s="1862"/>
      <c r="CJ46" s="1862"/>
      <c r="CK46" s="1862"/>
      <c r="CL46" s="1862"/>
      <c r="CM46" s="1862"/>
      <c r="CN46" s="1862"/>
      <c r="CO46" s="1862"/>
      <c r="CP46" s="1862"/>
      <c r="CQ46" s="1862"/>
      <c r="CR46" s="1862"/>
      <c r="CS46" s="1862"/>
      <c r="CT46" s="1862"/>
      <c r="CU46" s="1862"/>
      <c r="CV46" s="1862"/>
      <c r="CW46" s="1862"/>
      <c r="CX46" s="1862"/>
      <c r="CY46" s="1862"/>
      <c r="CZ46" s="1862"/>
    </row>
    <row r="47" s="130" customFormat="true" ht="15" customHeight="true" x14ac:dyDescent="0.2">
      <c r="A47" s="2181" t="s">
        <v>101</v>
      </c>
      <c r="B47" s="250" t="s">
        <v>100</v>
      </c>
      <c r="C47" s="1039" t="s">
        <v>35</v>
      </c>
      <c r="D47" s="1048" t="s">
        <v>35</v>
      </c>
      <c r="E47" s="1048" t="s">
        <v>35</v>
      </c>
      <c r="F47" s="1048" t="s">
        <v>35</v>
      </c>
      <c r="G47" s="1057" t="s">
        <v>35</v>
      </c>
      <c r="H47" s="1066" t="s">
        <v>35</v>
      </c>
      <c r="I47" s="1048" t="s">
        <v>35</v>
      </c>
      <c r="J47" s="1048" t="s">
        <v>35</v>
      </c>
      <c r="K47" s="1048" t="s">
        <v>35</v>
      </c>
      <c r="L47" s="1075" t="s">
        <v>35</v>
      </c>
      <c r="M47" s="1082" t="s">
        <v>35</v>
      </c>
      <c r="N47" s="1048" t="s">
        <v>35</v>
      </c>
      <c r="O47" s="1048" t="s">
        <v>35</v>
      </c>
      <c r="P47" s="1048" t="s">
        <v>35</v>
      </c>
      <c r="Q47" s="1057" t="s">
        <v>35</v>
      </c>
      <c r="R47" s="1066" t="s">
        <v>35</v>
      </c>
      <c r="S47" s="1048" t="s">
        <v>35</v>
      </c>
      <c r="T47" s="1048" t="s">
        <v>35</v>
      </c>
      <c r="U47" s="1048" t="s">
        <v>35</v>
      </c>
      <c r="V47" s="1048" t="s">
        <v>35</v>
      </c>
      <c r="W47" s="1048" t="s">
        <v>35</v>
      </c>
      <c r="X47" s="1048" t="s">
        <v>35</v>
      </c>
      <c r="Y47" s="1820" t="s">
        <v>35</v>
      </c>
      <c r="Z47" s="1852"/>
      <c r="AA47" s="1852"/>
      <c r="AB47" s="1852"/>
      <c r="AC47" s="1852"/>
      <c r="AD47" s="1852"/>
      <c r="AE47" s="1852"/>
      <c r="AF47" s="1852"/>
      <c r="AG47" s="1852"/>
      <c r="AH47" s="1852"/>
      <c r="AI47" s="1852"/>
      <c r="AJ47" s="1852"/>
      <c r="AK47" s="1852"/>
      <c r="AL47" s="1852"/>
      <c r="AM47" s="1852"/>
      <c r="AN47" s="1852"/>
      <c r="AO47" s="1852"/>
      <c r="AP47" s="1852"/>
      <c r="AQ47" s="1852"/>
      <c r="AR47" s="1852"/>
      <c r="AS47" s="1852"/>
      <c r="AT47" s="1852"/>
      <c r="AU47" s="1852"/>
      <c r="AV47" s="1852"/>
      <c r="AW47" s="1852"/>
      <c r="AX47" s="1852"/>
      <c r="AY47" s="1852"/>
      <c r="AZ47" s="215"/>
      <c r="BA47" s="2180" t="s">
        <v>101</v>
      </c>
      <c r="BB47" s="151" t="s">
        <v>100</v>
      </c>
      <c r="BC47" s="1089" t="s">
        <v>35</v>
      </c>
      <c r="BD47" s="1108" t="s">
        <v>35</v>
      </c>
      <c r="BE47" s="1108" t="s">
        <v>35</v>
      </c>
      <c r="BF47" s="1108" t="s">
        <v>35</v>
      </c>
      <c r="BG47" s="1128" t="s">
        <v>35</v>
      </c>
      <c r="BH47" s="1148" t="s">
        <v>35</v>
      </c>
      <c r="BI47" s="1108" t="s">
        <v>35</v>
      </c>
      <c r="BJ47" s="1108" t="s">
        <v>35</v>
      </c>
      <c r="BK47" s="1108" t="s">
        <v>35</v>
      </c>
      <c r="BL47" s="1128" t="s">
        <v>35</v>
      </c>
      <c r="BM47" s="1148" t="s">
        <v>35</v>
      </c>
      <c r="BN47" s="1108" t="s">
        <v>35</v>
      </c>
      <c r="BO47" s="1108" t="s">
        <v>35</v>
      </c>
      <c r="BP47" s="1108" t="s">
        <v>35</v>
      </c>
      <c r="BQ47" s="1128" t="s">
        <v>35</v>
      </c>
      <c r="BR47" s="1148" t="s">
        <v>35</v>
      </c>
      <c r="BS47" s="1108" t="s">
        <v>35</v>
      </c>
      <c r="BT47" s="1108" t="s">
        <v>35</v>
      </c>
      <c r="BU47" s="1108" t="s">
        <v>35</v>
      </c>
      <c r="BV47" s="1108" t="s">
        <v>35</v>
      </c>
      <c r="BW47" s="1108" t="s">
        <v>35</v>
      </c>
      <c r="BX47" s="1108" t="s">
        <v>35</v>
      </c>
      <c r="BY47" s="1167" t="s">
        <v>35</v>
      </c>
      <c r="BZ47" s="1862"/>
      <c r="CA47" s="1862"/>
      <c r="CB47" s="1862"/>
      <c r="CC47" s="1862"/>
      <c r="CD47" s="1862"/>
      <c r="CE47" s="1862"/>
      <c r="CF47" s="1862"/>
      <c r="CG47" s="1862"/>
      <c r="CH47" s="1862"/>
      <c r="CI47" s="1862"/>
      <c r="CJ47" s="1862"/>
      <c r="CK47" s="1862"/>
      <c r="CL47" s="1862"/>
      <c r="CM47" s="1862"/>
      <c r="CN47" s="1862"/>
      <c r="CO47" s="1862"/>
      <c r="CP47" s="1862"/>
      <c r="CQ47" s="1862"/>
      <c r="CR47" s="1862"/>
      <c r="CS47" s="1862"/>
      <c r="CT47" s="1862"/>
      <c r="CU47" s="1862"/>
      <c r="CV47" s="1862"/>
      <c r="CW47" s="1862"/>
      <c r="CX47" s="1862"/>
      <c r="CY47" s="1862"/>
      <c r="CZ47" s="1862"/>
    </row>
    <row r="48" s="130" customFormat="true" ht="15" customHeight="true" x14ac:dyDescent="0.2">
      <c r="A48" s="2181"/>
      <c r="B48" s="250" t="s">
        <v>99</v>
      </c>
      <c r="C48" s="1039" t="s">
        <v>35</v>
      </c>
      <c r="D48" s="1048" t="s">
        <v>35</v>
      </c>
      <c r="E48" s="1048" t="s">
        <v>35</v>
      </c>
      <c r="F48" s="1048" t="s">
        <v>35</v>
      </c>
      <c r="G48" s="1057" t="s">
        <v>35</v>
      </c>
      <c r="H48" s="1066" t="s">
        <v>35</v>
      </c>
      <c r="I48" s="1048" t="s">
        <v>35</v>
      </c>
      <c r="J48" s="1048" t="s">
        <v>35</v>
      </c>
      <c r="K48" s="1048" t="s">
        <v>35</v>
      </c>
      <c r="L48" s="1075" t="s">
        <v>35</v>
      </c>
      <c r="M48" s="1082" t="s">
        <v>35</v>
      </c>
      <c r="N48" s="1048" t="s">
        <v>35</v>
      </c>
      <c r="O48" s="1048" t="s">
        <v>35</v>
      </c>
      <c r="P48" s="1048" t="s">
        <v>35</v>
      </c>
      <c r="Q48" s="1057" t="s">
        <v>35</v>
      </c>
      <c r="R48" s="1066" t="s">
        <v>35</v>
      </c>
      <c r="S48" s="1048" t="s">
        <v>35</v>
      </c>
      <c r="T48" s="1048" t="s">
        <v>35</v>
      </c>
      <c r="U48" s="1048" t="s">
        <v>35</v>
      </c>
      <c r="V48" s="1048" t="s">
        <v>35</v>
      </c>
      <c r="W48" s="1048" t="s">
        <v>35</v>
      </c>
      <c r="X48" s="1048" t="s">
        <v>35</v>
      </c>
      <c r="Y48" s="1820" t="s">
        <v>35</v>
      </c>
      <c r="Z48" s="1852"/>
      <c r="AA48" s="1852"/>
      <c r="AB48" s="1852"/>
      <c r="AC48" s="1852"/>
      <c r="AD48" s="1852"/>
      <c r="AE48" s="1852"/>
      <c r="AF48" s="1852"/>
      <c r="AG48" s="1852"/>
      <c r="AH48" s="1852"/>
      <c r="AI48" s="1852"/>
      <c r="AJ48" s="1852"/>
      <c r="AK48" s="1852"/>
      <c r="AL48" s="1852"/>
      <c r="AM48" s="1852"/>
      <c r="AN48" s="1852"/>
      <c r="AO48" s="1852"/>
      <c r="AP48" s="1852"/>
      <c r="AQ48" s="1852"/>
      <c r="AR48" s="1852"/>
      <c r="AS48" s="1852"/>
      <c r="AT48" s="1852"/>
      <c r="AU48" s="1852"/>
      <c r="AV48" s="1852"/>
      <c r="AW48" s="1852"/>
      <c r="AX48" s="1852"/>
      <c r="AY48" s="1852"/>
      <c r="AZ48" s="215"/>
      <c r="BA48" s="2180"/>
      <c r="BB48" s="151" t="s">
        <v>99</v>
      </c>
      <c r="BC48" s="1089" t="s">
        <v>35</v>
      </c>
      <c r="BD48" s="1108" t="s">
        <v>35</v>
      </c>
      <c r="BE48" s="1108" t="s">
        <v>35</v>
      </c>
      <c r="BF48" s="1108" t="s">
        <v>35</v>
      </c>
      <c r="BG48" s="1128" t="s">
        <v>35</v>
      </c>
      <c r="BH48" s="1148" t="s">
        <v>35</v>
      </c>
      <c r="BI48" s="1108" t="s">
        <v>35</v>
      </c>
      <c r="BJ48" s="1108" t="s">
        <v>35</v>
      </c>
      <c r="BK48" s="1108" t="s">
        <v>35</v>
      </c>
      <c r="BL48" s="1128" t="s">
        <v>35</v>
      </c>
      <c r="BM48" s="1148" t="s">
        <v>35</v>
      </c>
      <c r="BN48" s="1108" t="s">
        <v>35</v>
      </c>
      <c r="BO48" s="1108" t="s">
        <v>35</v>
      </c>
      <c r="BP48" s="1108" t="s">
        <v>35</v>
      </c>
      <c r="BQ48" s="1128" t="s">
        <v>35</v>
      </c>
      <c r="BR48" s="1148" t="s">
        <v>35</v>
      </c>
      <c r="BS48" s="1108" t="s">
        <v>35</v>
      </c>
      <c r="BT48" s="1108" t="s">
        <v>35</v>
      </c>
      <c r="BU48" s="1108" t="s">
        <v>35</v>
      </c>
      <c r="BV48" s="1108" t="s">
        <v>35</v>
      </c>
      <c r="BW48" s="1108" t="s">
        <v>35</v>
      </c>
      <c r="BX48" s="1108" t="s">
        <v>35</v>
      </c>
      <c r="BY48" s="1167" t="s">
        <v>35</v>
      </c>
      <c r="BZ48" s="1862"/>
      <c r="CA48" s="1862"/>
      <c r="CB48" s="1862"/>
      <c r="CC48" s="1862"/>
      <c r="CD48" s="1862"/>
      <c r="CE48" s="1862"/>
      <c r="CF48" s="1862"/>
      <c r="CG48" s="1862"/>
      <c r="CH48" s="1862"/>
      <c r="CI48" s="1862"/>
      <c r="CJ48" s="1862"/>
      <c r="CK48" s="1862"/>
      <c r="CL48" s="1862"/>
      <c r="CM48" s="1862"/>
      <c r="CN48" s="1862"/>
      <c r="CO48" s="1862"/>
      <c r="CP48" s="1862"/>
      <c r="CQ48" s="1862"/>
      <c r="CR48" s="1862"/>
      <c r="CS48" s="1862"/>
      <c r="CT48" s="1862"/>
      <c r="CU48" s="1862"/>
      <c r="CV48" s="1862"/>
      <c r="CW48" s="1862"/>
      <c r="CX48" s="1862"/>
      <c r="CY48" s="1862"/>
      <c r="CZ48" s="1862"/>
    </row>
    <row r="49" s="130" customFormat="true" ht="15" customHeight="true" x14ac:dyDescent="0.2">
      <c r="A49" s="2181"/>
      <c r="B49" s="250" t="s">
        <v>68</v>
      </c>
      <c r="C49" s="1039" t="s">
        <v>35</v>
      </c>
      <c r="D49" s="1048" t="s">
        <v>35</v>
      </c>
      <c r="E49" s="1048" t="s">
        <v>35</v>
      </c>
      <c r="F49" s="1048" t="s">
        <v>35</v>
      </c>
      <c r="G49" s="1057" t="s">
        <v>35</v>
      </c>
      <c r="H49" s="1066" t="s">
        <v>35</v>
      </c>
      <c r="I49" s="1048" t="s">
        <v>35</v>
      </c>
      <c r="J49" s="1048" t="s">
        <v>35</v>
      </c>
      <c r="K49" s="1048" t="s">
        <v>35</v>
      </c>
      <c r="L49" s="1075" t="s">
        <v>35</v>
      </c>
      <c r="M49" s="1082" t="s">
        <v>35</v>
      </c>
      <c r="N49" s="1048" t="s">
        <v>35</v>
      </c>
      <c r="O49" s="1048" t="s">
        <v>35</v>
      </c>
      <c r="P49" s="1048" t="s">
        <v>35</v>
      </c>
      <c r="Q49" s="1057" t="s">
        <v>35</v>
      </c>
      <c r="R49" s="1066" t="s">
        <v>35</v>
      </c>
      <c r="S49" s="1048" t="s">
        <v>35</v>
      </c>
      <c r="T49" s="1048" t="s">
        <v>35</v>
      </c>
      <c r="U49" s="1048" t="s">
        <v>35</v>
      </c>
      <c r="V49" s="1048" t="s">
        <v>35</v>
      </c>
      <c r="W49" s="1048" t="s">
        <v>35</v>
      </c>
      <c r="X49" s="1048" t="s">
        <v>35</v>
      </c>
      <c r="Y49" s="1820" t="s">
        <v>35</v>
      </c>
      <c r="Z49" s="1852"/>
      <c r="AA49" s="1852"/>
      <c r="AB49" s="1852"/>
      <c r="AC49" s="1852"/>
      <c r="AD49" s="1852"/>
      <c r="AE49" s="1852"/>
      <c r="AF49" s="1852"/>
      <c r="AG49" s="1852"/>
      <c r="AH49" s="1852"/>
      <c r="AI49" s="1852"/>
      <c r="AJ49" s="1852"/>
      <c r="AK49" s="1852"/>
      <c r="AL49" s="1852"/>
      <c r="AM49" s="1852"/>
      <c r="AN49" s="1852"/>
      <c r="AO49" s="1852"/>
      <c r="AP49" s="1852"/>
      <c r="AQ49" s="1852"/>
      <c r="AR49" s="1852"/>
      <c r="AS49" s="1852"/>
      <c r="AT49" s="1852"/>
      <c r="AU49" s="1852"/>
      <c r="AV49" s="1852"/>
      <c r="AW49" s="1852"/>
      <c r="AX49" s="1852"/>
      <c r="AY49" s="1852"/>
      <c r="AZ49" s="215"/>
      <c r="BA49" s="2180"/>
      <c r="BB49" s="151" t="s">
        <v>68</v>
      </c>
      <c r="BC49" s="1089" t="s">
        <v>35</v>
      </c>
      <c r="BD49" s="1108" t="s">
        <v>35</v>
      </c>
      <c r="BE49" s="1108" t="s">
        <v>35</v>
      </c>
      <c r="BF49" s="1108" t="s">
        <v>35</v>
      </c>
      <c r="BG49" s="1128" t="s">
        <v>35</v>
      </c>
      <c r="BH49" s="1148" t="s">
        <v>35</v>
      </c>
      <c r="BI49" s="1108" t="s">
        <v>35</v>
      </c>
      <c r="BJ49" s="1108" t="s">
        <v>35</v>
      </c>
      <c r="BK49" s="1108" t="s">
        <v>35</v>
      </c>
      <c r="BL49" s="1128" t="s">
        <v>35</v>
      </c>
      <c r="BM49" s="1148" t="s">
        <v>35</v>
      </c>
      <c r="BN49" s="1108" t="s">
        <v>35</v>
      </c>
      <c r="BO49" s="1108" t="s">
        <v>35</v>
      </c>
      <c r="BP49" s="1108" t="s">
        <v>35</v>
      </c>
      <c r="BQ49" s="1128" t="s">
        <v>35</v>
      </c>
      <c r="BR49" s="1148" t="s">
        <v>35</v>
      </c>
      <c r="BS49" s="1108" t="s">
        <v>35</v>
      </c>
      <c r="BT49" s="1108" t="s">
        <v>35</v>
      </c>
      <c r="BU49" s="1108" t="s">
        <v>35</v>
      </c>
      <c r="BV49" s="1108" t="s">
        <v>35</v>
      </c>
      <c r="BW49" s="1108" t="s">
        <v>35</v>
      </c>
      <c r="BX49" s="1108" t="s">
        <v>35</v>
      </c>
      <c r="BY49" s="1167" t="s">
        <v>35</v>
      </c>
      <c r="BZ49" s="1862"/>
      <c r="CA49" s="1862"/>
      <c r="CB49" s="1862"/>
      <c r="CC49" s="1862"/>
      <c r="CD49" s="1862"/>
      <c r="CE49" s="1862"/>
      <c r="CF49" s="1862"/>
      <c r="CG49" s="1862"/>
      <c r="CH49" s="1862"/>
      <c r="CI49" s="1862"/>
      <c r="CJ49" s="1862"/>
      <c r="CK49" s="1862"/>
      <c r="CL49" s="1862"/>
      <c r="CM49" s="1862"/>
      <c r="CN49" s="1862"/>
      <c r="CO49" s="1862"/>
      <c r="CP49" s="1862"/>
      <c r="CQ49" s="1862"/>
      <c r="CR49" s="1862"/>
      <c r="CS49" s="1862"/>
      <c r="CT49" s="1862"/>
      <c r="CU49" s="1862"/>
      <c r="CV49" s="1862"/>
      <c r="CW49" s="1862"/>
      <c r="CX49" s="1862"/>
      <c r="CY49" s="1862"/>
      <c r="CZ49" s="1862"/>
    </row>
    <row r="50" s="130" customFormat="true" ht="15" customHeight="true" x14ac:dyDescent="0.2">
      <c r="A50" s="2181" t="s">
        <v>102</v>
      </c>
      <c r="B50" s="250" t="s">
        <v>100</v>
      </c>
      <c r="C50" s="1039" t="s">
        <v>35</v>
      </c>
      <c r="D50" s="1048" t="s">
        <v>35</v>
      </c>
      <c r="E50" s="1048" t="s">
        <v>35</v>
      </c>
      <c r="F50" s="1048" t="s">
        <v>35</v>
      </c>
      <c r="G50" s="1057" t="s">
        <v>35</v>
      </c>
      <c r="H50" s="1066" t="s">
        <v>35</v>
      </c>
      <c r="I50" s="1048" t="s">
        <v>35</v>
      </c>
      <c r="J50" s="1048" t="s">
        <v>35</v>
      </c>
      <c r="K50" s="1048" t="s">
        <v>35</v>
      </c>
      <c r="L50" s="1075" t="s">
        <v>35</v>
      </c>
      <c r="M50" s="1082" t="s">
        <v>35</v>
      </c>
      <c r="N50" s="1048" t="s">
        <v>35</v>
      </c>
      <c r="O50" s="1048" t="s">
        <v>35</v>
      </c>
      <c r="P50" s="1048" t="s">
        <v>35</v>
      </c>
      <c r="Q50" s="1057" t="s">
        <v>35</v>
      </c>
      <c r="R50" s="1066" t="s">
        <v>35</v>
      </c>
      <c r="S50" s="1048" t="s">
        <v>35</v>
      </c>
      <c r="T50" s="1048" t="s">
        <v>35</v>
      </c>
      <c r="U50" s="1048" t="s">
        <v>35</v>
      </c>
      <c r="V50" s="1048" t="s">
        <v>35</v>
      </c>
      <c r="W50" s="1048" t="s">
        <v>35</v>
      </c>
      <c r="X50" s="1048" t="s">
        <v>35</v>
      </c>
      <c r="Y50" s="1820" t="s">
        <v>35</v>
      </c>
      <c r="Z50" s="1852"/>
      <c r="AA50" s="1852"/>
      <c r="AB50" s="1852"/>
      <c r="AC50" s="1852"/>
      <c r="AD50" s="1852"/>
      <c r="AE50" s="1852"/>
      <c r="AF50" s="1852"/>
      <c r="AG50" s="1852"/>
      <c r="AH50" s="1852"/>
      <c r="AI50" s="1852"/>
      <c r="AJ50" s="1852"/>
      <c r="AK50" s="1852"/>
      <c r="AL50" s="1852"/>
      <c r="AM50" s="1852"/>
      <c r="AN50" s="1852"/>
      <c r="AO50" s="1852"/>
      <c r="AP50" s="1852"/>
      <c r="AQ50" s="1852"/>
      <c r="AR50" s="1852"/>
      <c r="AS50" s="1852"/>
      <c r="AT50" s="1852"/>
      <c r="AU50" s="1852"/>
      <c r="AV50" s="1852"/>
      <c r="AW50" s="1852"/>
      <c r="AX50" s="1852"/>
      <c r="AY50" s="1852"/>
      <c r="AZ50" s="215"/>
      <c r="BA50" s="2180" t="s">
        <v>102</v>
      </c>
      <c r="BB50" s="151" t="s">
        <v>100</v>
      </c>
      <c r="BC50" s="1089" t="s">
        <v>35</v>
      </c>
      <c r="BD50" s="1108" t="s">
        <v>35</v>
      </c>
      <c r="BE50" s="1108" t="s">
        <v>35</v>
      </c>
      <c r="BF50" s="1108" t="s">
        <v>35</v>
      </c>
      <c r="BG50" s="1128" t="s">
        <v>35</v>
      </c>
      <c r="BH50" s="1148" t="s">
        <v>35</v>
      </c>
      <c r="BI50" s="1108" t="s">
        <v>35</v>
      </c>
      <c r="BJ50" s="1108" t="s">
        <v>35</v>
      </c>
      <c r="BK50" s="1108" t="s">
        <v>35</v>
      </c>
      <c r="BL50" s="1128" t="s">
        <v>35</v>
      </c>
      <c r="BM50" s="1148" t="s">
        <v>35</v>
      </c>
      <c r="BN50" s="1108" t="s">
        <v>35</v>
      </c>
      <c r="BO50" s="1108" t="s">
        <v>35</v>
      </c>
      <c r="BP50" s="1108" t="s">
        <v>35</v>
      </c>
      <c r="BQ50" s="1128" t="s">
        <v>35</v>
      </c>
      <c r="BR50" s="1148" t="s">
        <v>35</v>
      </c>
      <c r="BS50" s="1108" t="s">
        <v>35</v>
      </c>
      <c r="BT50" s="1108" t="s">
        <v>35</v>
      </c>
      <c r="BU50" s="1108" t="s">
        <v>35</v>
      </c>
      <c r="BV50" s="1108" t="s">
        <v>35</v>
      </c>
      <c r="BW50" s="1108" t="s">
        <v>35</v>
      </c>
      <c r="BX50" s="1108" t="s">
        <v>35</v>
      </c>
      <c r="BY50" s="1167" t="s">
        <v>35</v>
      </c>
      <c r="BZ50" s="1862"/>
      <c r="CA50" s="1862"/>
      <c r="CB50" s="1862"/>
      <c r="CC50" s="1862"/>
      <c r="CD50" s="1862"/>
      <c r="CE50" s="1862"/>
      <c r="CF50" s="1862"/>
      <c r="CG50" s="1862"/>
      <c r="CH50" s="1862"/>
      <c r="CI50" s="1862"/>
      <c r="CJ50" s="1862"/>
      <c r="CK50" s="1862"/>
      <c r="CL50" s="1862"/>
      <c r="CM50" s="1862"/>
      <c r="CN50" s="1862"/>
      <c r="CO50" s="1862"/>
      <c r="CP50" s="1862"/>
      <c r="CQ50" s="1862"/>
      <c r="CR50" s="1862"/>
      <c r="CS50" s="1862"/>
      <c r="CT50" s="1862"/>
      <c r="CU50" s="1862"/>
      <c r="CV50" s="1862"/>
      <c r="CW50" s="1862"/>
      <c r="CX50" s="1862"/>
      <c r="CY50" s="1862"/>
      <c r="CZ50" s="1862"/>
    </row>
    <row r="51" s="130" customFormat="true" ht="15" customHeight="true" x14ac:dyDescent="0.2">
      <c r="A51" s="2181"/>
      <c r="B51" s="250" t="s">
        <v>99</v>
      </c>
      <c r="C51" s="1039" t="s">
        <v>35</v>
      </c>
      <c r="D51" s="1048" t="s">
        <v>35</v>
      </c>
      <c r="E51" s="1048" t="s">
        <v>35</v>
      </c>
      <c r="F51" s="1048" t="s">
        <v>35</v>
      </c>
      <c r="G51" s="1057" t="s">
        <v>35</v>
      </c>
      <c r="H51" s="1066" t="s">
        <v>35</v>
      </c>
      <c r="I51" s="1048" t="s">
        <v>35</v>
      </c>
      <c r="J51" s="1048" t="s">
        <v>35</v>
      </c>
      <c r="K51" s="1048" t="s">
        <v>35</v>
      </c>
      <c r="L51" s="1075" t="s">
        <v>35</v>
      </c>
      <c r="M51" s="1082" t="s">
        <v>35</v>
      </c>
      <c r="N51" s="1048" t="s">
        <v>35</v>
      </c>
      <c r="O51" s="1048" t="s">
        <v>35</v>
      </c>
      <c r="P51" s="1048" t="s">
        <v>35</v>
      </c>
      <c r="Q51" s="1057" t="s">
        <v>35</v>
      </c>
      <c r="R51" s="1066" t="s">
        <v>35</v>
      </c>
      <c r="S51" s="1048" t="s">
        <v>35</v>
      </c>
      <c r="T51" s="1048" t="s">
        <v>35</v>
      </c>
      <c r="U51" s="1048" t="s">
        <v>35</v>
      </c>
      <c r="V51" s="1048" t="s">
        <v>35</v>
      </c>
      <c r="W51" s="1048" t="s">
        <v>35</v>
      </c>
      <c r="X51" s="1048" t="s">
        <v>35</v>
      </c>
      <c r="Y51" s="1820" t="s">
        <v>35</v>
      </c>
      <c r="Z51" s="1852"/>
      <c r="AA51" s="1852"/>
      <c r="AB51" s="1852"/>
      <c r="AC51" s="1852"/>
      <c r="AD51" s="1852"/>
      <c r="AE51" s="1852"/>
      <c r="AF51" s="1852"/>
      <c r="AG51" s="1852"/>
      <c r="AH51" s="1852"/>
      <c r="AI51" s="1852"/>
      <c r="AJ51" s="1852"/>
      <c r="AK51" s="1852"/>
      <c r="AL51" s="1852"/>
      <c r="AM51" s="1852"/>
      <c r="AN51" s="1852"/>
      <c r="AO51" s="1852"/>
      <c r="AP51" s="1852"/>
      <c r="AQ51" s="1852"/>
      <c r="AR51" s="1852"/>
      <c r="AS51" s="1852"/>
      <c r="AT51" s="1852"/>
      <c r="AU51" s="1852"/>
      <c r="AV51" s="1852"/>
      <c r="AW51" s="1852"/>
      <c r="AX51" s="1852"/>
      <c r="AY51" s="1852"/>
      <c r="AZ51" s="215"/>
      <c r="BA51" s="2180"/>
      <c r="BB51" s="151" t="s">
        <v>99</v>
      </c>
      <c r="BC51" s="1089" t="s">
        <v>35</v>
      </c>
      <c r="BD51" s="1108" t="s">
        <v>35</v>
      </c>
      <c r="BE51" s="1108" t="s">
        <v>35</v>
      </c>
      <c r="BF51" s="1108" t="s">
        <v>35</v>
      </c>
      <c r="BG51" s="1128" t="s">
        <v>35</v>
      </c>
      <c r="BH51" s="1148" t="s">
        <v>35</v>
      </c>
      <c r="BI51" s="1108" t="s">
        <v>35</v>
      </c>
      <c r="BJ51" s="1108" t="s">
        <v>35</v>
      </c>
      <c r="BK51" s="1108" t="s">
        <v>35</v>
      </c>
      <c r="BL51" s="1128" t="s">
        <v>35</v>
      </c>
      <c r="BM51" s="1148" t="s">
        <v>35</v>
      </c>
      <c r="BN51" s="1108" t="s">
        <v>35</v>
      </c>
      <c r="BO51" s="1108" t="s">
        <v>35</v>
      </c>
      <c r="BP51" s="1108" t="s">
        <v>35</v>
      </c>
      <c r="BQ51" s="1128" t="s">
        <v>35</v>
      </c>
      <c r="BR51" s="1148" t="s">
        <v>35</v>
      </c>
      <c r="BS51" s="1108" t="s">
        <v>35</v>
      </c>
      <c r="BT51" s="1108" t="s">
        <v>35</v>
      </c>
      <c r="BU51" s="1108" t="s">
        <v>35</v>
      </c>
      <c r="BV51" s="1108" t="s">
        <v>35</v>
      </c>
      <c r="BW51" s="1108" t="s">
        <v>35</v>
      </c>
      <c r="BX51" s="1108" t="s">
        <v>35</v>
      </c>
      <c r="BY51" s="1167" t="s">
        <v>35</v>
      </c>
      <c r="BZ51" s="1862"/>
      <c r="CA51" s="1862"/>
      <c r="CB51" s="1862"/>
      <c r="CC51" s="1862"/>
      <c r="CD51" s="1862"/>
      <c r="CE51" s="1862"/>
      <c r="CF51" s="1862"/>
      <c r="CG51" s="1862"/>
      <c r="CH51" s="1862"/>
      <c r="CI51" s="1862"/>
      <c r="CJ51" s="1862"/>
      <c r="CK51" s="1862"/>
      <c r="CL51" s="1862"/>
      <c r="CM51" s="1862"/>
      <c r="CN51" s="1862"/>
      <c r="CO51" s="1862"/>
      <c r="CP51" s="1862"/>
      <c r="CQ51" s="1862"/>
      <c r="CR51" s="1862"/>
      <c r="CS51" s="1862"/>
      <c r="CT51" s="1862"/>
      <c r="CU51" s="1862"/>
      <c r="CV51" s="1862"/>
      <c r="CW51" s="1862"/>
      <c r="CX51" s="1862"/>
      <c r="CY51" s="1862"/>
      <c r="CZ51" s="1862"/>
    </row>
    <row r="52" s="130" customFormat="true" ht="15" customHeight="true" x14ac:dyDescent="0.2">
      <c r="A52" s="2181"/>
      <c r="B52" s="250" t="s">
        <v>68</v>
      </c>
      <c r="C52" s="1039" t="s">
        <v>35</v>
      </c>
      <c r="D52" s="1048" t="s">
        <v>35</v>
      </c>
      <c r="E52" s="1048" t="s">
        <v>35</v>
      </c>
      <c r="F52" s="1048" t="s">
        <v>35</v>
      </c>
      <c r="G52" s="1057" t="s">
        <v>35</v>
      </c>
      <c r="H52" s="1066" t="s">
        <v>35</v>
      </c>
      <c r="I52" s="1048" t="s">
        <v>35</v>
      </c>
      <c r="J52" s="1048" t="s">
        <v>35</v>
      </c>
      <c r="K52" s="1048" t="s">
        <v>35</v>
      </c>
      <c r="L52" s="1075" t="s">
        <v>35</v>
      </c>
      <c r="M52" s="1082" t="s">
        <v>35</v>
      </c>
      <c r="N52" s="1048" t="s">
        <v>35</v>
      </c>
      <c r="O52" s="1048" t="s">
        <v>35</v>
      </c>
      <c r="P52" s="1048" t="s">
        <v>35</v>
      </c>
      <c r="Q52" s="1057" t="s">
        <v>35</v>
      </c>
      <c r="R52" s="1066" t="s">
        <v>35</v>
      </c>
      <c r="S52" s="1048" t="s">
        <v>35</v>
      </c>
      <c r="T52" s="1048" t="s">
        <v>35</v>
      </c>
      <c r="U52" s="1048" t="s">
        <v>35</v>
      </c>
      <c r="V52" s="1048" t="s">
        <v>35</v>
      </c>
      <c r="W52" s="1048" t="s">
        <v>35</v>
      </c>
      <c r="X52" s="1048" t="s">
        <v>35</v>
      </c>
      <c r="Y52" s="1820" t="s">
        <v>35</v>
      </c>
      <c r="Z52" s="1852"/>
      <c r="AA52" s="1852"/>
      <c r="AB52" s="1852"/>
      <c r="AC52" s="1852"/>
      <c r="AD52" s="1852"/>
      <c r="AE52" s="1852"/>
      <c r="AF52" s="1852"/>
      <c r="AG52" s="1852"/>
      <c r="AH52" s="1852"/>
      <c r="AI52" s="1852"/>
      <c r="AJ52" s="1852"/>
      <c r="AK52" s="1852"/>
      <c r="AL52" s="1852"/>
      <c r="AM52" s="1852"/>
      <c r="AN52" s="1852"/>
      <c r="AO52" s="1852"/>
      <c r="AP52" s="1852"/>
      <c r="AQ52" s="1852"/>
      <c r="AR52" s="1852"/>
      <c r="AS52" s="1852"/>
      <c r="AT52" s="1852"/>
      <c r="AU52" s="1852"/>
      <c r="AV52" s="1852"/>
      <c r="AW52" s="1852"/>
      <c r="AX52" s="1852"/>
      <c r="AY52" s="1852"/>
      <c r="AZ52" s="215"/>
      <c r="BA52" s="2180"/>
      <c r="BB52" s="151" t="s">
        <v>68</v>
      </c>
      <c r="BC52" s="1089" t="s">
        <v>35</v>
      </c>
      <c r="BD52" s="1108" t="s">
        <v>35</v>
      </c>
      <c r="BE52" s="1108" t="s">
        <v>35</v>
      </c>
      <c r="BF52" s="1108" t="s">
        <v>35</v>
      </c>
      <c r="BG52" s="1128" t="s">
        <v>35</v>
      </c>
      <c r="BH52" s="1148" t="s">
        <v>35</v>
      </c>
      <c r="BI52" s="1108" t="s">
        <v>35</v>
      </c>
      <c r="BJ52" s="1108" t="s">
        <v>35</v>
      </c>
      <c r="BK52" s="1108" t="s">
        <v>35</v>
      </c>
      <c r="BL52" s="1128" t="s">
        <v>35</v>
      </c>
      <c r="BM52" s="1148" t="s">
        <v>35</v>
      </c>
      <c r="BN52" s="1108" t="s">
        <v>35</v>
      </c>
      <c r="BO52" s="1108" t="s">
        <v>35</v>
      </c>
      <c r="BP52" s="1108" t="s">
        <v>35</v>
      </c>
      <c r="BQ52" s="1128" t="s">
        <v>35</v>
      </c>
      <c r="BR52" s="1148" t="s">
        <v>35</v>
      </c>
      <c r="BS52" s="1108" t="s">
        <v>35</v>
      </c>
      <c r="BT52" s="1108" t="s">
        <v>35</v>
      </c>
      <c r="BU52" s="1108" t="s">
        <v>35</v>
      </c>
      <c r="BV52" s="1108" t="s">
        <v>35</v>
      </c>
      <c r="BW52" s="1108" t="s">
        <v>35</v>
      </c>
      <c r="BX52" s="1108" t="s">
        <v>35</v>
      </c>
      <c r="BY52" s="1167" t="s">
        <v>35</v>
      </c>
      <c r="BZ52" s="1862"/>
      <c r="CA52" s="1862"/>
      <c r="CB52" s="1862"/>
      <c r="CC52" s="1862"/>
      <c r="CD52" s="1862"/>
      <c r="CE52" s="1862"/>
      <c r="CF52" s="1862"/>
      <c r="CG52" s="1862"/>
      <c r="CH52" s="1862"/>
      <c r="CI52" s="1862"/>
      <c r="CJ52" s="1862"/>
      <c r="CK52" s="1862"/>
      <c r="CL52" s="1862"/>
      <c r="CM52" s="1862"/>
      <c r="CN52" s="1862"/>
      <c r="CO52" s="1862"/>
      <c r="CP52" s="1862"/>
      <c r="CQ52" s="1862"/>
      <c r="CR52" s="1862"/>
      <c r="CS52" s="1862"/>
      <c r="CT52" s="1862"/>
      <c r="CU52" s="1862"/>
      <c r="CV52" s="1862"/>
      <c r="CW52" s="1862"/>
      <c r="CX52" s="1862"/>
      <c r="CY52" s="1862"/>
      <c r="CZ52" s="1862"/>
    </row>
    <row r="53" s="130" customFormat="true" ht="15" customHeight="true" x14ac:dyDescent="0.2">
      <c r="A53" s="2181" t="s">
        <v>105</v>
      </c>
      <c r="B53" s="250" t="s">
        <v>100</v>
      </c>
      <c r="C53" s="1039" t="s">
        <v>35</v>
      </c>
      <c r="D53" s="1048" t="s">
        <v>35</v>
      </c>
      <c r="E53" s="1048" t="s">
        <v>35</v>
      </c>
      <c r="F53" s="1048" t="s">
        <v>35</v>
      </c>
      <c r="G53" s="1057" t="s">
        <v>35</v>
      </c>
      <c r="H53" s="1066" t="s">
        <v>35</v>
      </c>
      <c r="I53" s="1048" t="s">
        <v>35</v>
      </c>
      <c r="J53" s="1048" t="s">
        <v>35</v>
      </c>
      <c r="K53" s="1048" t="s">
        <v>35</v>
      </c>
      <c r="L53" s="1075" t="s">
        <v>35</v>
      </c>
      <c r="M53" s="1082" t="s">
        <v>35</v>
      </c>
      <c r="N53" s="1048" t="s">
        <v>35</v>
      </c>
      <c r="O53" s="1048" t="s">
        <v>35</v>
      </c>
      <c r="P53" s="1048" t="s">
        <v>35</v>
      </c>
      <c r="Q53" s="1057" t="s">
        <v>35</v>
      </c>
      <c r="R53" s="1066" t="s">
        <v>35</v>
      </c>
      <c r="S53" s="1048" t="s">
        <v>35</v>
      </c>
      <c r="T53" s="1048" t="s">
        <v>35</v>
      </c>
      <c r="U53" s="1048" t="s">
        <v>35</v>
      </c>
      <c r="V53" s="1048" t="s">
        <v>35</v>
      </c>
      <c r="W53" s="1048" t="s">
        <v>35</v>
      </c>
      <c r="X53" s="1048" t="s">
        <v>35</v>
      </c>
      <c r="Y53" s="1820" t="s">
        <v>35</v>
      </c>
      <c r="Z53" s="1852"/>
      <c r="AA53" s="1852"/>
      <c r="AB53" s="1852"/>
      <c r="AC53" s="1852"/>
      <c r="AD53" s="1852"/>
      <c r="AE53" s="1852"/>
      <c r="AF53" s="1852"/>
      <c r="AG53" s="1852"/>
      <c r="AH53" s="1852"/>
      <c r="AI53" s="1852"/>
      <c r="AJ53" s="1852"/>
      <c r="AK53" s="1852"/>
      <c r="AL53" s="1852"/>
      <c r="AM53" s="1852"/>
      <c r="AN53" s="1852"/>
      <c r="AO53" s="1852"/>
      <c r="AP53" s="1852"/>
      <c r="AQ53" s="1852"/>
      <c r="AR53" s="1852"/>
      <c r="AS53" s="1852"/>
      <c r="AT53" s="1852"/>
      <c r="AU53" s="1852"/>
      <c r="AV53" s="1852"/>
      <c r="AW53" s="1852"/>
      <c r="AX53" s="1852"/>
      <c r="AY53" s="1852"/>
      <c r="AZ53" s="215"/>
      <c r="BA53" s="2180" t="s">
        <v>105</v>
      </c>
      <c r="BB53" s="151" t="s">
        <v>100</v>
      </c>
      <c r="BC53" s="1089" t="s">
        <v>35</v>
      </c>
      <c r="BD53" s="1108" t="s">
        <v>35</v>
      </c>
      <c r="BE53" s="1108" t="s">
        <v>35</v>
      </c>
      <c r="BF53" s="1108" t="s">
        <v>35</v>
      </c>
      <c r="BG53" s="1128" t="s">
        <v>35</v>
      </c>
      <c r="BH53" s="1148" t="s">
        <v>35</v>
      </c>
      <c r="BI53" s="1108" t="s">
        <v>35</v>
      </c>
      <c r="BJ53" s="1108" t="s">
        <v>35</v>
      </c>
      <c r="BK53" s="1108" t="s">
        <v>35</v>
      </c>
      <c r="BL53" s="1128" t="s">
        <v>35</v>
      </c>
      <c r="BM53" s="1148" t="s">
        <v>35</v>
      </c>
      <c r="BN53" s="1108" t="s">
        <v>35</v>
      </c>
      <c r="BO53" s="1108" t="s">
        <v>35</v>
      </c>
      <c r="BP53" s="1108" t="s">
        <v>35</v>
      </c>
      <c r="BQ53" s="1128" t="s">
        <v>35</v>
      </c>
      <c r="BR53" s="1148" t="s">
        <v>35</v>
      </c>
      <c r="BS53" s="1108" t="s">
        <v>35</v>
      </c>
      <c r="BT53" s="1108" t="s">
        <v>35</v>
      </c>
      <c r="BU53" s="1108" t="s">
        <v>35</v>
      </c>
      <c r="BV53" s="1108" t="s">
        <v>35</v>
      </c>
      <c r="BW53" s="1108" t="s">
        <v>35</v>
      </c>
      <c r="BX53" s="1108" t="s">
        <v>35</v>
      </c>
      <c r="BY53" s="1167" t="s">
        <v>35</v>
      </c>
      <c r="BZ53" s="1862"/>
      <c r="CA53" s="1862"/>
      <c r="CB53" s="1862"/>
      <c r="CC53" s="1862"/>
      <c r="CD53" s="1862"/>
      <c r="CE53" s="1862"/>
      <c r="CF53" s="1862"/>
      <c r="CG53" s="1862"/>
      <c r="CH53" s="1862"/>
      <c r="CI53" s="1862"/>
      <c r="CJ53" s="1862"/>
      <c r="CK53" s="1862"/>
      <c r="CL53" s="1862"/>
      <c r="CM53" s="1862"/>
      <c r="CN53" s="1862"/>
      <c r="CO53" s="1862"/>
      <c r="CP53" s="1862"/>
      <c r="CQ53" s="1862"/>
      <c r="CR53" s="1862"/>
      <c r="CS53" s="1862"/>
      <c r="CT53" s="1862"/>
      <c r="CU53" s="1862"/>
      <c r="CV53" s="1862"/>
      <c r="CW53" s="1862"/>
      <c r="CX53" s="1862"/>
      <c r="CY53" s="1862"/>
      <c r="CZ53" s="1862"/>
    </row>
    <row r="54" s="130" customFormat="true" ht="15" customHeight="true" x14ac:dyDescent="0.2">
      <c r="A54" s="2181"/>
      <c r="B54" s="250" t="s">
        <v>99</v>
      </c>
      <c r="C54" s="1039" t="s">
        <v>35</v>
      </c>
      <c r="D54" s="1048" t="s">
        <v>35</v>
      </c>
      <c r="E54" s="1048" t="s">
        <v>35</v>
      </c>
      <c r="F54" s="1048" t="s">
        <v>35</v>
      </c>
      <c r="G54" s="1057" t="s">
        <v>35</v>
      </c>
      <c r="H54" s="1066" t="s">
        <v>35</v>
      </c>
      <c r="I54" s="1048" t="s">
        <v>35</v>
      </c>
      <c r="J54" s="1048" t="s">
        <v>35</v>
      </c>
      <c r="K54" s="1048" t="s">
        <v>35</v>
      </c>
      <c r="L54" s="1075" t="s">
        <v>35</v>
      </c>
      <c r="M54" s="1082" t="s">
        <v>35</v>
      </c>
      <c r="N54" s="1048" t="s">
        <v>35</v>
      </c>
      <c r="O54" s="1048" t="s">
        <v>35</v>
      </c>
      <c r="P54" s="1048" t="s">
        <v>35</v>
      </c>
      <c r="Q54" s="1057" t="s">
        <v>35</v>
      </c>
      <c r="R54" s="1066" t="s">
        <v>35</v>
      </c>
      <c r="S54" s="1048" t="s">
        <v>35</v>
      </c>
      <c r="T54" s="1048" t="s">
        <v>35</v>
      </c>
      <c r="U54" s="1048" t="s">
        <v>35</v>
      </c>
      <c r="V54" s="1048" t="s">
        <v>35</v>
      </c>
      <c r="W54" s="1048" t="s">
        <v>35</v>
      </c>
      <c r="X54" s="1048" t="s">
        <v>35</v>
      </c>
      <c r="Y54" s="1820" t="s">
        <v>35</v>
      </c>
      <c r="Z54" s="1852"/>
      <c r="AA54" s="1852"/>
      <c r="AB54" s="1852"/>
      <c r="AC54" s="1852"/>
      <c r="AD54" s="1852"/>
      <c r="AE54" s="1852"/>
      <c r="AF54" s="1852"/>
      <c r="AG54" s="1852"/>
      <c r="AH54" s="1852"/>
      <c r="AI54" s="1852"/>
      <c r="AJ54" s="1852"/>
      <c r="AK54" s="1852"/>
      <c r="AL54" s="1852"/>
      <c r="AM54" s="1852"/>
      <c r="AN54" s="1852"/>
      <c r="AO54" s="1852"/>
      <c r="AP54" s="1852"/>
      <c r="AQ54" s="1852"/>
      <c r="AR54" s="1852"/>
      <c r="AS54" s="1852"/>
      <c r="AT54" s="1852"/>
      <c r="AU54" s="1852"/>
      <c r="AV54" s="1852"/>
      <c r="AW54" s="1852"/>
      <c r="AX54" s="1852"/>
      <c r="AY54" s="1852"/>
      <c r="AZ54" s="215"/>
      <c r="BA54" s="2180"/>
      <c r="BB54" s="151" t="s">
        <v>99</v>
      </c>
      <c r="BC54" s="1089" t="s">
        <v>35</v>
      </c>
      <c r="BD54" s="1108" t="s">
        <v>35</v>
      </c>
      <c r="BE54" s="1108" t="s">
        <v>35</v>
      </c>
      <c r="BF54" s="1108" t="s">
        <v>35</v>
      </c>
      <c r="BG54" s="1128" t="s">
        <v>35</v>
      </c>
      <c r="BH54" s="1148" t="s">
        <v>35</v>
      </c>
      <c r="BI54" s="1108" t="s">
        <v>35</v>
      </c>
      <c r="BJ54" s="1108" t="s">
        <v>35</v>
      </c>
      <c r="BK54" s="1108" t="s">
        <v>35</v>
      </c>
      <c r="BL54" s="1128" t="s">
        <v>35</v>
      </c>
      <c r="BM54" s="1148" t="s">
        <v>35</v>
      </c>
      <c r="BN54" s="1108" t="s">
        <v>35</v>
      </c>
      <c r="BO54" s="1108" t="s">
        <v>35</v>
      </c>
      <c r="BP54" s="1108" t="s">
        <v>35</v>
      </c>
      <c r="BQ54" s="1128" t="s">
        <v>35</v>
      </c>
      <c r="BR54" s="1148" t="s">
        <v>35</v>
      </c>
      <c r="BS54" s="1108" t="s">
        <v>35</v>
      </c>
      <c r="BT54" s="1108" t="s">
        <v>35</v>
      </c>
      <c r="BU54" s="1108" t="s">
        <v>35</v>
      </c>
      <c r="BV54" s="1108" t="s">
        <v>35</v>
      </c>
      <c r="BW54" s="1108" t="s">
        <v>35</v>
      </c>
      <c r="BX54" s="1108" t="s">
        <v>35</v>
      </c>
      <c r="BY54" s="1167" t="s">
        <v>35</v>
      </c>
      <c r="BZ54" s="1862"/>
      <c r="CA54" s="1862"/>
      <c r="CB54" s="1862"/>
      <c r="CC54" s="1862"/>
      <c r="CD54" s="1862"/>
      <c r="CE54" s="1862"/>
      <c r="CF54" s="1862"/>
      <c r="CG54" s="1862"/>
      <c r="CH54" s="1862"/>
      <c r="CI54" s="1862"/>
      <c r="CJ54" s="1862"/>
      <c r="CK54" s="1862"/>
      <c r="CL54" s="1862"/>
      <c r="CM54" s="1862"/>
      <c r="CN54" s="1862"/>
      <c r="CO54" s="1862"/>
      <c r="CP54" s="1862"/>
      <c r="CQ54" s="1862"/>
      <c r="CR54" s="1862"/>
      <c r="CS54" s="1862"/>
      <c r="CT54" s="1862"/>
      <c r="CU54" s="1862"/>
      <c r="CV54" s="1862"/>
      <c r="CW54" s="1862"/>
      <c r="CX54" s="1862"/>
      <c r="CY54" s="1862"/>
      <c r="CZ54" s="1862"/>
    </row>
    <row r="55" s="130" customFormat="true" ht="15" customHeight="true" x14ac:dyDescent="0.2">
      <c r="A55" s="2218"/>
      <c r="B55" s="251" t="s">
        <v>68</v>
      </c>
      <c r="C55" s="1041" t="s">
        <v>35</v>
      </c>
      <c r="D55" s="1050" t="s">
        <v>35</v>
      </c>
      <c r="E55" s="1050" t="s">
        <v>35</v>
      </c>
      <c r="F55" s="1050" t="s">
        <v>35</v>
      </c>
      <c r="G55" s="1059" t="s">
        <v>35</v>
      </c>
      <c r="H55" s="1068" t="s">
        <v>35</v>
      </c>
      <c r="I55" s="1050" t="s">
        <v>35</v>
      </c>
      <c r="J55" s="1050" t="s">
        <v>35</v>
      </c>
      <c r="K55" s="1050" t="s">
        <v>35</v>
      </c>
      <c r="L55" s="1077" t="s">
        <v>35</v>
      </c>
      <c r="M55" s="1083" t="s">
        <v>35</v>
      </c>
      <c r="N55" s="1050" t="s">
        <v>35</v>
      </c>
      <c r="O55" s="1050" t="s">
        <v>35</v>
      </c>
      <c r="P55" s="1050" t="s">
        <v>35</v>
      </c>
      <c r="Q55" s="1059" t="s">
        <v>35</v>
      </c>
      <c r="R55" s="1770" t="s">
        <v>35</v>
      </c>
      <c r="S55" s="1771" t="s">
        <v>35</v>
      </c>
      <c r="T55" s="1771" t="s">
        <v>35</v>
      </c>
      <c r="U55" s="1771" t="s">
        <v>35</v>
      </c>
      <c r="V55" s="1771" t="s">
        <v>35</v>
      </c>
      <c r="W55" s="1771" t="s">
        <v>35</v>
      </c>
      <c r="X55" s="1771" t="s">
        <v>35</v>
      </c>
      <c r="Y55" s="1822" t="s">
        <v>35</v>
      </c>
      <c r="Z55" s="1853"/>
      <c r="AA55" s="1853"/>
      <c r="AB55" s="1853"/>
      <c r="AC55" s="1853"/>
      <c r="AD55" s="1853"/>
      <c r="AE55" s="1853"/>
      <c r="AF55" s="1853"/>
      <c r="AG55" s="1853"/>
      <c r="AH55" s="1853"/>
      <c r="AI55" s="1853"/>
      <c r="AJ55" s="1853"/>
      <c r="AK55" s="1853"/>
      <c r="AL55" s="1853"/>
      <c r="AM55" s="1853"/>
      <c r="AN55" s="1853"/>
      <c r="AO55" s="1853"/>
      <c r="AP55" s="1853"/>
      <c r="AQ55" s="1853"/>
      <c r="AR55" s="1853"/>
      <c r="AS55" s="1853"/>
      <c r="AT55" s="1853"/>
      <c r="AU55" s="1853"/>
      <c r="AV55" s="1853"/>
      <c r="AW55" s="1853"/>
      <c r="AX55" s="1853"/>
      <c r="AY55" s="1853"/>
      <c r="AZ55" s="215"/>
      <c r="BA55" s="2219"/>
      <c r="BB55" s="152" t="s">
        <v>68</v>
      </c>
      <c r="BC55" s="1090" t="s">
        <v>35</v>
      </c>
      <c r="BD55" s="1109" t="s">
        <v>35</v>
      </c>
      <c r="BE55" s="1109" t="s">
        <v>35</v>
      </c>
      <c r="BF55" s="1109" t="s">
        <v>35</v>
      </c>
      <c r="BG55" s="1129" t="s">
        <v>35</v>
      </c>
      <c r="BH55" s="1149" t="s">
        <v>35</v>
      </c>
      <c r="BI55" s="1109" t="s">
        <v>35</v>
      </c>
      <c r="BJ55" s="1109" t="s">
        <v>35</v>
      </c>
      <c r="BK55" s="1109" t="s">
        <v>35</v>
      </c>
      <c r="BL55" s="1129" t="s">
        <v>35</v>
      </c>
      <c r="BM55" s="1149" t="s">
        <v>35</v>
      </c>
      <c r="BN55" s="1109" t="s">
        <v>35</v>
      </c>
      <c r="BO55" s="1109" t="s">
        <v>35</v>
      </c>
      <c r="BP55" s="1109" t="s">
        <v>35</v>
      </c>
      <c r="BQ55" s="1129" t="s">
        <v>35</v>
      </c>
      <c r="BR55" s="1772" t="s">
        <v>35</v>
      </c>
      <c r="BS55" s="1773" t="s">
        <v>35</v>
      </c>
      <c r="BT55" s="1773" t="s">
        <v>35</v>
      </c>
      <c r="BU55" s="1773" t="s">
        <v>35</v>
      </c>
      <c r="BV55" s="1773" t="s">
        <v>35</v>
      </c>
      <c r="BW55" s="1773" t="s">
        <v>35</v>
      </c>
      <c r="BX55" s="1773" t="s">
        <v>35</v>
      </c>
      <c r="BY55" s="1773" t="s">
        <v>35</v>
      </c>
      <c r="BZ55" s="1863"/>
      <c r="CA55" s="1863"/>
      <c r="CB55" s="1863"/>
      <c r="CC55" s="1863"/>
      <c r="CD55" s="1863"/>
      <c r="CE55" s="1863"/>
      <c r="CF55" s="1863"/>
      <c r="CG55" s="1863"/>
      <c r="CH55" s="1863"/>
      <c r="CI55" s="1863"/>
      <c r="CJ55" s="1863"/>
      <c r="CK55" s="1863"/>
      <c r="CL55" s="1863"/>
      <c r="CM55" s="1863"/>
      <c r="CN55" s="1863"/>
      <c r="CO55" s="1863"/>
      <c r="CP55" s="1863"/>
      <c r="CQ55" s="1863"/>
      <c r="CR55" s="1863"/>
      <c r="CS55" s="1863"/>
      <c r="CT55" s="1863"/>
      <c r="CU55" s="1863"/>
      <c r="CV55" s="1863"/>
      <c r="CW55" s="1863"/>
      <c r="CX55" s="1863"/>
      <c r="CY55" s="1863"/>
      <c r="CZ55" s="1863"/>
    </row>
    <row r="56" s="636" customFormat="true" ht="15" customHeight="true" x14ac:dyDescent="0.2">
      <c r="A56" s="132"/>
      <c r="B56" s="185"/>
      <c r="C56" s="2230" t="s">
        <v>114</v>
      </c>
      <c r="D56" s="2231"/>
      <c r="E56" s="2231"/>
      <c r="F56" s="2231"/>
      <c r="G56" s="2232"/>
      <c r="H56" s="2349" t="s">
        <v>38</v>
      </c>
      <c r="I56" s="2350"/>
      <c r="J56" s="2350"/>
      <c r="K56" s="2350"/>
      <c r="L56" s="2351"/>
      <c r="M56" s="2352" t="s">
        <v>37</v>
      </c>
      <c r="N56" s="2350"/>
      <c r="O56" s="2350"/>
      <c r="P56" s="2350"/>
      <c r="Q56" s="2351"/>
      <c r="R56" s="1797" t="s">
        <v>137</v>
      </c>
      <c r="S56" s="1805"/>
      <c r="T56" s="1805"/>
      <c r="U56" s="1805"/>
      <c r="V56" s="1805"/>
      <c r="W56" s="1805"/>
      <c r="X56" s="1805"/>
      <c r="Y56" s="1806"/>
      <c r="Z56" s="1330"/>
      <c r="AA56" s="1330"/>
      <c r="AB56" s="1330"/>
      <c r="AC56" s="1330"/>
      <c r="AD56" s="1330"/>
      <c r="AE56" s="1330"/>
      <c r="AF56" s="1330"/>
      <c r="AG56" s="1330"/>
      <c r="AH56" s="1330"/>
      <c r="AI56" s="1330"/>
      <c r="AJ56" s="1330"/>
      <c r="AK56" s="1330"/>
      <c r="AL56" s="1330"/>
      <c r="AM56" s="1330"/>
      <c r="AN56" s="1330"/>
      <c r="AO56" s="1330"/>
      <c r="AP56" s="1330"/>
      <c r="AQ56" s="1330"/>
      <c r="AR56" s="1330"/>
      <c r="AS56" s="1330"/>
      <c r="AT56" s="1330"/>
      <c r="AU56" s="1330"/>
      <c r="AV56" s="1330"/>
      <c r="AW56" s="1330"/>
      <c r="AX56" s="1330"/>
      <c r="AY56" s="1330"/>
      <c r="AZ56" s="640"/>
      <c r="BA56" s="217" t="s">
        <v>128</v>
      </c>
      <c r="BB56" s="115" t="s">
        <v>95</v>
      </c>
      <c r="BC56" s="2263" t="s">
        <v>114</v>
      </c>
      <c r="BD56" s="2264"/>
      <c r="BE56" s="2264"/>
      <c r="BF56" s="2264"/>
      <c r="BG56" s="2265"/>
      <c r="BH56" s="2266" t="s">
        <v>38</v>
      </c>
      <c r="BI56" s="2264"/>
      <c r="BJ56" s="2264"/>
      <c r="BK56" s="2264"/>
      <c r="BL56" s="2265"/>
      <c r="BM56" s="2266" t="s">
        <v>37</v>
      </c>
      <c r="BN56" s="2264"/>
      <c r="BO56" s="2264"/>
      <c r="BP56" s="2264"/>
      <c r="BQ56" s="2267"/>
      <c r="BR56" s="1767"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636" customFormat="true" ht="12.75" x14ac:dyDescent="0.2">
      <c r="A57" s="186" t="s">
        <v>69</v>
      </c>
      <c r="B57" s="244"/>
      <c r="C57" s="275" t="s">
        <v>0</v>
      </c>
      <c r="D57" s="276" t="s">
        <v>1</v>
      </c>
      <c r="E57" s="276" t="s">
        <v>2</v>
      </c>
      <c r="F57" s="276" t="s">
        <v>3</v>
      </c>
      <c r="G57" s="277" t="s">
        <v>4</v>
      </c>
      <c r="H57" s="1227" t="s">
        <v>0</v>
      </c>
      <c r="I57" s="1187" t="s">
        <v>1</v>
      </c>
      <c r="J57" s="1187" t="s">
        <v>2</v>
      </c>
      <c r="K57" s="1187" t="s">
        <v>3</v>
      </c>
      <c r="L57" s="1188" t="s">
        <v>4</v>
      </c>
      <c r="M57" s="1215" t="s">
        <v>0</v>
      </c>
      <c r="N57" s="1187" t="s">
        <v>1</v>
      </c>
      <c r="O57" s="1187" t="s">
        <v>2</v>
      </c>
      <c r="P57" s="1187" t="s">
        <v>3</v>
      </c>
      <c r="Q57" s="1237" t="s">
        <v>4</v>
      </c>
      <c r="R57" s="1225" t="s">
        <v>240</v>
      </c>
      <c r="S57" s="1182" t="s">
        <v>241</v>
      </c>
      <c r="T57" s="1182" t="s">
        <v>242</v>
      </c>
      <c r="U57" s="1182" t="s">
        <v>414</v>
      </c>
      <c r="V57" s="1182" t="s">
        <v>243</v>
      </c>
      <c r="W57" s="1182" t="s">
        <v>244</v>
      </c>
      <c r="X57" s="1182" t="s">
        <v>245</v>
      </c>
      <c r="Y57" s="1184" t="s">
        <v>246</v>
      </c>
      <c r="Z57" s="1330"/>
      <c r="AA57" s="1330"/>
      <c r="AB57" s="1330"/>
      <c r="AC57" s="1330"/>
      <c r="AD57" s="1330"/>
      <c r="AE57" s="1330"/>
      <c r="AF57" s="1330"/>
      <c r="AG57" s="1330"/>
      <c r="AH57" s="1330"/>
      <c r="AI57" s="1330"/>
      <c r="AJ57" s="1330"/>
      <c r="AK57" s="1330"/>
      <c r="AL57" s="1330"/>
      <c r="AM57" s="1330"/>
      <c r="AN57" s="1330"/>
      <c r="AO57" s="1330"/>
      <c r="AP57" s="1330"/>
      <c r="AQ57" s="1330"/>
      <c r="AR57" s="1330"/>
      <c r="AS57" s="1330"/>
      <c r="AT57" s="1330"/>
      <c r="AU57" s="1330"/>
      <c r="AV57" s="1330"/>
      <c r="AW57" s="1330"/>
      <c r="AX57" s="1330"/>
      <c r="AY57" s="1330"/>
      <c r="AZ57" s="640"/>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1225" t="s">
        <v>240</v>
      </c>
      <c r="BS57" s="1182" t="s">
        <v>241</v>
      </c>
      <c r="BT57" s="1182" t="s">
        <v>242</v>
      </c>
      <c r="BU57" s="1182" t="s">
        <v>414</v>
      </c>
      <c r="BV57" s="1182" t="s">
        <v>243</v>
      </c>
      <c r="BW57" s="1182" t="s">
        <v>244</v>
      </c>
      <c r="BX57" s="1182" t="s">
        <v>245</v>
      </c>
      <c r="BY57" s="1184" t="s">
        <v>246</v>
      </c>
      <c r="BZ57" s="1864"/>
      <c r="CA57" s="1864"/>
      <c r="CB57" s="1864"/>
      <c r="CC57" s="1864"/>
      <c r="CD57" s="1864"/>
      <c r="CE57" s="1864"/>
      <c r="CF57" s="1864"/>
      <c r="CG57" s="1864"/>
      <c r="CH57" s="1864"/>
      <c r="CI57" s="1864"/>
      <c r="CJ57" s="1864"/>
      <c r="CK57" s="1864"/>
      <c r="CL57" s="1864"/>
      <c r="CM57" s="1864"/>
      <c r="CN57" s="1864"/>
      <c r="CO57" s="1864"/>
      <c r="CP57" s="1864"/>
      <c r="CQ57" s="1864"/>
      <c r="CR57" s="1864"/>
      <c r="CS57" s="1864"/>
      <c r="CT57" s="1864"/>
      <c r="CU57" s="1864"/>
      <c r="CV57" s="1864"/>
      <c r="CW57" s="1864"/>
      <c r="CX57" s="1864"/>
      <c r="CY57" s="1864"/>
      <c r="CZ57" s="1864"/>
    </row>
    <row r="58" s="636" customFormat="true" ht="15" customHeight="true" x14ac:dyDescent="0.2">
      <c r="A58" s="1264" t="s">
        <v>247</v>
      </c>
      <c r="B58" s="1409" t="s">
        <v>248</v>
      </c>
      <c r="C58" s="1312">
        <v>23.5</v>
      </c>
      <c r="D58" s="1313">
        <v>43.9</v>
      </c>
      <c r="E58" s="1313">
        <v>51</v>
      </c>
      <c r="F58" s="1313">
        <v>61.1</v>
      </c>
      <c r="G58" s="1314">
        <v>86.4</v>
      </c>
      <c r="H58" s="1315">
        <v>54.1</v>
      </c>
      <c r="I58" s="1313">
        <v>70.400000000000006</v>
      </c>
      <c r="J58" s="1313">
        <v>74.900000000000006</v>
      </c>
      <c r="K58" s="1313">
        <v>84.9</v>
      </c>
      <c r="L58" s="1316">
        <v>93.9</v>
      </c>
      <c r="M58" s="1317">
        <v>18</v>
      </c>
      <c r="N58" s="1313">
        <v>33.9</v>
      </c>
      <c r="O58" s="1313">
        <v>40.700000000000003</v>
      </c>
      <c r="P58" s="1313">
        <v>42.5</v>
      </c>
      <c r="Q58" s="1314">
        <v>60.6</v>
      </c>
      <c r="R58" s="1315">
        <v>61.5</v>
      </c>
      <c r="S58" s="1313">
        <v>86.1</v>
      </c>
      <c r="T58" s="1313">
        <v>49.1</v>
      </c>
      <c r="U58" s="1313">
        <v>52.9</v>
      </c>
      <c r="V58" s="1313">
        <v>35.200000000000003</v>
      </c>
      <c r="W58" s="1313">
        <v>49.1</v>
      </c>
      <c r="X58" s="1313">
        <v>53.5</v>
      </c>
      <c r="Y58" s="1823">
        <v>41.4</v>
      </c>
      <c r="Z58" s="1330"/>
      <c r="AA58" s="1330"/>
      <c r="AB58" s="1330"/>
      <c r="AC58" s="1330"/>
      <c r="AD58" s="1330"/>
      <c r="AE58" s="1330"/>
      <c r="AF58" s="1330"/>
      <c r="AG58" s="1330"/>
      <c r="AH58" s="1330"/>
      <c r="AI58" s="1330"/>
      <c r="AJ58" s="1330"/>
      <c r="AK58" s="1330"/>
      <c r="AL58" s="1330"/>
      <c r="AM58" s="1330"/>
      <c r="AN58" s="1330"/>
      <c r="AO58" s="1330"/>
      <c r="AP58" s="1330"/>
      <c r="AQ58" s="1330"/>
      <c r="AR58" s="1330"/>
      <c r="AS58" s="1330"/>
      <c r="AT58" s="1330"/>
      <c r="AU58" s="1330"/>
      <c r="AV58" s="1330"/>
      <c r="AW58" s="1330"/>
      <c r="AX58" s="1330"/>
      <c r="AY58" s="1330"/>
      <c r="AZ58" s="640"/>
      <c r="BA58" s="236"/>
      <c r="BB58" s="153"/>
      <c r="BC58" s="320"/>
      <c r="BD58" s="301"/>
      <c r="BE58" s="301"/>
      <c r="BF58" s="301"/>
      <c r="BG58" s="321"/>
      <c r="BH58" s="329"/>
      <c r="BI58" s="301"/>
      <c r="BJ58" s="301"/>
      <c r="BK58" s="301"/>
      <c r="BL58" s="321"/>
      <c r="BM58" s="329"/>
      <c r="BN58" s="301"/>
      <c r="BO58" s="301"/>
      <c r="BP58" s="301"/>
      <c r="BQ58" s="321"/>
      <c r="BR58" s="329"/>
      <c r="BS58" s="301"/>
      <c r="BT58" s="301"/>
      <c r="BU58" s="301"/>
      <c r="BV58" s="301"/>
      <c r="BW58" s="301"/>
      <c r="BX58" s="301"/>
      <c r="BY58" s="302"/>
      <c r="BZ58" s="1865"/>
      <c r="CA58" s="1865"/>
      <c r="CB58" s="1865"/>
      <c r="CC58" s="1865"/>
      <c r="CD58" s="1865"/>
      <c r="CE58" s="1865"/>
      <c r="CF58" s="1865"/>
      <c r="CG58" s="1865"/>
      <c r="CH58" s="1865"/>
      <c r="CI58" s="1865"/>
      <c r="CJ58" s="1865"/>
      <c r="CK58" s="1865"/>
      <c r="CL58" s="1865"/>
      <c r="CM58" s="1865"/>
      <c r="CN58" s="1865"/>
      <c r="CO58" s="1865"/>
      <c r="CP58" s="1865"/>
      <c r="CQ58" s="1865"/>
      <c r="CR58" s="1865"/>
      <c r="CS58" s="1865"/>
      <c r="CT58" s="1865"/>
      <c r="CU58" s="1865"/>
      <c r="CV58" s="1865"/>
      <c r="CW58" s="1865"/>
      <c r="CX58" s="1865"/>
      <c r="CY58" s="1865"/>
      <c r="CZ58" s="1865"/>
    </row>
    <row r="59" s="636" customFormat="true" ht="15" customHeight="true" x14ac:dyDescent="0.2">
      <c r="A59" s="1247"/>
      <c r="B59" s="1410" t="s">
        <v>249</v>
      </c>
      <c r="C59" s="1318">
        <v>23</v>
      </c>
      <c r="D59" s="1319">
        <v>23.1</v>
      </c>
      <c r="E59" s="1319">
        <v>21</v>
      </c>
      <c r="F59" s="1319">
        <v>17.8</v>
      </c>
      <c r="G59" s="1320">
        <v>7</v>
      </c>
      <c r="H59" s="1321">
        <v>22.1</v>
      </c>
      <c r="I59" s="1319">
        <v>14.3</v>
      </c>
      <c r="J59" s="1319">
        <v>14.4</v>
      </c>
      <c r="K59" s="1319">
        <v>9</v>
      </c>
      <c r="L59" s="1322">
        <v>3.6</v>
      </c>
      <c r="M59" s="1323">
        <v>22.1</v>
      </c>
      <c r="N59" s="1319">
        <v>24.1</v>
      </c>
      <c r="O59" s="1319">
        <v>23.6</v>
      </c>
      <c r="P59" s="1319">
        <v>23.5</v>
      </c>
      <c r="Q59" s="1320">
        <v>16.3</v>
      </c>
      <c r="R59" s="1321">
        <v>15.3</v>
      </c>
      <c r="S59" s="1319">
        <v>1.7</v>
      </c>
      <c r="T59" s="1319">
        <v>24.2</v>
      </c>
      <c r="U59" s="1319">
        <v>14</v>
      </c>
      <c r="V59" s="1319">
        <v>19.899999999999999</v>
      </c>
      <c r="W59" s="1319">
        <v>17.899999999999999</v>
      </c>
      <c r="X59" s="1319">
        <v>16.3</v>
      </c>
      <c r="Y59" s="1824">
        <v>30</v>
      </c>
      <c r="Z59" s="1330"/>
      <c r="AA59" s="1330"/>
      <c r="AB59" s="1330"/>
      <c r="AC59" s="1330"/>
      <c r="AD59" s="1330"/>
      <c r="AE59" s="1330"/>
      <c r="AF59" s="1330"/>
      <c r="AG59" s="1330"/>
      <c r="AH59" s="1330"/>
      <c r="AI59" s="1330"/>
      <c r="AJ59" s="1330"/>
      <c r="AK59" s="1330"/>
      <c r="AL59" s="1330"/>
      <c r="AM59" s="1330"/>
      <c r="AN59" s="1330"/>
      <c r="AO59" s="1330"/>
      <c r="AP59" s="1330"/>
      <c r="AQ59" s="1330"/>
      <c r="AR59" s="1330"/>
      <c r="AS59" s="1330"/>
      <c r="AT59" s="1330"/>
      <c r="AU59" s="1330"/>
      <c r="AV59" s="1330"/>
      <c r="AW59" s="1330"/>
      <c r="AX59" s="1330"/>
      <c r="AY59" s="1330"/>
      <c r="AZ59" s="640"/>
      <c r="BA59" s="237"/>
      <c r="BB59" s="154"/>
      <c r="BC59" s="322"/>
      <c r="BD59" s="303"/>
      <c r="BE59" s="303"/>
      <c r="BF59" s="303"/>
      <c r="BG59" s="323"/>
      <c r="BH59" s="330"/>
      <c r="BI59" s="303"/>
      <c r="BJ59" s="303"/>
      <c r="BK59" s="303"/>
      <c r="BL59" s="323"/>
      <c r="BM59" s="330"/>
      <c r="BN59" s="303"/>
      <c r="BO59" s="303"/>
      <c r="BP59" s="303"/>
      <c r="BQ59" s="323"/>
      <c r="BR59" s="330"/>
      <c r="BS59" s="303"/>
      <c r="BT59" s="303"/>
      <c r="BU59" s="303"/>
      <c r="BV59" s="303"/>
      <c r="BW59" s="303"/>
      <c r="BX59" s="303"/>
      <c r="BY59" s="304"/>
      <c r="BZ59" s="1866"/>
      <c r="CA59" s="1866"/>
      <c r="CB59" s="1866"/>
      <c r="CC59" s="1866"/>
      <c r="CD59" s="1866"/>
      <c r="CE59" s="1866"/>
      <c r="CF59" s="1866"/>
      <c r="CG59" s="1866"/>
      <c r="CH59" s="1866"/>
      <c r="CI59" s="1866"/>
      <c r="CJ59" s="1866"/>
      <c r="CK59" s="1866"/>
      <c r="CL59" s="1866"/>
      <c r="CM59" s="1866"/>
      <c r="CN59" s="1866"/>
      <c r="CO59" s="1866"/>
      <c r="CP59" s="1866"/>
      <c r="CQ59" s="1866"/>
      <c r="CR59" s="1866"/>
      <c r="CS59" s="1866"/>
      <c r="CT59" s="1866"/>
      <c r="CU59" s="1866"/>
      <c r="CV59" s="1866"/>
      <c r="CW59" s="1866"/>
      <c r="CX59" s="1866"/>
      <c r="CY59" s="1866"/>
      <c r="CZ59" s="1866"/>
    </row>
    <row r="60" s="636" customFormat="true" ht="15" customHeight="true" x14ac:dyDescent="0.2">
      <c r="A60" s="1247"/>
      <c r="B60" s="1410" t="s">
        <v>250</v>
      </c>
      <c r="C60" s="1318">
        <v>2.6</v>
      </c>
      <c r="D60" s="1319">
        <v>2.9</v>
      </c>
      <c r="E60" s="1319">
        <v>2.8</v>
      </c>
      <c r="F60" s="1319">
        <v>1.5</v>
      </c>
      <c r="G60" s="1320">
        <v>0.2</v>
      </c>
      <c r="H60" s="1321">
        <v>2.6</v>
      </c>
      <c r="I60" s="1319">
        <v>2.1</v>
      </c>
      <c r="J60" s="1319">
        <v>0.4</v>
      </c>
      <c r="K60" s="1319">
        <v>0</v>
      </c>
      <c r="L60" s="1322">
        <v>0.2</v>
      </c>
      <c r="M60" s="1323">
        <v>2.4</v>
      </c>
      <c r="N60" s="1319">
        <v>2.5</v>
      </c>
      <c r="O60" s="1319">
        <v>3.7</v>
      </c>
      <c r="P60" s="1319">
        <v>2.6</v>
      </c>
      <c r="Q60" s="1320">
        <v>1.7</v>
      </c>
      <c r="R60" s="1321">
        <v>3.2</v>
      </c>
      <c r="S60" s="1319">
        <v>0.4</v>
      </c>
      <c r="T60" s="1319">
        <v>2.7</v>
      </c>
      <c r="U60" s="1319">
        <v>3.5</v>
      </c>
      <c r="V60" s="1319">
        <v>1.3</v>
      </c>
      <c r="W60" s="1319">
        <v>0</v>
      </c>
      <c r="X60" s="1319">
        <v>1</v>
      </c>
      <c r="Y60" s="1824">
        <v>2.2000000000000002</v>
      </c>
      <c r="Z60" s="1330"/>
      <c r="AA60" s="1330"/>
      <c r="AB60" s="1330"/>
      <c r="AC60" s="1330"/>
      <c r="AD60" s="1330"/>
      <c r="AE60" s="1330"/>
      <c r="AF60" s="1330"/>
      <c r="AG60" s="1330"/>
      <c r="AH60" s="1330"/>
      <c r="AI60" s="1330"/>
      <c r="AJ60" s="1330"/>
      <c r="AK60" s="1330"/>
      <c r="AL60" s="1330"/>
      <c r="AM60" s="1330"/>
      <c r="AN60" s="1330"/>
      <c r="AO60" s="1330"/>
      <c r="AP60" s="1330"/>
      <c r="AQ60" s="1330"/>
      <c r="AR60" s="1330"/>
      <c r="AS60" s="1330"/>
      <c r="AT60" s="1330"/>
      <c r="AU60" s="1330"/>
      <c r="AV60" s="1330"/>
      <c r="AW60" s="1330"/>
      <c r="AX60" s="1330"/>
      <c r="AY60" s="1330"/>
      <c r="AZ60" s="640"/>
      <c r="BA60" s="237"/>
      <c r="BB60" s="154"/>
      <c r="BC60" s="322"/>
      <c r="BD60" s="303"/>
      <c r="BE60" s="303"/>
      <c r="BF60" s="303"/>
      <c r="BG60" s="323"/>
      <c r="BH60" s="330"/>
      <c r="BI60" s="303"/>
      <c r="BJ60" s="303"/>
      <c r="BK60" s="303"/>
      <c r="BL60" s="323"/>
      <c r="BM60" s="330"/>
      <c r="BN60" s="303"/>
      <c r="BO60" s="303"/>
      <c r="BP60" s="303"/>
      <c r="BQ60" s="323"/>
      <c r="BR60" s="330"/>
      <c r="BS60" s="303"/>
      <c r="BT60" s="303"/>
      <c r="BU60" s="303"/>
      <c r="BV60" s="303"/>
      <c r="BW60" s="303"/>
      <c r="BX60" s="303"/>
      <c r="BY60" s="304"/>
      <c r="BZ60" s="1866"/>
      <c r="CA60" s="1866"/>
      <c r="CB60" s="1866"/>
      <c r="CC60" s="1866"/>
      <c r="CD60" s="1866"/>
      <c r="CE60" s="1866"/>
      <c r="CF60" s="1866"/>
      <c r="CG60" s="1866"/>
      <c r="CH60" s="1866"/>
      <c r="CI60" s="1866"/>
      <c r="CJ60" s="1866"/>
      <c r="CK60" s="1866"/>
      <c r="CL60" s="1866"/>
      <c r="CM60" s="1866"/>
      <c r="CN60" s="1866"/>
      <c r="CO60" s="1866"/>
      <c r="CP60" s="1866"/>
      <c r="CQ60" s="1866"/>
      <c r="CR60" s="1866"/>
      <c r="CS60" s="1866"/>
      <c r="CT60" s="1866"/>
      <c r="CU60" s="1866"/>
      <c r="CV60" s="1866"/>
      <c r="CW60" s="1866"/>
      <c r="CX60" s="1866"/>
      <c r="CY60" s="1866"/>
      <c r="CZ60" s="1866"/>
    </row>
    <row r="61" s="636" customFormat="true" ht="15" customHeight="true" x14ac:dyDescent="0.2">
      <c r="A61" s="1247"/>
      <c r="B61" s="1410" t="s">
        <v>251</v>
      </c>
      <c r="C61" s="1318">
        <v>19.7</v>
      </c>
      <c r="D61" s="1319">
        <v>14.1</v>
      </c>
      <c r="E61" s="1319">
        <v>14.9</v>
      </c>
      <c r="F61" s="1319">
        <v>12.2</v>
      </c>
      <c r="G61" s="1320">
        <v>3.6</v>
      </c>
      <c r="H61" s="1321">
        <v>6.2</v>
      </c>
      <c r="I61" s="1319">
        <v>6.5</v>
      </c>
      <c r="J61" s="1319">
        <v>5.4</v>
      </c>
      <c r="K61" s="1319">
        <v>3.6</v>
      </c>
      <c r="L61" s="1322">
        <v>1.6</v>
      </c>
      <c r="M61" s="1323">
        <v>21.6</v>
      </c>
      <c r="N61" s="1319">
        <v>19</v>
      </c>
      <c r="O61" s="1319">
        <v>15.8</v>
      </c>
      <c r="P61" s="1319">
        <v>20.6</v>
      </c>
      <c r="Q61" s="1320">
        <v>13.2</v>
      </c>
      <c r="R61" s="1321">
        <v>13.8</v>
      </c>
      <c r="S61" s="1319">
        <v>3.8</v>
      </c>
      <c r="T61" s="1319">
        <v>9.6999999999999993</v>
      </c>
      <c r="U61" s="1319">
        <v>10</v>
      </c>
      <c r="V61" s="1319">
        <v>9.5</v>
      </c>
      <c r="W61" s="1319">
        <v>11.3</v>
      </c>
      <c r="X61" s="1319">
        <v>19.899999999999999</v>
      </c>
      <c r="Y61" s="1824">
        <v>9.8000000000000007</v>
      </c>
      <c r="Z61" s="1330"/>
      <c r="AA61" s="1330"/>
      <c r="AB61" s="1330"/>
      <c r="AC61" s="1330"/>
      <c r="AD61" s="1330"/>
      <c r="AE61" s="1330"/>
      <c r="AF61" s="1330"/>
      <c r="AG61" s="1330"/>
      <c r="AH61" s="1330"/>
      <c r="AI61" s="1330"/>
      <c r="AJ61" s="1330"/>
      <c r="AK61" s="1330"/>
      <c r="AL61" s="1330"/>
      <c r="AM61" s="1330"/>
      <c r="AN61" s="1330"/>
      <c r="AO61" s="1330"/>
      <c r="AP61" s="1330"/>
      <c r="AQ61" s="1330"/>
      <c r="AR61" s="1330"/>
      <c r="AS61" s="1330"/>
      <c r="AT61" s="1330"/>
      <c r="AU61" s="1330"/>
      <c r="AV61" s="1330"/>
      <c r="AW61" s="1330"/>
      <c r="AX61" s="1330"/>
      <c r="AY61" s="1330"/>
      <c r="AZ61" s="640"/>
      <c r="BA61" s="237"/>
      <c r="BB61" s="154"/>
      <c r="BC61" s="322"/>
      <c r="BD61" s="303"/>
      <c r="BE61" s="303"/>
      <c r="BF61" s="303"/>
      <c r="BG61" s="323"/>
      <c r="BH61" s="330"/>
      <c r="BI61" s="303"/>
      <c r="BJ61" s="303"/>
      <c r="BK61" s="303"/>
      <c r="BL61" s="323"/>
      <c r="BM61" s="330"/>
      <c r="BN61" s="303"/>
      <c r="BO61" s="303"/>
      <c r="BP61" s="303"/>
      <c r="BQ61" s="323"/>
      <c r="BR61" s="330"/>
      <c r="BS61" s="303"/>
      <c r="BT61" s="303"/>
      <c r="BU61" s="303"/>
      <c r="BV61" s="303"/>
      <c r="BW61" s="303"/>
      <c r="BX61" s="303"/>
      <c r="BY61" s="304"/>
      <c r="BZ61" s="1866"/>
      <c r="CA61" s="1866"/>
      <c r="CB61" s="1866"/>
      <c r="CC61" s="1866"/>
      <c r="CD61" s="1866"/>
      <c r="CE61" s="1866"/>
      <c r="CF61" s="1866"/>
      <c r="CG61" s="1866"/>
      <c r="CH61" s="1866"/>
      <c r="CI61" s="1866"/>
      <c r="CJ61" s="1866"/>
      <c r="CK61" s="1866"/>
      <c r="CL61" s="1866"/>
      <c r="CM61" s="1866"/>
      <c r="CN61" s="1866"/>
      <c r="CO61" s="1866"/>
      <c r="CP61" s="1866"/>
      <c r="CQ61" s="1866"/>
      <c r="CR61" s="1866"/>
      <c r="CS61" s="1866"/>
      <c r="CT61" s="1866"/>
      <c r="CU61" s="1866"/>
      <c r="CV61" s="1866"/>
      <c r="CW61" s="1866"/>
      <c r="CX61" s="1866"/>
      <c r="CY61" s="1866"/>
      <c r="CZ61" s="1866"/>
    </row>
    <row r="62" s="636" customFormat="true" ht="15" customHeight="true" x14ac:dyDescent="0.2">
      <c r="A62" s="1247"/>
      <c r="B62" s="1410" t="s">
        <v>252</v>
      </c>
      <c r="C62" s="1318">
        <v>20.5</v>
      </c>
      <c r="D62" s="1319">
        <v>9.4</v>
      </c>
      <c r="E62" s="1319">
        <v>6.1</v>
      </c>
      <c r="F62" s="1319">
        <v>4.2</v>
      </c>
      <c r="G62" s="1320">
        <v>1</v>
      </c>
      <c r="H62" s="1321">
        <v>2.4</v>
      </c>
      <c r="I62" s="1319">
        <v>1.9</v>
      </c>
      <c r="J62" s="1319">
        <v>2</v>
      </c>
      <c r="K62" s="1319">
        <v>0.6</v>
      </c>
      <c r="L62" s="1322">
        <v>0</v>
      </c>
      <c r="M62" s="1323">
        <v>25.6</v>
      </c>
      <c r="N62" s="1319">
        <v>13.7</v>
      </c>
      <c r="O62" s="1319">
        <v>10.9</v>
      </c>
      <c r="P62" s="1319">
        <v>7.2</v>
      </c>
      <c r="Q62" s="1320">
        <v>5.0999999999999996</v>
      </c>
      <c r="R62" s="1321">
        <v>1.2</v>
      </c>
      <c r="S62" s="1319">
        <v>0.6</v>
      </c>
      <c r="T62" s="1319">
        <v>9.3000000000000007</v>
      </c>
      <c r="U62" s="1319">
        <v>14.9</v>
      </c>
      <c r="V62" s="1319">
        <v>18.8</v>
      </c>
      <c r="W62" s="1319">
        <v>16.100000000000001</v>
      </c>
      <c r="X62" s="1319">
        <v>6</v>
      </c>
      <c r="Y62" s="1824">
        <v>12.3</v>
      </c>
      <c r="Z62" s="1330"/>
      <c r="AA62" s="1330"/>
      <c r="AB62" s="1330"/>
      <c r="AC62" s="1330"/>
      <c r="AD62" s="1330"/>
      <c r="AE62" s="1330"/>
      <c r="AF62" s="1330"/>
      <c r="AG62" s="1330"/>
      <c r="AH62" s="1330"/>
      <c r="AI62" s="1330"/>
      <c r="AJ62" s="1330"/>
      <c r="AK62" s="1330"/>
      <c r="AL62" s="1330"/>
      <c r="AM62" s="1330"/>
      <c r="AN62" s="1330"/>
      <c r="AO62" s="1330"/>
      <c r="AP62" s="1330"/>
      <c r="AQ62" s="1330"/>
      <c r="AR62" s="1330"/>
      <c r="AS62" s="1330"/>
      <c r="AT62" s="1330"/>
      <c r="AU62" s="1330"/>
      <c r="AV62" s="1330"/>
      <c r="AW62" s="1330"/>
      <c r="AX62" s="1330"/>
      <c r="AY62" s="1330"/>
      <c r="AZ62" s="640"/>
      <c r="BA62" s="237"/>
      <c r="BB62" s="154"/>
      <c r="BC62" s="322"/>
      <c r="BD62" s="303"/>
      <c r="BE62" s="303"/>
      <c r="BF62" s="303"/>
      <c r="BG62" s="323"/>
      <c r="BH62" s="330"/>
      <c r="BI62" s="303"/>
      <c r="BJ62" s="303"/>
      <c r="BK62" s="303"/>
      <c r="BL62" s="323"/>
      <c r="BM62" s="330"/>
      <c r="BN62" s="303"/>
      <c r="BO62" s="303"/>
      <c r="BP62" s="303"/>
      <c r="BQ62" s="323"/>
      <c r="BR62" s="330"/>
      <c r="BS62" s="303"/>
      <c r="BT62" s="303"/>
      <c r="BU62" s="303"/>
      <c r="BV62" s="303"/>
      <c r="BW62" s="303"/>
      <c r="BX62" s="303"/>
      <c r="BY62" s="304"/>
      <c r="BZ62" s="1866"/>
      <c r="CA62" s="1866"/>
      <c r="CB62" s="1866"/>
      <c r="CC62" s="1866"/>
      <c r="CD62" s="1866"/>
      <c r="CE62" s="1866"/>
      <c r="CF62" s="1866"/>
      <c r="CG62" s="1866"/>
      <c r="CH62" s="1866"/>
      <c r="CI62" s="1866"/>
      <c r="CJ62" s="1866"/>
      <c r="CK62" s="1866"/>
      <c r="CL62" s="1866"/>
      <c r="CM62" s="1866"/>
      <c r="CN62" s="1866"/>
      <c r="CO62" s="1866"/>
      <c r="CP62" s="1866"/>
      <c r="CQ62" s="1866"/>
      <c r="CR62" s="1866"/>
      <c r="CS62" s="1866"/>
      <c r="CT62" s="1866"/>
      <c r="CU62" s="1866"/>
      <c r="CV62" s="1866"/>
      <c r="CW62" s="1866"/>
      <c r="CX62" s="1866"/>
      <c r="CY62" s="1866"/>
      <c r="CZ62" s="1866"/>
    </row>
    <row r="63" s="636" customFormat="true" ht="15" customHeight="true" x14ac:dyDescent="0.2">
      <c r="A63" s="1247"/>
      <c r="B63" s="1410" t="s">
        <v>253</v>
      </c>
      <c r="C63" s="1318">
        <v>1</v>
      </c>
      <c r="D63" s="1319">
        <v>0.2</v>
      </c>
      <c r="E63" s="1319">
        <v>0.4</v>
      </c>
      <c r="F63" s="1319">
        <v>0.5</v>
      </c>
      <c r="G63" s="1320">
        <v>0.6</v>
      </c>
      <c r="H63" s="1321">
        <v>0.9</v>
      </c>
      <c r="I63" s="1319">
        <v>0.5</v>
      </c>
      <c r="J63" s="1319">
        <v>0.2</v>
      </c>
      <c r="K63" s="1319">
        <v>0.6</v>
      </c>
      <c r="L63" s="1322">
        <v>0.3</v>
      </c>
      <c r="M63" s="1323">
        <v>1</v>
      </c>
      <c r="N63" s="1319">
        <v>0.1</v>
      </c>
      <c r="O63" s="1319">
        <v>0.3</v>
      </c>
      <c r="P63" s="1319">
        <v>0.5</v>
      </c>
      <c r="Q63" s="1320">
        <v>0.9</v>
      </c>
      <c r="R63" s="1321">
        <v>0.4</v>
      </c>
      <c r="S63" s="1319">
        <v>4.4000000000000004</v>
      </c>
      <c r="T63" s="1319">
        <v>0.8</v>
      </c>
      <c r="U63" s="1319">
        <v>0</v>
      </c>
      <c r="V63" s="1319">
        <v>0</v>
      </c>
      <c r="W63" s="1319">
        <v>0</v>
      </c>
      <c r="X63" s="1319">
        <v>0</v>
      </c>
      <c r="Y63" s="1824">
        <v>0</v>
      </c>
      <c r="Z63" s="1330"/>
      <c r="AA63" s="1330"/>
      <c r="AB63" s="1330"/>
      <c r="AC63" s="1330"/>
      <c r="AD63" s="1330"/>
      <c r="AE63" s="1330"/>
      <c r="AF63" s="1330"/>
      <c r="AG63" s="1330"/>
      <c r="AH63" s="1330"/>
      <c r="AI63" s="1330"/>
      <c r="AJ63" s="1330"/>
      <c r="AK63" s="1330"/>
      <c r="AL63" s="1330"/>
      <c r="AM63" s="1330"/>
      <c r="AN63" s="1330"/>
      <c r="AO63" s="1330"/>
      <c r="AP63" s="1330"/>
      <c r="AQ63" s="1330"/>
      <c r="AR63" s="1330"/>
      <c r="AS63" s="1330"/>
      <c r="AT63" s="1330"/>
      <c r="AU63" s="1330"/>
      <c r="AV63" s="1330"/>
      <c r="AW63" s="1330"/>
      <c r="AX63" s="1330"/>
      <c r="AY63" s="1330"/>
      <c r="AZ63" s="640"/>
      <c r="BA63" s="237"/>
      <c r="BB63" s="154"/>
      <c r="BC63" s="322"/>
      <c r="BD63" s="303"/>
      <c r="BE63" s="303"/>
      <c r="BF63" s="303"/>
      <c r="BG63" s="323"/>
      <c r="BH63" s="330"/>
      <c r="BI63" s="303"/>
      <c r="BJ63" s="303"/>
      <c r="BK63" s="303"/>
      <c r="BL63" s="323"/>
      <c r="BM63" s="330"/>
      <c r="BN63" s="303"/>
      <c r="BO63" s="303"/>
      <c r="BP63" s="303"/>
      <c r="BQ63" s="323"/>
      <c r="BR63" s="330"/>
      <c r="BS63" s="303"/>
      <c r="BT63" s="303"/>
      <c r="BU63" s="303"/>
      <c r="BV63" s="303"/>
      <c r="BW63" s="303"/>
      <c r="BX63" s="303"/>
      <c r="BY63" s="304"/>
      <c r="BZ63" s="1866"/>
      <c r="CA63" s="1866"/>
      <c r="CB63" s="1866"/>
      <c r="CC63" s="1866"/>
      <c r="CD63" s="1866"/>
      <c r="CE63" s="1866"/>
      <c r="CF63" s="1866"/>
      <c r="CG63" s="1866"/>
      <c r="CH63" s="1866"/>
      <c r="CI63" s="1866"/>
      <c r="CJ63" s="1866"/>
      <c r="CK63" s="1866"/>
      <c r="CL63" s="1866"/>
      <c r="CM63" s="1866"/>
      <c r="CN63" s="1866"/>
      <c r="CO63" s="1866"/>
      <c r="CP63" s="1866"/>
      <c r="CQ63" s="1866"/>
      <c r="CR63" s="1866"/>
      <c r="CS63" s="1866"/>
      <c r="CT63" s="1866"/>
      <c r="CU63" s="1866"/>
      <c r="CV63" s="1866"/>
      <c r="CW63" s="1866"/>
      <c r="CX63" s="1866"/>
      <c r="CY63" s="1866"/>
      <c r="CZ63" s="1866"/>
    </row>
    <row r="64" s="636" customFormat="true" ht="15" customHeight="true" x14ac:dyDescent="0.2">
      <c r="A64" s="1247"/>
      <c r="B64" s="1410" t="s">
        <v>254</v>
      </c>
      <c r="C64" s="1318">
        <v>2.2999999999999998</v>
      </c>
      <c r="D64" s="1319">
        <v>1.2</v>
      </c>
      <c r="E64" s="1319">
        <v>0.7</v>
      </c>
      <c r="F64" s="1319">
        <v>0.2</v>
      </c>
      <c r="G64" s="1320">
        <v>0.1</v>
      </c>
      <c r="H64" s="1321">
        <v>0.1</v>
      </c>
      <c r="I64" s="1319">
        <v>0.2</v>
      </c>
      <c r="J64" s="1319">
        <v>0.1</v>
      </c>
      <c r="K64" s="1319">
        <v>0</v>
      </c>
      <c r="L64" s="1322">
        <v>0.2</v>
      </c>
      <c r="M64" s="1323">
        <v>2.9</v>
      </c>
      <c r="N64" s="1319">
        <v>2</v>
      </c>
      <c r="O64" s="1319">
        <v>1.4</v>
      </c>
      <c r="P64" s="1319">
        <v>0.5</v>
      </c>
      <c r="Q64" s="1320">
        <v>0.2</v>
      </c>
      <c r="R64" s="1321">
        <v>0</v>
      </c>
      <c r="S64" s="1319">
        <v>0.1</v>
      </c>
      <c r="T64" s="1319">
        <v>0.4</v>
      </c>
      <c r="U64" s="1319">
        <v>0.9</v>
      </c>
      <c r="V64" s="1319">
        <v>9.6999999999999993</v>
      </c>
      <c r="W64" s="1319">
        <v>0.2</v>
      </c>
      <c r="X64" s="1319">
        <v>0.1</v>
      </c>
      <c r="Y64" s="1824">
        <v>0</v>
      </c>
      <c r="Z64" s="1330"/>
      <c r="AA64" s="1330"/>
      <c r="AB64" s="1330"/>
      <c r="AC64" s="1330"/>
      <c r="AD64" s="1330"/>
      <c r="AE64" s="1330"/>
      <c r="AF64" s="1330"/>
      <c r="AG64" s="1330"/>
      <c r="AH64" s="1330"/>
      <c r="AI64" s="1330"/>
      <c r="AJ64" s="1330"/>
      <c r="AK64" s="1330"/>
      <c r="AL64" s="1330"/>
      <c r="AM64" s="1330"/>
      <c r="AN64" s="1330"/>
      <c r="AO64" s="1330"/>
      <c r="AP64" s="1330"/>
      <c r="AQ64" s="1330"/>
      <c r="AR64" s="1330"/>
      <c r="AS64" s="1330"/>
      <c r="AT64" s="1330"/>
      <c r="AU64" s="1330"/>
      <c r="AV64" s="1330"/>
      <c r="AW64" s="1330"/>
      <c r="AX64" s="1330"/>
      <c r="AY64" s="1330"/>
      <c r="AZ64" s="640"/>
      <c r="BA64" s="237"/>
      <c r="BB64" s="154"/>
      <c r="BC64" s="322"/>
      <c r="BD64" s="303"/>
      <c r="BE64" s="303"/>
      <c r="BF64" s="303"/>
      <c r="BG64" s="323"/>
      <c r="BH64" s="330"/>
      <c r="BI64" s="303"/>
      <c r="BJ64" s="303"/>
      <c r="BK64" s="303"/>
      <c r="BL64" s="323"/>
      <c r="BM64" s="330"/>
      <c r="BN64" s="303"/>
      <c r="BO64" s="303"/>
      <c r="BP64" s="303"/>
      <c r="BQ64" s="323"/>
      <c r="BR64" s="330"/>
      <c r="BS64" s="303"/>
      <c r="BT64" s="303"/>
      <c r="BU64" s="303"/>
      <c r="BV64" s="303"/>
      <c r="BW64" s="303"/>
      <c r="BX64" s="303"/>
      <c r="BY64" s="304"/>
      <c r="BZ64" s="1866"/>
      <c r="CA64" s="1866"/>
      <c r="CB64" s="1866"/>
      <c r="CC64" s="1866"/>
      <c r="CD64" s="1866"/>
      <c r="CE64" s="1866"/>
      <c r="CF64" s="1866"/>
      <c r="CG64" s="1866"/>
      <c r="CH64" s="1866"/>
      <c r="CI64" s="1866"/>
      <c r="CJ64" s="1866"/>
      <c r="CK64" s="1866"/>
      <c r="CL64" s="1866"/>
      <c r="CM64" s="1866"/>
      <c r="CN64" s="1866"/>
      <c r="CO64" s="1866"/>
      <c r="CP64" s="1866"/>
      <c r="CQ64" s="1866"/>
      <c r="CR64" s="1866"/>
      <c r="CS64" s="1866"/>
      <c r="CT64" s="1866"/>
      <c r="CU64" s="1866"/>
      <c r="CV64" s="1866"/>
      <c r="CW64" s="1866"/>
      <c r="CX64" s="1866"/>
      <c r="CY64" s="1866"/>
      <c r="CZ64" s="1866"/>
    </row>
    <row r="65" s="636" customFormat="true" ht="15" customHeight="true" x14ac:dyDescent="0.2">
      <c r="A65" s="1247"/>
      <c r="B65" s="1410" t="s">
        <v>255</v>
      </c>
      <c r="C65" s="1318">
        <v>7.3</v>
      </c>
      <c r="D65" s="1319">
        <v>5.4</v>
      </c>
      <c r="E65" s="1319">
        <v>3.2</v>
      </c>
      <c r="F65" s="1319">
        <v>2.7</v>
      </c>
      <c r="G65" s="1320">
        <v>1</v>
      </c>
      <c r="H65" s="1321">
        <v>11.6</v>
      </c>
      <c r="I65" s="1319">
        <v>4.2</v>
      </c>
      <c r="J65" s="1319">
        <v>2.7</v>
      </c>
      <c r="K65" s="1319">
        <v>1.3</v>
      </c>
      <c r="L65" s="1322">
        <v>0.3</v>
      </c>
      <c r="M65" s="1323">
        <v>6.4</v>
      </c>
      <c r="N65" s="1319">
        <v>4.7</v>
      </c>
      <c r="O65" s="1319">
        <v>3.6</v>
      </c>
      <c r="P65" s="1319">
        <v>2.6</v>
      </c>
      <c r="Q65" s="1320">
        <v>2</v>
      </c>
      <c r="R65" s="1321">
        <v>4.5999999999999996</v>
      </c>
      <c r="S65" s="1319">
        <v>2.9</v>
      </c>
      <c r="T65" s="1319">
        <v>3.8</v>
      </c>
      <c r="U65" s="1319">
        <v>3.9</v>
      </c>
      <c r="V65" s="1319">
        <v>5.6</v>
      </c>
      <c r="W65" s="1319">
        <v>5.4</v>
      </c>
      <c r="X65" s="1319">
        <v>3.2</v>
      </c>
      <c r="Y65" s="1824">
        <v>4.3</v>
      </c>
      <c r="Z65" s="1330"/>
      <c r="AA65" s="1330"/>
      <c r="AB65" s="1330"/>
      <c r="AC65" s="1330"/>
      <c r="AD65" s="1330"/>
      <c r="AE65" s="1330"/>
      <c r="AF65" s="1330"/>
      <c r="AG65" s="1330"/>
      <c r="AH65" s="1330"/>
      <c r="AI65" s="1330"/>
      <c r="AJ65" s="1330"/>
      <c r="AK65" s="1330"/>
      <c r="AL65" s="1330"/>
      <c r="AM65" s="1330"/>
      <c r="AN65" s="1330"/>
      <c r="AO65" s="1330"/>
      <c r="AP65" s="1330"/>
      <c r="AQ65" s="1330"/>
      <c r="AR65" s="1330"/>
      <c r="AS65" s="1330"/>
      <c r="AT65" s="1330"/>
      <c r="AU65" s="1330"/>
      <c r="AV65" s="1330"/>
      <c r="AW65" s="1330"/>
      <c r="AX65" s="1330"/>
      <c r="AY65" s="1330"/>
      <c r="AZ65" s="640"/>
      <c r="BA65" s="237"/>
      <c r="BB65" s="154"/>
      <c r="BC65" s="322"/>
      <c r="BD65" s="303"/>
      <c r="BE65" s="303"/>
      <c r="BF65" s="303"/>
      <c r="BG65" s="323"/>
      <c r="BH65" s="330"/>
      <c r="BI65" s="303"/>
      <c r="BJ65" s="303"/>
      <c r="BK65" s="303"/>
      <c r="BL65" s="323"/>
      <c r="BM65" s="330"/>
      <c r="BN65" s="303"/>
      <c r="BO65" s="303"/>
      <c r="BP65" s="303"/>
      <c r="BQ65" s="323"/>
      <c r="BR65" s="330"/>
      <c r="BS65" s="303"/>
      <c r="BT65" s="303"/>
      <c r="BU65" s="303"/>
      <c r="BV65" s="303"/>
      <c r="BW65" s="303"/>
      <c r="BX65" s="303"/>
      <c r="BY65" s="304"/>
      <c r="BZ65" s="1866"/>
      <c r="CA65" s="1866"/>
      <c r="CB65" s="1866"/>
      <c r="CC65" s="1866"/>
      <c r="CD65" s="1866"/>
      <c r="CE65" s="1866"/>
      <c r="CF65" s="1866"/>
      <c r="CG65" s="1866"/>
      <c r="CH65" s="1866"/>
      <c r="CI65" s="1866"/>
      <c r="CJ65" s="1866"/>
      <c r="CK65" s="1866"/>
      <c r="CL65" s="1866"/>
      <c r="CM65" s="1866"/>
      <c r="CN65" s="1866"/>
      <c r="CO65" s="1866"/>
      <c r="CP65" s="1866"/>
      <c r="CQ65" s="1866"/>
      <c r="CR65" s="1866"/>
      <c r="CS65" s="1866"/>
      <c r="CT65" s="1866"/>
      <c r="CU65" s="1866"/>
      <c r="CV65" s="1866"/>
      <c r="CW65" s="1866"/>
      <c r="CX65" s="1866"/>
      <c r="CY65" s="1866"/>
      <c r="CZ65" s="1866"/>
    </row>
    <row r="66" s="636" customFormat="true" ht="15" customHeight="true" x14ac:dyDescent="0.2">
      <c r="A66" s="1248"/>
      <c r="B66" s="1411"/>
      <c r="C66" s="1318"/>
      <c r="D66" s="1319"/>
      <c r="E66" s="1319"/>
      <c r="F66" s="1319"/>
      <c r="G66" s="1320"/>
      <c r="H66" s="1321"/>
      <c r="I66" s="1319"/>
      <c r="J66" s="1319"/>
      <c r="K66" s="1319"/>
      <c r="L66" s="1322"/>
      <c r="M66" s="1323"/>
      <c r="N66" s="1319"/>
      <c r="O66" s="1319"/>
      <c r="P66" s="1319"/>
      <c r="Q66" s="1320"/>
      <c r="R66" s="1321"/>
      <c r="S66" s="1319"/>
      <c r="T66" s="1319"/>
      <c r="U66" s="1319"/>
      <c r="V66" s="1319"/>
      <c r="W66" s="1319"/>
      <c r="X66" s="1319"/>
      <c r="Y66" s="1824"/>
      <c r="Z66" s="1330"/>
      <c r="AA66" s="1330"/>
      <c r="AB66" s="1330"/>
      <c r="AC66" s="1330"/>
      <c r="AD66" s="1330"/>
      <c r="AE66" s="1330"/>
      <c r="AF66" s="1330"/>
      <c r="AG66" s="1330"/>
      <c r="AH66" s="1330"/>
      <c r="AI66" s="1330"/>
      <c r="AJ66" s="1330"/>
      <c r="AK66" s="1330"/>
      <c r="AL66" s="1330"/>
      <c r="AM66" s="1330"/>
      <c r="AN66" s="1330"/>
      <c r="AO66" s="1330"/>
      <c r="AP66" s="1330"/>
      <c r="AQ66" s="1330"/>
      <c r="AR66" s="1330"/>
      <c r="AS66" s="1330"/>
      <c r="AT66" s="1330"/>
      <c r="AU66" s="1330"/>
      <c r="AV66" s="1330"/>
      <c r="AW66" s="1330"/>
      <c r="AX66" s="1330"/>
      <c r="AY66" s="1330"/>
      <c r="AZ66" s="640"/>
      <c r="BA66" s="237"/>
      <c r="BB66" s="154"/>
      <c r="BC66" s="322"/>
      <c r="BD66" s="303"/>
      <c r="BE66" s="303"/>
      <c r="BF66" s="303"/>
      <c r="BG66" s="323"/>
      <c r="BH66" s="330"/>
      <c r="BI66" s="303"/>
      <c r="BJ66" s="303"/>
      <c r="BK66" s="303"/>
      <c r="BL66" s="323"/>
      <c r="BM66" s="330"/>
      <c r="BN66" s="303"/>
      <c r="BO66" s="303"/>
      <c r="BP66" s="303"/>
      <c r="BQ66" s="323"/>
      <c r="BR66" s="330"/>
      <c r="BS66" s="303"/>
      <c r="BT66" s="303"/>
      <c r="BU66" s="303"/>
      <c r="BV66" s="303"/>
      <c r="BW66" s="303"/>
      <c r="BX66" s="303"/>
      <c r="BY66" s="304"/>
      <c r="BZ66" s="1866"/>
      <c r="CA66" s="1866"/>
      <c r="CB66" s="1866"/>
      <c r="CC66" s="1866"/>
      <c r="CD66" s="1866"/>
      <c r="CE66" s="1866"/>
      <c r="CF66" s="1866"/>
      <c r="CG66" s="1866"/>
      <c r="CH66" s="1866"/>
      <c r="CI66" s="1866"/>
      <c r="CJ66" s="1866"/>
      <c r="CK66" s="1866"/>
      <c r="CL66" s="1866"/>
      <c r="CM66" s="1866"/>
      <c r="CN66" s="1866"/>
      <c r="CO66" s="1866"/>
      <c r="CP66" s="1866"/>
      <c r="CQ66" s="1866"/>
      <c r="CR66" s="1866"/>
      <c r="CS66" s="1866"/>
      <c r="CT66" s="1866"/>
      <c r="CU66" s="1866"/>
      <c r="CV66" s="1866"/>
      <c r="CW66" s="1866"/>
      <c r="CX66" s="1866"/>
      <c r="CY66" s="1866"/>
      <c r="CZ66" s="1866"/>
    </row>
    <row r="67" s="636" customFormat="true" ht="15" customHeight="true" x14ac:dyDescent="0.2">
      <c r="A67" s="1248"/>
      <c r="B67" s="1411"/>
      <c r="C67" s="1318"/>
      <c r="D67" s="1319"/>
      <c r="E67" s="1319"/>
      <c r="F67" s="1319"/>
      <c r="G67" s="1320"/>
      <c r="H67" s="1321"/>
      <c r="I67" s="1319"/>
      <c r="J67" s="1319"/>
      <c r="K67" s="1319"/>
      <c r="L67" s="1322"/>
      <c r="M67" s="1323"/>
      <c r="N67" s="1319"/>
      <c r="O67" s="1319"/>
      <c r="P67" s="1319"/>
      <c r="Q67" s="1320"/>
      <c r="R67" s="1321"/>
      <c r="S67" s="1319"/>
      <c r="T67" s="1319"/>
      <c r="U67" s="1319"/>
      <c r="V67" s="1319"/>
      <c r="W67" s="1319"/>
      <c r="X67" s="1319"/>
      <c r="Y67" s="1824"/>
      <c r="Z67" s="1330"/>
      <c r="AA67" s="1330"/>
      <c r="AB67" s="1330"/>
      <c r="AC67" s="1330"/>
      <c r="AD67" s="1330"/>
      <c r="AE67" s="1330"/>
      <c r="AF67" s="1330"/>
      <c r="AG67" s="1330"/>
      <c r="AH67" s="1330"/>
      <c r="AI67" s="1330"/>
      <c r="AJ67" s="1330"/>
      <c r="AK67" s="1330"/>
      <c r="AL67" s="1330"/>
      <c r="AM67" s="1330"/>
      <c r="AN67" s="1330"/>
      <c r="AO67" s="1330"/>
      <c r="AP67" s="1330"/>
      <c r="AQ67" s="1330"/>
      <c r="AR67" s="1330"/>
      <c r="AS67" s="1330"/>
      <c r="AT67" s="1330"/>
      <c r="AU67" s="1330"/>
      <c r="AV67" s="1330"/>
      <c r="AW67" s="1330"/>
      <c r="AX67" s="1330"/>
      <c r="AY67" s="1330"/>
      <c r="AZ67" s="640"/>
      <c r="BA67" s="237"/>
      <c r="BB67" s="154"/>
      <c r="BC67" s="322"/>
      <c r="BD67" s="303"/>
      <c r="BE67" s="303"/>
      <c r="BF67" s="303"/>
      <c r="BG67" s="323"/>
      <c r="BH67" s="330"/>
      <c r="BI67" s="303"/>
      <c r="BJ67" s="303"/>
      <c r="BK67" s="303"/>
      <c r="BL67" s="323"/>
      <c r="BM67" s="330"/>
      <c r="BN67" s="303"/>
      <c r="BO67" s="303"/>
      <c r="BP67" s="303"/>
      <c r="BQ67" s="323"/>
      <c r="BR67" s="330"/>
      <c r="BS67" s="303"/>
      <c r="BT67" s="303"/>
      <c r="BU67" s="303"/>
      <c r="BV67" s="303"/>
      <c r="BW67" s="303"/>
      <c r="BX67" s="303"/>
      <c r="BY67" s="304"/>
      <c r="BZ67" s="1866"/>
      <c r="CA67" s="1866"/>
      <c r="CB67" s="1866"/>
      <c r="CC67" s="1866"/>
      <c r="CD67" s="1866"/>
      <c r="CE67" s="1866"/>
      <c r="CF67" s="1866"/>
      <c r="CG67" s="1866"/>
      <c r="CH67" s="1866"/>
      <c r="CI67" s="1866"/>
      <c r="CJ67" s="1866"/>
      <c r="CK67" s="1866"/>
      <c r="CL67" s="1866"/>
      <c r="CM67" s="1866"/>
      <c r="CN67" s="1866"/>
      <c r="CO67" s="1866"/>
      <c r="CP67" s="1866"/>
      <c r="CQ67" s="1866"/>
      <c r="CR67" s="1866"/>
      <c r="CS67" s="1866"/>
      <c r="CT67" s="1866"/>
      <c r="CU67" s="1866"/>
      <c r="CV67" s="1866"/>
      <c r="CW67" s="1866"/>
      <c r="CX67" s="1866"/>
      <c r="CY67" s="1866"/>
      <c r="CZ67" s="1866"/>
    </row>
    <row r="68" s="636" customFormat="true" ht="15" customHeight="true" x14ac:dyDescent="0.2">
      <c r="A68" s="1248"/>
      <c r="B68" s="1411"/>
      <c r="C68" s="1318"/>
      <c r="D68" s="1319"/>
      <c r="E68" s="1319"/>
      <c r="F68" s="1319"/>
      <c r="G68" s="1320"/>
      <c r="H68" s="1321"/>
      <c r="I68" s="1319"/>
      <c r="J68" s="1319"/>
      <c r="K68" s="1319"/>
      <c r="L68" s="1322"/>
      <c r="M68" s="1323"/>
      <c r="N68" s="1319"/>
      <c r="O68" s="1319"/>
      <c r="P68" s="1319"/>
      <c r="Q68" s="1320"/>
      <c r="R68" s="1321"/>
      <c r="S68" s="1319"/>
      <c r="T68" s="1319"/>
      <c r="U68" s="1319"/>
      <c r="V68" s="1319"/>
      <c r="W68" s="1319"/>
      <c r="X68" s="1319"/>
      <c r="Y68" s="1824"/>
      <c r="Z68" s="1330"/>
      <c r="AA68" s="1330"/>
      <c r="AB68" s="1330"/>
      <c r="AC68" s="1330"/>
      <c r="AD68" s="1330"/>
      <c r="AE68" s="1330"/>
      <c r="AF68" s="1330"/>
      <c r="AG68" s="1330"/>
      <c r="AH68" s="1330"/>
      <c r="AI68" s="1330"/>
      <c r="AJ68" s="1330"/>
      <c r="AK68" s="1330"/>
      <c r="AL68" s="1330"/>
      <c r="AM68" s="1330"/>
      <c r="AN68" s="1330"/>
      <c r="AO68" s="1330"/>
      <c r="AP68" s="1330"/>
      <c r="AQ68" s="1330"/>
      <c r="AR68" s="1330"/>
      <c r="AS68" s="1330"/>
      <c r="AT68" s="1330"/>
      <c r="AU68" s="1330"/>
      <c r="AV68" s="1330"/>
      <c r="AW68" s="1330"/>
      <c r="AX68" s="1330"/>
      <c r="AY68" s="1330"/>
      <c r="AZ68" s="640"/>
      <c r="BA68" s="237"/>
      <c r="BB68" s="154"/>
      <c r="BC68" s="322"/>
      <c r="BD68" s="303"/>
      <c r="BE68" s="303"/>
      <c r="BF68" s="303"/>
      <c r="BG68" s="323"/>
      <c r="BH68" s="330"/>
      <c r="BI68" s="303"/>
      <c r="BJ68" s="303"/>
      <c r="BK68" s="303"/>
      <c r="BL68" s="323"/>
      <c r="BM68" s="330"/>
      <c r="BN68" s="303"/>
      <c r="BO68" s="303"/>
      <c r="BP68" s="303"/>
      <c r="BQ68" s="323"/>
      <c r="BR68" s="330"/>
      <c r="BS68" s="303"/>
      <c r="BT68" s="303"/>
      <c r="BU68" s="303"/>
      <c r="BV68" s="303"/>
      <c r="BW68" s="303"/>
      <c r="BX68" s="303"/>
      <c r="BY68" s="304"/>
      <c r="BZ68" s="1866"/>
      <c r="CA68" s="1866"/>
      <c r="CB68" s="1866"/>
      <c r="CC68" s="1866"/>
      <c r="CD68" s="1866"/>
      <c r="CE68" s="1866"/>
      <c r="CF68" s="1866"/>
      <c r="CG68" s="1866"/>
      <c r="CH68" s="1866"/>
      <c r="CI68" s="1866"/>
      <c r="CJ68" s="1866"/>
      <c r="CK68" s="1866"/>
      <c r="CL68" s="1866"/>
      <c r="CM68" s="1866"/>
      <c r="CN68" s="1866"/>
      <c r="CO68" s="1866"/>
      <c r="CP68" s="1866"/>
      <c r="CQ68" s="1866"/>
      <c r="CR68" s="1866"/>
      <c r="CS68" s="1866"/>
      <c r="CT68" s="1866"/>
      <c r="CU68" s="1866"/>
      <c r="CV68" s="1866"/>
      <c r="CW68" s="1866"/>
      <c r="CX68" s="1866"/>
      <c r="CY68" s="1866"/>
      <c r="CZ68" s="1866"/>
    </row>
    <row r="69" s="636" customFormat="true" ht="15" customHeight="true" x14ac:dyDescent="0.2">
      <c r="A69" s="1248"/>
      <c r="B69" s="1411"/>
      <c r="C69" s="1318"/>
      <c r="D69" s="1319"/>
      <c r="E69" s="1319"/>
      <c r="F69" s="1319"/>
      <c r="G69" s="1320"/>
      <c r="H69" s="1321"/>
      <c r="I69" s="1319"/>
      <c r="J69" s="1319"/>
      <c r="K69" s="1319"/>
      <c r="L69" s="1322"/>
      <c r="M69" s="1323"/>
      <c r="N69" s="1319"/>
      <c r="O69" s="1319"/>
      <c r="P69" s="1319"/>
      <c r="Q69" s="1320"/>
      <c r="R69" s="1321"/>
      <c r="S69" s="1319"/>
      <c r="T69" s="1319"/>
      <c r="U69" s="1319"/>
      <c r="V69" s="1319"/>
      <c r="W69" s="1319"/>
      <c r="X69" s="1319"/>
      <c r="Y69" s="1824"/>
      <c r="Z69" s="1330"/>
      <c r="AA69" s="1330"/>
      <c r="AB69" s="1330"/>
      <c r="AC69" s="1330"/>
      <c r="AD69" s="1330"/>
      <c r="AE69" s="1330"/>
      <c r="AF69" s="1330"/>
      <c r="AG69" s="1330"/>
      <c r="AH69" s="1330"/>
      <c r="AI69" s="1330"/>
      <c r="AJ69" s="1330"/>
      <c r="AK69" s="1330"/>
      <c r="AL69" s="1330"/>
      <c r="AM69" s="1330"/>
      <c r="AN69" s="1330"/>
      <c r="AO69" s="1330"/>
      <c r="AP69" s="1330"/>
      <c r="AQ69" s="1330"/>
      <c r="AR69" s="1330"/>
      <c r="AS69" s="1330"/>
      <c r="AT69" s="1330"/>
      <c r="AU69" s="1330"/>
      <c r="AV69" s="1330"/>
      <c r="AW69" s="1330"/>
      <c r="AX69" s="1330"/>
      <c r="AY69" s="1330"/>
      <c r="AZ69" s="640"/>
      <c r="BA69" s="237"/>
      <c r="BB69" s="154"/>
      <c r="BC69" s="322"/>
      <c r="BD69" s="303"/>
      <c r="BE69" s="303"/>
      <c r="BF69" s="303"/>
      <c r="BG69" s="323"/>
      <c r="BH69" s="330"/>
      <c r="BI69" s="303"/>
      <c r="BJ69" s="303"/>
      <c r="BK69" s="303"/>
      <c r="BL69" s="323"/>
      <c r="BM69" s="330"/>
      <c r="BN69" s="303"/>
      <c r="BO69" s="303"/>
      <c r="BP69" s="303"/>
      <c r="BQ69" s="323"/>
      <c r="BR69" s="330"/>
      <c r="BS69" s="303"/>
      <c r="BT69" s="303"/>
      <c r="BU69" s="303"/>
      <c r="BV69" s="303"/>
      <c r="BW69" s="303"/>
      <c r="BX69" s="303"/>
      <c r="BY69" s="304"/>
      <c r="BZ69" s="1866"/>
      <c r="CA69" s="1866"/>
      <c r="CB69" s="1866"/>
      <c r="CC69" s="1866"/>
      <c r="CD69" s="1866"/>
      <c r="CE69" s="1866"/>
      <c r="CF69" s="1866"/>
      <c r="CG69" s="1866"/>
      <c r="CH69" s="1866"/>
      <c r="CI69" s="1866"/>
      <c r="CJ69" s="1866"/>
      <c r="CK69" s="1866"/>
      <c r="CL69" s="1866"/>
      <c r="CM69" s="1866"/>
      <c r="CN69" s="1866"/>
      <c r="CO69" s="1866"/>
      <c r="CP69" s="1866"/>
      <c r="CQ69" s="1866"/>
      <c r="CR69" s="1866"/>
      <c r="CS69" s="1866"/>
      <c r="CT69" s="1866"/>
      <c r="CU69" s="1866"/>
      <c r="CV69" s="1866"/>
      <c r="CW69" s="1866"/>
      <c r="CX69" s="1866"/>
      <c r="CY69" s="1866"/>
      <c r="CZ69" s="1866"/>
    </row>
    <row r="70" s="636" customFormat="true" ht="15" customHeight="true" x14ac:dyDescent="0.2">
      <c r="A70" s="1248"/>
      <c r="B70" s="1411"/>
      <c r="C70" s="1318"/>
      <c r="D70" s="1319"/>
      <c r="E70" s="1319"/>
      <c r="F70" s="1319"/>
      <c r="G70" s="1320"/>
      <c r="H70" s="1321"/>
      <c r="I70" s="1319"/>
      <c r="J70" s="1319"/>
      <c r="K70" s="1319"/>
      <c r="L70" s="1322"/>
      <c r="M70" s="1323"/>
      <c r="N70" s="1319"/>
      <c r="O70" s="1319"/>
      <c r="P70" s="1319"/>
      <c r="Q70" s="1320"/>
      <c r="R70" s="1321"/>
      <c r="S70" s="1319"/>
      <c r="T70" s="1319"/>
      <c r="U70" s="1319"/>
      <c r="V70" s="1319"/>
      <c r="W70" s="1319"/>
      <c r="X70" s="1319"/>
      <c r="Y70" s="1824"/>
      <c r="Z70" s="1330"/>
      <c r="AA70" s="1330"/>
      <c r="AB70" s="1330"/>
      <c r="AC70" s="1330"/>
      <c r="AD70" s="1330"/>
      <c r="AE70" s="1330"/>
      <c r="AF70" s="1330"/>
      <c r="AG70" s="1330"/>
      <c r="AH70" s="1330"/>
      <c r="AI70" s="1330"/>
      <c r="AJ70" s="1330"/>
      <c r="AK70" s="1330"/>
      <c r="AL70" s="1330"/>
      <c r="AM70" s="1330"/>
      <c r="AN70" s="1330"/>
      <c r="AO70" s="1330"/>
      <c r="AP70" s="1330"/>
      <c r="AQ70" s="1330"/>
      <c r="AR70" s="1330"/>
      <c r="AS70" s="1330"/>
      <c r="AT70" s="1330"/>
      <c r="AU70" s="1330"/>
      <c r="AV70" s="1330"/>
      <c r="AW70" s="1330"/>
      <c r="AX70" s="1330"/>
      <c r="AY70" s="1330"/>
      <c r="AZ70" s="640"/>
      <c r="BA70" s="237"/>
      <c r="BB70" s="154"/>
      <c r="BC70" s="322"/>
      <c r="BD70" s="303"/>
      <c r="BE70" s="303"/>
      <c r="BF70" s="303"/>
      <c r="BG70" s="323"/>
      <c r="BH70" s="330"/>
      <c r="BI70" s="303"/>
      <c r="BJ70" s="303"/>
      <c r="BK70" s="303"/>
      <c r="BL70" s="323"/>
      <c r="BM70" s="330"/>
      <c r="BN70" s="303"/>
      <c r="BO70" s="303"/>
      <c r="BP70" s="303"/>
      <c r="BQ70" s="323"/>
      <c r="BR70" s="330"/>
      <c r="BS70" s="303"/>
      <c r="BT70" s="303"/>
      <c r="BU70" s="303"/>
      <c r="BV70" s="303"/>
      <c r="BW70" s="303"/>
      <c r="BX70" s="303"/>
      <c r="BY70" s="304"/>
      <c r="BZ70" s="1866"/>
      <c r="CA70" s="1866"/>
      <c r="CB70" s="1866"/>
      <c r="CC70" s="1866"/>
      <c r="CD70" s="1866"/>
      <c r="CE70" s="1866"/>
      <c r="CF70" s="1866"/>
      <c r="CG70" s="1866"/>
      <c r="CH70" s="1866"/>
      <c r="CI70" s="1866"/>
      <c r="CJ70" s="1866"/>
      <c r="CK70" s="1866"/>
      <c r="CL70" s="1866"/>
      <c r="CM70" s="1866"/>
      <c r="CN70" s="1866"/>
      <c r="CO70" s="1866"/>
      <c r="CP70" s="1866"/>
      <c r="CQ70" s="1866"/>
      <c r="CR70" s="1866"/>
      <c r="CS70" s="1866"/>
      <c r="CT70" s="1866"/>
      <c r="CU70" s="1866"/>
      <c r="CV70" s="1866"/>
      <c r="CW70" s="1866"/>
      <c r="CX70" s="1866"/>
      <c r="CY70" s="1866"/>
      <c r="CZ70" s="1866"/>
    </row>
    <row r="71" s="636" customFormat="true" ht="15" customHeight="true" x14ac:dyDescent="0.2">
      <c r="A71" s="1248"/>
      <c r="B71" s="1411"/>
      <c r="C71" s="1318"/>
      <c r="D71" s="1319"/>
      <c r="E71" s="1319"/>
      <c r="F71" s="1319"/>
      <c r="G71" s="1320"/>
      <c r="H71" s="1321"/>
      <c r="I71" s="1319"/>
      <c r="J71" s="1319"/>
      <c r="K71" s="1319"/>
      <c r="L71" s="1322"/>
      <c r="M71" s="1323"/>
      <c r="N71" s="1319"/>
      <c r="O71" s="1319"/>
      <c r="P71" s="1319"/>
      <c r="Q71" s="1320"/>
      <c r="R71" s="1321"/>
      <c r="S71" s="1319"/>
      <c r="T71" s="1319"/>
      <c r="U71" s="1319"/>
      <c r="V71" s="1319"/>
      <c r="W71" s="1319"/>
      <c r="X71" s="1319"/>
      <c r="Y71" s="1824"/>
      <c r="Z71" s="1330"/>
      <c r="AA71" s="1330"/>
      <c r="AB71" s="1330"/>
      <c r="AC71" s="1330"/>
      <c r="AD71" s="1330"/>
      <c r="AE71" s="1330"/>
      <c r="AF71" s="1330"/>
      <c r="AG71" s="1330"/>
      <c r="AH71" s="1330"/>
      <c r="AI71" s="1330"/>
      <c r="AJ71" s="1330"/>
      <c r="AK71" s="1330"/>
      <c r="AL71" s="1330"/>
      <c r="AM71" s="1330"/>
      <c r="AN71" s="1330"/>
      <c r="AO71" s="1330"/>
      <c r="AP71" s="1330"/>
      <c r="AQ71" s="1330"/>
      <c r="AR71" s="1330"/>
      <c r="AS71" s="1330"/>
      <c r="AT71" s="1330"/>
      <c r="AU71" s="1330"/>
      <c r="AV71" s="1330"/>
      <c r="AW71" s="1330"/>
      <c r="AX71" s="1330"/>
      <c r="AY71" s="1330"/>
      <c r="AZ71" s="640"/>
      <c r="BA71" s="237"/>
      <c r="BB71" s="154"/>
      <c r="BC71" s="322"/>
      <c r="BD71" s="303"/>
      <c r="BE71" s="303"/>
      <c r="BF71" s="303"/>
      <c r="BG71" s="323"/>
      <c r="BH71" s="330"/>
      <c r="BI71" s="303"/>
      <c r="BJ71" s="303"/>
      <c r="BK71" s="303"/>
      <c r="BL71" s="323"/>
      <c r="BM71" s="330"/>
      <c r="BN71" s="303"/>
      <c r="BO71" s="303"/>
      <c r="BP71" s="303"/>
      <c r="BQ71" s="323"/>
      <c r="BR71" s="330"/>
      <c r="BS71" s="303"/>
      <c r="BT71" s="303"/>
      <c r="BU71" s="303"/>
      <c r="BV71" s="303"/>
      <c r="BW71" s="303"/>
      <c r="BX71" s="303"/>
      <c r="BY71" s="304"/>
      <c r="BZ71" s="1866"/>
      <c r="CA71" s="1866"/>
      <c r="CB71" s="1866"/>
      <c r="CC71" s="1866"/>
      <c r="CD71" s="1866"/>
      <c r="CE71" s="1866"/>
      <c r="CF71" s="1866"/>
      <c r="CG71" s="1866"/>
      <c r="CH71" s="1866"/>
      <c r="CI71" s="1866"/>
      <c r="CJ71" s="1866"/>
      <c r="CK71" s="1866"/>
      <c r="CL71" s="1866"/>
      <c r="CM71" s="1866"/>
      <c r="CN71" s="1866"/>
      <c r="CO71" s="1866"/>
      <c r="CP71" s="1866"/>
      <c r="CQ71" s="1866"/>
      <c r="CR71" s="1866"/>
      <c r="CS71" s="1866"/>
      <c r="CT71" s="1866"/>
      <c r="CU71" s="1866"/>
      <c r="CV71" s="1866"/>
      <c r="CW71" s="1866"/>
      <c r="CX71" s="1866"/>
      <c r="CY71" s="1866"/>
      <c r="CZ71" s="1866"/>
    </row>
    <row r="72" s="636" customFormat="true" ht="15" customHeight="true" x14ac:dyDescent="0.2">
      <c r="A72" s="1248"/>
      <c r="B72" s="1411"/>
      <c r="C72" s="1318"/>
      <c r="D72" s="1319"/>
      <c r="E72" s="1319"/>
      <c r="F72" s="1319"/>
      <c r="G72" s="1320"/>
      <c r="H72" s="1321"/>
      <c r="I72" s="1319"/>
      <c r="J72" s="1319"/>
      <c r="K72" s="1319"/>
      <c r="L72" s="1322"/>
      <c r="M72" s="1323"/>
      <c r="N72" s="1319"/>
      <c r="O72" s="1319"/>
      <c r="P72" s="1319"/>
      <c r="Q72" s="1320"/>
      <c r="R72" s="1321"/>
      <c r="S72" s="1319"/>
      <c r="T72" s="1319"/>
      <c r="U72" s="1319"/>
      <c r="V72" s="1319"/>
      <c r="W72" s="1319"/>
      <c r="X72" s="1319"/>
      <c r="Y72" s="1824"/>
      <c r="Z72" s="1330"/>
      <c r="AA72" s="1330"/>
      <c r="AB72" s="1330"/>
      <c r="AC72" s="1330"/>
      <c r="AD72" s="1330"/>
      <c r="AE72" s="1330"/>
      <c r="AF72" s="1330"/>
      <c r="AG72" s="1330"/>
      <c r="AH72" s="1330"/>
      <c r="AI72" s="1330"/>
      <c r="AJ72" s="1330"/>
      <c r="AK72" s="1330"/>
      <c r="AL72" s="1330"/>
      <c r="AM72" s="1330"/>
      <c r="AN72" s="1330"/>
      <c r="AO72" s="1330"/>
      <c r="AP72" s="1330"/>
      <c r="AQ72" s="1330"/>
      <c r="AR72" s="1330"/>
      <c r="AS72" s="1330"/>
      <c r="AT72" s="1330"/>
      <c r="AU72" s="1330"/>
      <c r="AV72" s="1330"/>
      <c r="AW72" s="1330"/>
      <c r="AX72" s="1330"/>
      <c r="AY72" s="1330"/>
      <c r="AZ72" s="640"/>
      <c r="BA72" s="237"/>
      <c r="BB72" s="154"/>
      <c r="BC72" s="322"/>
      <c r="BD72" s="303"/>
      <c r="BE72" s="303"/>
      <c r="BF72" s="303"/>
      <c r="BG72" s="323"/>
      <c r="BH72" s="330"/>
      <c r="BI72" s="303"/>
      <c r="BJ72" s="303"/>
      <c r="BK72" s="303"/>
      <c r="BL72" s="323"/>
      <c r="BM72" s="330"/>
      <c r="BN72" s="303"/>
      <c r="BO72" s="303"/>
      <c r="BP72" s="303"/>
      <c r="BQ72" s="323"/>
      <c r="BR72" s="330"/>
      <c r="BS72" s="303"/>
      <c r="BT72" s="303"/>
      <c r="BU72" s="303"/>
      <c r="BV72" s="303"/>
      <c r="BW72" s="303"/>
      <c r="BX72" s="303"/>
      <c r="BY72" s="304"/>
      <c r="BZ72" s="1866"/>
      <c r="CA72" s="1866"/>
      <c r="CB72" s="1866"/>
      <c r="CC72" s="1866"/>
      <c r="CD72" s="1866"/>
      <c r="CE72" s="1866"/>
      <c r="CF72" s="1866"/>
      <c r="CG72" s="1866"/>
      <c r="CH72" s="1866"/>
      <c r="CI72" s="1866"/>
      <c r="CJ72" s="1866"/>
      <c r="CK72" s="1866"/>
      <c r="CL72" s="1866"/>
      <c r="CM72" s="1866"/>
      <c r="CN72" s="1866"/>
      <c r="CO72" s="1866"/>
      <c r="CP72" s="1866"/>
      <c r="CQ72" s="1866"/>
      <c r="CR72" s="1866"/>
      <c r="CS72" s="1866"/>
      <c r="CT72" s="1866"/>
      <c r="CU72" s="1866"/>
      <c r="CV72" s="1866"/>
      <c r="CW72" s="1866"/>
      <c r="CX72" s="1866"/>
      <c r="CY72" s="1866"/>
      <c r="CZ72" s="1866"/>
    </row>
    <row r="73" s="636" customFormat="true" ht="15" customHeight="true" x14ac:dyDescent="0.2">
      <c r="A73" s="1248"/>
      <c r="B73" s="1411"/>
      <c r="C73" s="1318"/>
      <c r="D73" s="1319"/>
      <c r="E73" s="1319"/>
      <c r="F73" s="1319"/>
      <c r="G73" s="1320"/>
      <c r="H73" s="1321"/>
      <c r="I73" s="1319"/>
      <c r="J73" s="1319"/>
      <c r="K73" s="1319"/>
      <c r="L73" s="1322"/>
      <c r="M73" s="1323"/>
      <c r="N73" s="1319"/>
      <c r="O73" s="1319"/>
      <c r="P73" s="1319"/>
      <c r="Q73" s="1320"/>
      <c r="R73" s="1321"/>
      <c r="S73" s="1319"/>
      <c r="T73" s="1319"/>
      <c r="U73" s="1319"/>
      <c r="V73" s="1319"/>
      <c r="W73" s="1319"/>
      <c r="X73" s="1319"/>
      <c r="Y73" s="1824"/>
      <c r="Z73" s="1330"/>
      <c r="AA73" s="1330"/>
      <c r="AB73" s="1330"/>
      <c r="AC73" s="1330"/>
      <c r="AD73" s="1330"/>
      <c r="AE73" s="1330"/>
      <c r="AF73" s="1330"/>
      <c r="AG73" s="1330"/>
      <c r="AH73" s="1330"/>
      <c r="AI73" s="1330"/>
      <c r="AJ73" s="1330"/>
      <c r="AK73" s="1330"/>
      <c r="AL73" s="1330"/>
      <c r="AM73" s="1330"/>
      <c r="AN73" s="1330"/>
      <c r="AO73" s="1330"/>
      <c r="AP73" s="1330"/>
      <c r="AQ73" s="1330"/>
      <c r="AR73" s="1330"/>
      <c r="AS73" s="1330"/>
      <c r="AT73" s="1330"/>
      <c r="AU73" s="1330"/>
      <c r="AV73" s="1330"/>
      <c r="AW73" s="1330"/>
      <c r="AX73" s="1330"/>
      <c r="AY73" s="1330"/>
      <c r="AZ73" s="640"/>
      <c r="BA73" s="237"/>
      <c r="BB73" s="154"/>
      <c r="BC73" s="322"/>
      <c r="BD73" s="303"/>
      <c r="BE73" s="303"/>
      <c r="BF73" s="303"/>
      <c r="BG73" s="323"/>
      <c r="BH73" s="330"/>
      <c r="BI73" s="303"/>
      <c r="BJ73" s="303"/>
      <c r="BK73" s="303"/>
      <c r="BL73" s="323"/>
      <c r="BM73" s="330"/>
      <c r="BN73" s="303"/>
      <c r="BO73" s="303"/>
      <c r="BP73" s="303"/>
      <c r="BQ73" s="323"/>
      <c r="BR73" s="330"/>
      <c r="BS73" s="303"/>
      <c r="BT73" s="303"/>
      <c r="BU73" s="303"/>
      <c r="BV73" s="303"/>
      <c r="BW73" s="303"/>
      <c r="BX73" s="303"/>
      <c r="BY73" s="304"/>
      <c r="BZ73" s="1866"/>
      <c r="CA73" s="1866"/>
      <c r="CB73" s="1866"/>
      <c r="CC73" s="1866"/>
      <c r="CD73" s="1866"/>
      <c r="CE73" s="1866"/>
      <c r="CF73" s="1866"/>
      <c r="CG73" s="1866"/>
      <c r="CH73" s="1866"/>
      <c r="CI73" s="1866"/>
      <c r="CJ73" s="1866"/>
      <c r="CK73" s="1866"/>
      <c r="CL73" s="1866"/>
      <c r="CM73" s="1866"/>
      <c r="CN73" s="1866"/>
      <c r="CO73" s="1866"/>
      <c r="CP73" s="1866"/>
      <c r="CQ73" s="1866"/>
      <c r="CR73" s="1866"/>
      <c r="CS73" s="1866"/>
      <c r="CT73" s="1866"/>
      <c r="CU73" s="1866"/>
      <c r="CV73" s="1866"/>
      <c r="CW73" s="1866"/>
      <c r="CX73" s="1866"/>
      <c r="CY73" s="1866"/>
      <c r="CZ73" s="1866"/>
    </row>
    <row r="74" s="636" customFormat="true" ht="15" customHeight="true" x14ac:dyDescent="0.2">
      <c r="A74" s="1248"/>
      <c r="B74" s="1411"/>
      <c r="C74" s="1318"/>
      <c r="D74" s="1319"/>
      <c r="E74" s="1319"/>
      <c r="F74" s="1319"/>
      <c r="G74" s="1320"/>
      <c r="H74" s="1321"/>
      <c r="I74" s="1319"/>
      <c r="J74" s="1319"/>
      <c r="K74" s="1319"/>
      <c r="L74" s="1322"/>
      <c r="M74" s="1323"/>
      <c r="N74" s="1319"/>
      <c r="O74" s="1319"/>
      <c r="P74" s="1319"/>
      <c r="Q74" s="1320"/>
      <c r="R74" s="1321"/>
      <c r="S74" s="1319"/>
      <c r="T74" s="1319"/>
      <c r="U74" s="1319"/>
      <c r="V74" s="1319"/>
      <c r="W74" s="1319"/>
      <c r="X74" s="1319"/>
      <c r="Y74" s="1824"/>
      <c r="Z74" s="1330"/>
      <c r="AA74" s="1330"/>
      <c r="AB74" s="1330"/>
      <c r="AC74" s="1330"/>
      <c r="AD74" s="1330"/>
      <c r="AE74" s="1330"/>
      <c r="AF74" s="1330"/>
      <c r="AG74" s="1330"/>
      <c r="AH74" s="1330"/>
      <c r="AI74" s="1330"/>
      <c r="AJ74" s="1330"/>
      <c r="AK74" s="1330"/>
      <c r="AL74" s="1330"/>
      <c r="AM74" s="1330"/>
      <c r="AN74" s="1330"/>
      <c r="AO74" s="1330"/>
      <c r="AP74" s="1330"/>
      <c r="AQ74" s="1330"/>
      <c r="AR74" s="1330"/>
      <c r="AS74" s="1330"/>
      <c r="AT74" s="1330"/>
      <c r="AU74" s="1330"/>
      <c r="AV74" s="1330"/>
      <c r="AW74" s="1330"/>
      <c r="AX74" s="1330"/>
      <c r="AY74" s="1330"/>
      <c r="AZ74" s="640"/>
      <c r="BA74" s="237"/>
      <c r="BB74" s="154"/>
      <c r="BC74" s="322"/>
      <c r="BD74" s="303"/>
      <c r="BE74" s="303"/>
      <c r="BF74" s="303"/>
      <c r="BG74" s="323"/>
      <c r="BH74" s="330"/>
      <c r="BI74" s="303"/>
      <c r="BJ74" s="303"/>
      <c r="BK74" s="303"/>
      <c r="BL74" s="323"/>
      <c r="BM74" s="330"/>
      <c r="BN74" s="303"/>
      <c r="BO74" s="303"/>
      <c r="BP74" s="303"/>
      <c r="BQ74" s="323"/>
      <c r="BR74" s="330"/>
      <c r="BS74" s="303"/>
      <c r="BT74" s="303"/>
      <c r="BU74" s="303"/>
      <c r="BV74" s="303"/>
      <c r="BW74" s="303"/>
      <c r="BX74" s="303"/>
      <c r="BY74" s="304"/>
      <c r="BZ74" s="1866"/>
      <c r="CA74" s="1866"/>
      <c r="CB74" s="1866"/>
      <c r="CC74" s="1866"/>
      <c r="CD74" s="1866"/>
      <c r="CE74" s="1866"/>
      <c r="CF74" s="1866"/>
      <c r="CG74" s="1866"/>
      <c r="CH74" s="1866"/>
      <c r="CI74" s="1866"/>
      <c r="CJ74" s="1866"/>
      <c r="CK74" s="1866"/>
      <c r="CL74" s="1866"/>
      <c r="CM74" s="1866"/>
      <c r="CN74" s="1866"/>
      <c r="CO74" s="1866"/>
      <c r="CP74" s="1866"/>
      <c r="CQ74" s="1866"/>
      <c r="CR74" s="1866"/>
      <c r="CS74" s="1866"/>
      <c r="CT74" s="1866"/>
      <c r="CU74" s="1866"/>
      <c r="CV74" s="1866"/>
      <c r="CW74" s="1866"/>
      <c r="CX74" s="1866"/>
      <c r="CY74" s="1866"/>
      <c r="CZ74" s="1866"/>
    </row>
    <row r="75" s="636" customFormat="true" ht="15" customHeight="true" x14ac:dyDescent="0.2">
      <c r="A75" s="1248"/>
      <c r="B75" s="1411"/>
      <c r="C75" s="1318"/>
      <c r="D75" s="1319"/>
      <c r="E75" s="1319"/>
      <c r="F75" s="1319"/>
      <c r="G75" s="1320"/>
      <c r="H75" s="1321"/>
      <c r="I75" s="1319"/>
      <c r="J75" s="1319"/>
      <c r="K75" s="1319"/>
      <c r="L75" s="1322"/>
      <c r="M75" s="1323"/>
      <c r="N75" s="1319"/>
      <c r="O75" s="1319"/>
      <c r="P75" s="1319"/>
      <c r="Q75" s="1320"/>
      <c r="R75" s="1321"/>
      <c r="S75" s="1319"/>
      <c r="T75" s="1319"/>
      <c r="U75" s="1319"/>
      <c r="V75" s="1319"/>
      <c r="W75" s="1319"/>
      <c r="X75" s="1319"/>
      <c r="Y75" s="1824"/>
      <c r="Z75" s="1330"/>
      <c r="AA75" s="1330"/>
      <c r="AB75" s="1330"/>
      <c r="AC75" s="1330"/>
      <c r="AD75" s="1330"/>
      <c r="AE75" s="1330"/>
      <c r="AF75" s="1330"/>
      <c r="AG75" s="1330"/>
      <c r="AH75" s="1330"/>
      <c r="AI75" s="1330"/>
      <c r="AJ75" s="1330"/>
      <c r="AK75" s="1330"/>
      <c r="AL75" s="1330"/>
      <c r="AM75" s="1330"/>
      <c r="AN75" s="1330"/>
      <c r="AO75" s="1330"/>
      <c r="AP75" s="1330"/>
      <c r="AQ75" s="1330"/>
      <c r="AR75" s="1330"/>
      <c r="AS75" s="1330"/>
      <c r="AT75" s="1330"/>
      <c r="AU75" s="1330"/>
      <c r="AV75" s="1330"/>
      <c r="AW75" s="1330"/>
      <c r="AX75" s="1330"/>
      <c r="AY75" s="1330"/>
      <c r="AZ75" s="640"/>
      <c r="BA75" s="237"/>
      <c r="BB75" s="154"/>
      <c r="BC75" s="322"/>
      <c r="BD75" s="303"/>
      <c r="BE75" s="303"/>
      <c r="BF75" s="303"/>
      <c r="BG75" s="323"/>
      <c r="BH75" s="330"/>
      <c r="BI75" s="303"/>
      <c r="BJ75" s="303"/>
      <c r="BK75" s="303"/>
      <c r="BL75" s="323"/>
      <c r="BM75" s="330"/>
      <c r="BN75" s="303"/>
      <c r="BO75" s="303"/>
      <c r="BP75" s="303"/>
      <c r="BQ75" s="323"/>
      <c r="BR75" s="330"/>
      <c r="BS75" s="303"/>
      <c r="BT75" s="303"/>
      <c r="BU75" s="303"/>
      <c r="BV75" s="303"/>
      <c r="BW75" s="303"/>
      <c r="BX75" s="303"/>
      <c r="BY75" s="304"/>
      <c r="BZ75" s="1866"/>
      <c r="CA75" s="1866"/>
      <c r="CB75" s="1866"/>
      <c r="CC75" s="1866"/>
      <c r="CD75" s="1866"/>
      <c r="CE75" s="1866"/>
      <c r="CF75" s="1866"/>
      <c r="CG75" s="1866"/>
      <c r="CH75" s="1866"/>
      <c r="CI75" s="1866"/>
      <c r="CJ75" s="1866"/>
      <c r="CK75" s="1866"/>
      <c r="CL75" s="1866"/>
      <c r="CM75" s="1866"/>
      <c r="CN75" s="1866"/>
      <c r="CO75" s="1866"/>
      <c r="CP75" s="1866"/>
      <c r="CQ75" s="1866"/>
      <c r="CR75" s="1866"/>
      <c r="CS75" s="1866"/>
      <c r="CT75" s="1866"/>
      <c r="CU75" s="1866"/>
      <c r="CV75" s="1866"/>
      <c r="CW75" s="1866"/>
      <c r="CX75" s="1866"/>
      <c r="CY75" s="1866"/>
      <c r="CZ75" s="1866"/>
    </row>
    <row r="76" s="636" customFormat="true" ht="15" customHeight="true" x14ac:dyDescent="0.2">
      <c r="A76" s="1248"/>
      <c r="B76" s="1411"/>
      <c r="C76" s="1318"/>
      <c r="D76" s="1319"/>
      <c r="E76" s="1319"/>
      <c r="F76" s="1319"/>
      <c r="G76" s="1320"/>
      <c r="H76" s="1321"/>
      <c r="I76" s="1319"/>
      <c r="J76" s="1319"/>
      <c r="K76" s="1319"/>
      <c r="L76" s="1322"/>
      <c r="M76" s="1323"/>
      <c r="N76" s="1319"/>
      <c r="O76" s="1319"/>
      <c r="P76" s="1319"/>
      <c r="Q76" s="1320"/>
      <c r="R76" s="1321"/>
      <c r="S76" s="1319"/>
      <c r="T76" s="1319"/>
      <c r="U76" s="1319"/>
      <c r="V76" s="1319"/>
      <c r="W76" s="1319"/>
      <c r="X76" s="1319"/>
      <c r="Y76" s="1824"/>
      <c r="Z76" s="1330"/>
      <c r="AA76" s="1330"/>
      <c r="AB76" s="1330"/>
      <c r="AC76" s="1330"/>
      <c r="AD76" s="1330"/>
      <c r="AE76" s="1330"/>
      <c r="AF76" s="1330"/>
      <c r="AG76" s="1330"/>
      <c r="AH76" s="1330"/>
      <c r="AI76" s="1330"/>
      <c r="AJ76" s="1330"/>
      <c r="AK76" s="1330"/>
      <c r="AL76" s="1330"/>
      <c r="AM76" s="1330"/>
      <c r="AN76" s="1330"/>
      <c r="AO76" s="1330"/>
      <c r="AP76" s="1330"/>
      <c r="AQ76" s="1330"/>
      <c r="AR76" s="1330"/>
      <c r="AS76" s="1330"/>
      <c r="AT76" s="1330"/>
      <c r="AU76" s="1330"/>
      <c r="AV76" s="1330"/>
      <c r="AW76" s="1330"/>
      <c r="AX76" s="1330"/>
      <c r="AY76" s="1330"/>
      <c r="AZ76" s="640"/>
      <c r="BA76" s="237"/>
      <c r="BB76" s="154"/>
      <c r="BC76" s="322"/>
      <c r="BD76" s="303"/>
      <c r="BE76" s="303"/>
      <c r="BF76" s="303"/>
      <c r="BG76" s="323"/>
      <c r="BH76" s="330"/>
      <c r="BI76" s="303"/>
      <c r="BJ76" s="303"/>
      <c r="BK76" s="303"/>
      <c r="BL76" s="323"/>
      <c r="BM76" s="330"/>
      <c r="BN76" s="303"/>
      <c r="BO76" s="303"/>
      <c r="BP76" s="303"/>
      <c r="BQ76" s="323"/>
      <c r="BR76" s="330"/>
      <c r="BS76" s="303"/>
      <c r="BT76" s="303"/>
      <c r="BU76" s="303"/>
      <c r="BV76" s="303"/>
      <c r="BW76" s="303"/>
      <c r="BX76" s="303"/>
      <c r="BY76" s="304"/>
      <c r="BZ76" s="1866"/>
      <c r="CA76" s="1866"/>
      <c r="CB76" s="1866"/>
      <c r="CC76" s="1866"/>
      <c r="CD76" s="1866"/>
      <c r="CE76" s="1866"/>
      <c r="CF76" s="1866"/>
      <c r="CG76" s="1866"/>
      <c r="CH76" s="1866"/>
      <c r="CI76" s="1866"/>
      <c r="CJ76" s="1866"/>
      <c r="CK76" s="1866"/>
      <c r="CL76" s="1866"/>
      <c r="CM76" s="1866"/>
      <c r="CN76" s="1866"/>
      <c r="CO76" s="1866"/>
      <c r="CP76" s="1866"/>
      <c r="CQ76" s="1866"/>
      <c r="CR76" s="1866"/>
      <c r="CS76" s="1866"/>
      <c r="CT76" s="1866"/>
      <c r="CU76" s="1866"/>
      <c r="CV76" s="1866"/>
      <c r="CW76" s="1866"/>
      <c r="CX76" s="1866"/>
      <c r="CY76" s="1866"/>
      <c r="CZ76" s="1866"/>
    </row>
    <row r="77" s="636" customFormat="true" ht="15" customHeight="true" x14ac:dyDescent="0.2">
      <c r="A77" s="1248"/>
      <c r="B77" s="1411"/>
      <c r="C77" s="1318"/>
      <c r="D77" s="1319"/>
      <c r="E77" s="1319"/>
      <c r="F77" s="1319"/>
      <c r="G77" s="1320"/>
      <c r="H77" s="1321"/>
      <c r="I77" s="1319"/>
      <c r="J77" s="1319"/>
      <c r="K77" s="1319"/>
      <c r="L77" s="1322"/>
      <c r="M77" s="1323"/>
      <c r="N77" s="1319"/>
      <c r="O77" s="1319"/>
      <c r="P77" s="1319"/>
      <c r="Q77" s="1320"/>
      <c r="R77" s="1321"/>
      <c r="S77" s="1319"/>
      <c r="T77" s="1319"/>
      <c r="U77" s="1319"/>
      <c r="V77" s="1319"/>
      <c r="W77" s="1319"/>
      <c r="X77" s="1319"/>
      <c r="Y77" s="1824"/>
      <c r="Z77" s="1330"/>
      <c r="AA77" s="1330"/>
      <c r="AB77" s="1330"/>
      <c r="AC77" s="1330"/>
      <c r="AD77" s="1330"/>
      <c r="AE77" s="1330"/>
      <c r="AF77" s="1330"/>
      <c r="AG77" s="1330"/>
      <c r="AH77" s="1330"/>
      <c r="AI77" s="1330"/>
      <c r="AJ77" s="1330"/>
      <c r="AK77" s="1330"/>
      <c r="AL77" s="1330"/>
      <c r="AM77" s="1330"/>
      <c r="AN77" s="1330"/>
      <c r="AO77" s="1330"/>
      <c r="AP77" s="1330"/>
      <c r="AQ77" s="1330"/>
      <c r="AR77" s="1330"/>
      <c r="AS77" s="1330"/>
      <c r="AT77" s="1330"/>
      <c r="AU77" s="1330"/>
      <c r="AV77" s="1330"/>
      <c r="AW77" s="1330"/>
      <c r="AX77" s="1330"/>
      <c r="AY77" s="1330"/>
      <c r="AZ77" s="640"/>
      <c r="BA77" s="237"/>
      <c r="BB77" s="154"/>
      <c r="BC77" s="322"/>
      <c r="BD77" s="303"/>
      <c r="BE77" s="303"/>
      <c r="BF77" s="303"/>
      <c r="BG77" s="323"/>
      <c r="BH77" s="330"/>
      <c r="BI77" s="303"/>
      <c r="BJ77" s="303"/>
      <c r="BK77" s="303"/>
      <c r="BL77" s="323"/>
      <c r="BM77" s="330"/>
      <c r="BN77" s="303"/>
      <c r="BO77" s="303"/>
      <c r="BP77" s="303"/>
      <c r="BQ77" s="323"/>
      <c r="BR77" s="330"/>
      <c r="BS77" s="303"/>
      <c r="BT77" s="303"/>
      <c r="BU77" s="303"/>
      <c r="BV77" s="303"/>
      <c r="BW77" s="303"/>
      <c r="BX77" s="303"/>
      <c r="BY77" s="304"/>
      <c r="BZ77" s="1866"/>
      <c r="CA77" s="1866"/>
      <c r="CB77" s="1866"/>
      <c r="CC77" s="1866"/>
      <c r="CD77" s="1866"/>
      <c r="CE77" s="1866"/>
      <c r="CF77" s="1866"/>
      <c r="CG77" s="1866"/>
      <c r="CH77" s="1866"/>
      <c r="CI77" s="1866"/>
      <c r="CJ77" s="1866"/>
      <c r="CK77" s="1866"/>
      <c r="CL77" s="1866"/>
      <c r="CM77" s="1866"/>
      <c r="CN77" s="1866"/>
      <c r="CO77" s="1866"/>
      <c r="CP77" s="1866"/>
      <c r="CQ77" s="1866"/>
      <c r="CR77" s="1866"/>
      <c r="CS77" s="1866"/>
      <c r="CT77" s="1866"/>
      <c r="CU77" s="1866"/>
      <c r="CV77" s="1866"/>
      <c r="CW77" s="1866"/>
      <c r="CX77" s="1866"/>
      <c r="CY77" s="1866"/>
      <c r="CZ77" s="1866"/>
    </row>
    <row r="78" s="636" customFormat="true" ht="15" customHeight="true" x14ac:dyDescent="0.2">
      <c r="A78" s="1248"/>
      <c r="B78" s="1411"/>
      <c r="C78" s="1318"/>
      <c r="D78" s="1319"/>
      <c r="E78" s="1319"/>
      <c r="F78" s="1319"/>
      <c r="G78" s="1320"/>
      <c r="H78" s="1321"/>
      <c r="I78" s="1319"/>
      <c r="J78" s="1319"/>
      <c r="K78" s="1319"/>
      <c r="L78" s="1322"/>
      <c r="M78" s="1323"/>
      <c r="N78" s="1319"/>
      <c r="O78" s="1319"/>
      <c r="P78" s="1319"/>
      <c r="Q78" s="1320"/>
      <c r="R78" s="1321"/>
      <c r="S78" s="1319"/>
      <c r="T78" s="1319"/>
      <c r="U78" s="1319"/>
      <c r="V78" s="1319"/>
      <c r="W78" s="1319"/>
      <c r="X78" s="1319"/>
      <c r="Y78" s="1824"/>
      <c r="Z78" s="1330"/>
      <c r="AA78" s="1330"/>
      <c r="AB78" s="1330"/>
      <c r="AC78" s="1330"/>
      <c r="AD78" s="1330"/>
      <c r="AE78" s="1330"/>
      <c r="AF78" s="1330"/>
      <c r="AG78" s="1330"/>
      <c r="AH78" s="1330"/>
      <c r="AI78" s="1330"/>
      <c r="AJ78" s="1330"/>
      <c r="AK78" s="1330"/>
      <c r="AL78" s="1330"/>
      <c r="AM78" s="1330"/>
      <c r="AN78" s="1330"/>
      <c r="AO78" s="1330"/>
      <c r="AP78" s="1330"/>
      <c r="AQ78" s="1330"/>
      <c r="AR78" s="1330"/>
      <c r="AS78" s="1330"/>
      <c r="AT78" s="1330"/>
      <c r="AU78" s="1330"/>
      <c r="AV78" s="1330"/>
      <c r="AW78" s="1330"/>
      <c r="AX78" s="1330"/>
      <c r="AY78" s="1330"/>
      <c r="AZ78" s="640"/>
      <c r="BA78" s="237"/>
      <c r="BB78" s="154"/>
      <c r="BC78" s="322"/>
      <c r="BD78" s="303"/>
      <c r="BE78" s="303"/>
      <c r="BF78" s="303"/>
      <c r="BG78" s="323"/>
      <c r="BH78" s="330"/>
      <c r="BI78" s="303"/>
      <c r="BJ78" s="303"/>
      <c r="BK78" s="303"/>
      <c r="BL78" s="323"/>
      <c r="BM78" s="330"/>
      <c r="BN78" s="303"/>
      <c r="BO78" s="303"/>
      <c r="BP78" s="303"/>
      <c r="BQ78" s="323"/>
      <c r="BR78" s="330"/>
      <c r="BS78" s="303"/>
      <c r="BT78" s="303"/>
      <c r="BU78" s="303"/>
      <c r="BV78" s="303"/>
      <c r="BW78" s="303"/>
      <c r="BX78" s="303"/>
      <c r="BY78" s="304"/>
      <c r="BZ78" s="1866"/>
      <c r="CA78" s="1866"/>
      <c r="CB78" s="1866"/>
      <c r="CC78" s="1866"/>
      <c r="CD78" s="1866"/>
      <c r="CE78" s="1866"/>
      <c r="CF78" s="1866"/>
      <c r="CG78" s="1866"/>
      <c r="CH78" s="1866"/>
      <c r="CI78" s="1866"/>
      <c r="CJ78" s="1866"/>
      <c r="CK78" s="1866"/>
      <c r="CL78" s="1866"/>
      <c r="CM78" s="1866"/>
      <c r="CN78" s="1866"/>
      <c r="CO78" s="1866"/>
      <c r="CP78" s="1866"/>
      <c r="CQ78" s="1866"/>
      <c r="CR78" s="1866"/>
      <c r="CS78" s="1866"/>
      <c r="CT78" s="1866"/>
      <c r="CU78" s="1866"/>
      <c r="CV78" s="1866"/>
      <c r="CW78" s="1866"/>
      <c r="CX78" s="1866"/>
      <c r="CY78" s="1866"/>
      <c r="CZ78" s="1866"/>
    </row>
    <row r="79" s="636" customFormat="true" ht="15" customHeight="true" x14ac:dyDescent="0.2">
      <c r="A79" s="1248"/>
      <c r="B79" s="1411"/>
      <c r="C79" s="1318"/>
      <c r="D79" s="1319"/>
      <c r="E79" s="1319"/>
      <c r="F79" s="1319"/>
      <c r="G79" s="1320"/>
      <c r="H79" s="1321"/>
      <c r="I79" s="1319"/>
      <c r="J79" s="1319"/>
      <c r="K79" s="1319"/>
      <c r="L79" s="1322"/>
      <c r="M79" s="1323"/>
      <c r="N79" s="1319"/>
      <c r="O79" s="1319"/>
      <c r="P79" s="1319"/>
      <c r="Q79" s="1320"/>
      <c r="R79" s="1321"/>
      <c r="S79" s="1319"/>
      <c r="T79" s="1319"/>
      <c r="U79" s="1319"/>
      <c r="V79" s="1319"/>
      <c r="W79" s="1319"/>
      <c r="X79" s="1319"/>
      <c r="Y79" s="1824"/>
      <c r="Z79" s="1330"/>
      <c r="AA79" s="1330"/>
      <c r="AB79" s="1330"/>
      <c r="AC79" s="1330"/>
      <c r="AD79" s="1330"/>
      <c r="AE79" s="1330"/>
      <c r="AF79" s="1330"/>
      <c r="AG79" s="1330"/>
      <c r="AH79" s="1330"/>
      <c r="AI79" s="1330"/>
      <c r="AJ79" s="1330"/>
      <c r="AK79" s="1330"/>
      <c r="AL79" s="1330"/>
      <c r="AM79" s="1330"/>
      <c r="AN79" s="1330"/>
      <c r="AO79" s="1330"/>
      <c r="AP79" s="1330"/>
      <c r="AQ79" s="1330"/>
      <c r="AR79" s="1330"/>
      <c r="AS79" s="1330"/>
      <c r="AT79" s="1330"/>
      <c r="AU79" s="1330"/>
      <c r="AV79" s="1330"/>
      <c r="AW79" s="1330"/>
      <c r="AX79" s="1330"/>
      <c r="AY79" s="1330"/>
      <c r="AZ79" s="640"/>
      <c r="BA79" s="237"/>
      <c r="BB79" s="154"/>
      <c r="BC79" s="322"/>
      <c r="BD79" s="303"/>
      <c r="BE79" s="303"/>
      <c r="BF79" s="303"/>
      <c r="BG79" s="323"/>
      <c r="BH79" s="330"/>
      <c r="BI79" s="303"/>
      <c r="BJ79" s="303"/>
      <c r="BK79" s="303"/>
      <c r="BL79" s="323"/>
      <c r="BM79" s="330"/>
      <c r="BN79" s="303"/>
      <c r="BO79" s="303"/>
      <c r="BP79" s="303"/>
      <c r="BQ79" s="323"/>
      <c r="BR79" s="330"/>
      <c r="BS79" s="303"/>
      <c r="BT79" s="303"/>
      <c r="BU79" s="303"/>
      <c r="BV79" s="303"/>
      <c r="BW79" s="303"/>
      <c r="BX79" s="303"/>
      <c r="BY79" s="304"/>
      <c r="BZ79" s="1866"/>
      <c r="CA79" s="1866"/>
      <c r="CB79" s="1866"/>
      <c r="CC79" s="1866"/>
      <c r="CD79" s="1866"/>
      <c r="CE79" s="1866"/>
      <c r="CF79" s="1866"/>
      <c r="CG79" s="1866"/>
      <c r="CH79" s="1866"/>
      <c r="CI79" s="1866"/>
      <c r="CJ79" s="1866"/>
      <c r="CK79" s="1866"/>
      <c r="CL79" s="1866"/>
      <c r="CM79" s="1866"/>
      <c r="CN79" s="1866"/>
      <c r="CO79" s="1866"/>
      <c r="CP79" s="1866"/>
      <c r="CQ79" s="1866"/>
      <c r="CR79" s="1866"/>
      <c r="CS79" s="1866"/>
      <c r="CT79" s="1866"/>
      <c r="CU79" s="1866"/>
      <c r="CV79" s="1866"/>
      <c r="CW79" s="1866"/>
      <c r="CX79" s="1866"/>
      <c r="CY79" s="1866"/>
      <c r="CZ79" s="1866"/>
    </row>
    <row r="80" s="636" customFormat="true" ht="15" customHeight="true" x14ac:dyDescent="0.2">
      <c r="A80" s="1249"/>
      <c r="B80" s="1412"/>
      <c r="C80" s="1324"/>
      <c r="D80" s="1325"/>
      <c r="E80" s="1325"/>
      <c r="F80" s="1325"/>
      <c r="G80" s="1326"/>
      <c r="H80" s="1327"/>
      <c r="I80" s="1325"/>
      <c r="J80" s="1325"/>
      <c r="K80" s="1325"/>
      <c r="L80" s="1328"/>
      <c r="M80" s="1329"/>
      <c r="N80" s="1325"/>
      <c r="O80" s="1325"/>
      <c r="P80" s="1325"/>
      <c r="Q80" s="1326"/>
      <c r="R80" s="1327"/>
      <c r="S80" s="1325"/>
      <c r="T80" s="1325"/>
      <c r="U80" s="1325"/>
      <c r="V80" s="1325"/>
      <c r="W80" s="1325"/>
      <c r="X80" s="1325"/>
      <c r="Y80" s="1825"/>
      <c r="Z80" s="1330"/>
      <c r="AA80" s="1330"/>
      <c r="AB80" s="1330"/>
      <c r="AC80" s="1330"/>
      <c r="AD80" s="1330"/>
      <c r="AE80" s="1330"/>
      <c r="AF80" s="1330"/>
      <c r="AG80" s="1330"/>
      <c r="AH80" s="1330"/>
      <c r="AI80" s="1330"/>
      <c r="AJ80" s="1330"/>
      <c r="AK80" s="1330"/>
      <c r="AL80" s="1330"/>
      <c r="AM80" s="1330"/>
      <c r="AN80" s="1330"/>
      <c r="AO80" s="1330"/>
      <c r="AP80" s="1330"/>
      <c r="AQ80" s="1330"/>
      <c r="AR80" s="1330"/>
      <c r="AS80" s="1330"/>
      <c r="AT80" s="1330"/>
      <c r="AU80" s="1330"/>
      <c r="AV80" s="1330"/>
      <c r="AW80" s="1330"/>
      <c r="AX80" s="1330"/>
      <c r="AY80" s="1330"/>
      <c r="AZ80" s="640"/>
      <c r="BA80" s="237"/>
      <c r="BB80" s="154"/>
      <c r="BC80" s="322"/>
      <c r="BD80" s="303"/>
      <c r="BE80" s="303"/>
      <c r="BF80" s="303"/>
      <c r="BG80" s="323"/>
      <c r="BH80" s="330"/>
      <c r="BI80" s="303"/>
      <c r="BJ80" s="303"/>
      <c r="BK80" s="303"/>
      <c r="BL80" s="323"/>
      <c r="BM80" s="330"/>
      <c r="BN80" s="303"/>
      <c r="BO80" s="303"/>
      <c r="BP80" s="303"/>
      <c r="BQ80" s="323"/>
      <c r="BR80" s="330"/>
      <c r="BS80" s="303"/>
      <c r="BT80" s="303"/>
      <c r="BU80" s="303"/>
      <c r="BV80" s="303"/>
      <c r="BW80" s="303"/>
      <c r="BX80" s="303"/>
      <c r="BY80" s="304"/>
      <c r="BZ80" s="1866"/>
      <c r="CA80" s="1866"/>
      <c r="CB80" s="1866"/>
      <c r="CC80" s="1866"/>
      <c r="CD80" s="1866"/>
      <c r="CE80" s="1866"/>
      <c r="CF80" s="1866"/>
      <c r="CG80" s="1866"/>
      <c r="CH80" s="1866"/>
      <c r="CI80" s="1866"/>
      <c r="CJ80" s="1866"/>
      <c r="CK80" s="1866"/>
      <c r="CL80" s="1866"/>
      <c r="CM80" s="1866"/>
      <c r="CN80" s="1866"/>
      <c r="CO80" s="1866"/>
      <c r="CP80" s="1866"/>
      <c r="CQ80" s="1866"/>
      <c r="CR80" s="1866"/>
      <c r="CS80" s="1866"/>
      <c r="CT80" s="1866"/>
      <c r="CU80" s="1866"/>
      <c r="CV80" s="1866"/>
      <c r="CW80" s="1866"/>
      <c r="CX80" s="1866"/>
      <c r="CY80" s="1866"/>
      <c r="CZ80" s="1866"/>
    </row>
    <row r="81" s="637" customFormat="true" ht="15" customHeight="true" x14ac:dyDescent="0.2">
      <c r="A81" s="793"/>
      <c r="B81" s="811"/>
      <c r="C81" s="876"/>
      <c r="D81" s="869"/>
      <c r="E81" s="869"/>
      <c r="F81" s="869"/>
      <c r="G81" s="877"/>
      <c r="H81" s="868"/>
      <c r="I81" s="869"/>
      <c r="J81" s="869"/>
      <c r="K81" s="869"/>
      <c r="L81" s="878"/>
      <c r="M81" s="879"/>
      <c r="N81" s="869"/>
      <c r="O81" s="869"/>
      <c r="P81" s="869"/>
      <c r="Q81" s="877"/>
      <c r="R81" s="868"/>
      <c r="S81" s="869"/>
      <c r="T81" s="869"/>
      <c r="U81" s="869"/>
      <c r="V81" s="869"/>
      <c r="W81" s="869"/>
      <c r="X81" s="869"/>
      <c r="Y81" s="1826"/>
      <c r="Z81" s="603"/>
      <c r="AA81" s="603"/>
      <c r="AB81" s="603"/>
      <c r="AC81" s="603"/>
      <c r="AD81" s="603"/>
      <c r="AE81" s="603"/>
      <c r="AF81" s="603"/>
      <c r="AG81" s="603"/>
      <c r="AH81" s="603"/>
      <c r="AI81" s="603"/>
      <c r="AJ81" s="603"/>
      <c r="AK81" s="603"/>
      <c r="AL81" s="603"/>
      <c r="AM81" s="603"/>
      <c r="AN81" s="603"/>
      <c r="AO81" s="603"/>
      <c r="AP81" s="603"/>
      <c r="AQ81" s="603"/>
      <c r="AR81" s="603"/>
      <c r="AS81" s="603"/>
      <c r="AT81" s="603"/>
      <c r="AU81" s="603"/>
      <c r="AV81" s="603"/>
      <c r="AW81" s="603"/>
      <c r="AX81" s="603"/>
      <c r="AY81" s="603"/>
      <c r="AZ81" s="216"/>
      <c r="BA81" s="237"/>
      <c r="BB81" s="154"/>
      <c r="BC81" s="322"/>
      <c r="BD81" s="303"/>
      <c r="BE81" s="303"/>
      <c r="BF81" s="303"/>
      <c r="BG81" s="323"/>
      <c r="BH81" s="330"/>
      <c r="BI81" s="303"/>
      <c r="BJ81" s="303"/>
      <c r="BK81" s="303"/>
      <c r="BL81" s="323"/>
      <c r="BM81" s="330"/>
      <c r="BN81" s="303"/>
      <c r="BO81" s="303"/>
      <c r="BP81" s="303"/>
      <c r="BQ81" s="323"/>
      <c r="BR81" s="330"/>
      <c r="BS81" s="303"/>
      <c r="BT81" s="303"/>
      <c r="BU81" s="303"/>
      <c r="BV81" s="303"/>
      <c r="BW81" s="303"/>
      <c r="BX81" s="303"/>
      <c r="BY81" s="304"/>
      <c r="BZ81" s="1866"/>
      <c r="CA81" s="1866"/>
      <c r="CB81" s="1866"/>
      <c r="CC81" s="1866"/>
      <c r="CD81" s="1866"/>
      <c r="CE81" s="1866"/>
      <c r="CF81" s="1866"/>
      <c r="CG81" s="1866"/>
      <c r="CH81" s="1866"/>
      <c r="CI81" s="1866"/>
      <c r="CJ81" s="1866"/>
      <c r="CK81" s="1866"/>
      <c r="CL81" s="1866"/>
      <c r="CM81" s="1866"/>
      <c r="CN81" s="1866"/>
      <c r="CO81" s="1866"/>
      <c r="CP81" s="1866"/>
      <c r="CQ81" s="1866"/>
      <c r="CR81" s="1866"/>
      <c r="CS81" s="1866"/>
      <c r="CT81" s="1866"/>
      <c r="CU81" s="1866"/>
      <c r="CV81" s="1866"/>
      <c r="CW81" s="1866"/>
      <c r="CX81" s="1866"/>
      <c r="CY81" s="1866"/>
      <c r="CZ81" s="1866"/>
    </row>
    <row r="82" s="637" customFormat="true" ht="15" customHeight="true" x14ac:dyDescent="0.2">
      <c r="A82" s="793"/>
      <c r="B82" s="811"/>
      <c r="C82" s="876"/>
      <c r="D82" s="869"/>
      <c r="E82" s="869"/>
      <c r="F82" s="869"/>
      <c r="G82" s="877"/>
      <c r="H82" s="868"/>
      <c r="I82" s="869"/>
      <c r="J82" s="869"/>
      <c r="K82" s="869"/>
      <c r="L82" s="878"/>
      <c r="M82" s="879"/>
      <c r="N82" s="869"/>
      <c r="O82" s="869"/>
      <c r="P82" s="869"/>
      <c r="Q82" s="877"/>
      <c r="R82" s="868"/>
      <c r="S82" s="869"/>
      <c r="T82" s="869"/>
      <c r="U82" s="869"/>
      <c r="V82" s="869"/>
      <c r="W82" s="869"/>
      <c r="X82" s="869"/>
      <c r="Y82" s="1826"/>
      <c r="Z82" s="603"/>
      <c r="AA82" s="603"/>
      <c r="AB82" s="603"/>
      <c r="AC82" s="603"/>
      <c r="AD82" s="603"/>
      <c r="AE82" s="603"/>
      <c r="AF82" s="603"/>
      <c r="AG82" s="603"/>
      <c r="AH82" s="603"/>
      <c r="AI82" s="603"/>
      <c r="AJ82" s="603"/>
      <c r="AK82" s="603"/>
      <c r="AL82" s="603"/>
      <c r="AM82" s="603"/>
      <c r="AN82" s="603"/>
      <c r="AO82" s="603"/>
      <c r="AP82" s="603"/>
      <c r="AQ82" s="603"/>
      <c r="AR82" s="603"/>
      <c r="AS82" s="603"/>
      <c r="AT82" s="603"/>
      <c r="AU82" s="603"/>
      <c r="AV82" s="603"/>
      <c r="AW82" s="603"/>
      <c r="AX82" s="603"/>
      <c r="AY82" s="603"/>
      <c r="AZ82" s="216"/>
      <c r="BA82" s="237"/>
      <c r="BB82" s="154"/>
      <c r="BC82" s="322"/>
      <c r="BD82" s="303"/>
      <c r="BE82" s="303"/>
      <c r="BF82" s="303"/>
      <c r="BG82" s="323"/>
      <c r="BH82" s="330"/>
      <c r="BI82" s="303"/>
      <c r="BJ82" s="303"/>
      <c r="BK82" s="303"/>
      <c r="BL82" s="323"/>
      <c r="BM82" s="330"/>
      <c r="BN82" s="303"/>
      <c r="BO82" s="303"/>
      <c r="BP82" s="303"/>
      <c r="BQ82" s="323"/>
      <c r="BR82" s="330"/>
      <c r="BS82" s="303"/>
      <c r="BT82" s="303"/>
      <c r="BU82" s="303"/>
      <c r="BV82" s="303"/>
      <c r="BW82" s="303"/>
      <c r="BX82" s="303"/>
      <c r="BY82" s="304"/>
      <c r="BZ82" s="1866"/>
      <c r="CA82" s="1866"/>
      <c r="CB82" s="1866"/>
      <c r="CC82" s="1866"/>
      <c r="CD82" s="1866"/>
      <c r="CE82" s="1866"/>
      <c r="CF82" s="1866"/>
      <c r="CG82" s="1866"/>
      <c r="CH82" s="1866"/>
      <c r="CI82" s="1866"/>
      <c r="CJ82" s="1866"/>
      <c r="CK82" s="1866"/>
      <c r="CL82" s="1866"/>
      <c r="CM82" s="1866"/>
      <c r="CN82" s="1866"/>
      <c r="CO82" s="1866"/>
      <c r="CP82" s="1866"/>
      <c r="CQ82" s="1866"/>
      <c r="CR82" s="1866"/>
      <c r="CS82" s="1866"/>
      <c r="CT82" s="1866"/>
      <c r="CU82" s="1866"/>
      <c r="CV82" s="1866"/>
      <c r="CW82" s="1866"/>
      <c r="CX82" s="1866"/>
      <c r="CY82" s="1866"/>
      <c r="CZ82" s="1866"/>
    </row>
    <row r="83" s="637" customFormat="true" ht="15" customHeight="true" x14ac:dyDescent="0.2">
      <c r="A83" s="793"/>
      <c r="B83" s="811"/>
      <c r="C83" s="876"/>
      <c r="D83" s="869"/>
      <c r="E83" s="869"/>
      <c r="F83" s="869"/>
      <c r="G83" s="877"/>
      <c r="H83" s="868"/>
      <c r="I83" s="869"/>
      <c r="J83" s="869"/>
      <c r="K83" s="869"/>
      <c r="L83" s="878"/>
      <c r="M83" s="879"/>
      <c r="N83" s="869"/>
      <c r="O83" s="869"/>
      <c r="P83" s="869"/>
      <c r="Q83" s="877"/>
      <c r="R83" s="868"/>
      <c r="S83" s="869"/>
      <c r="T83" s="869"/>
      <c r="U83" s="869"/>
      <c r="V83" s="869"/>
      <c r="W83" s="869"/>
      <c r="X83" s="869"/>
      <c r="Y83" s="1826"/>
      <c r="Z83" s="603"/>
      <c r="AA83" s="603"/>
      <c r="AB83" s="603"/>
      <c r="AC83" s="603"/>
      <c r="AD83" s="603"/>
      <c r="AE83" s="603"/>
      <c r="AF83" s="603"/>
      <c r="AG83" s="603"/>
      <c r="AH83" s="603"/>
      <c r="AI83" s="603"/>
      <c r="AJ83" s="603"/>
      <c r="AK83" s="603"/>
      <c r="AL83" s="603"/>
      <c r="AM83" s="603"/>
      <c r="AN83" s="603"/>
      <c r="AO83" s="603"/>
      <c r="AP83" s="603"/>
      <c r="AQ83" s="603"/>
      <c r="AR83" s="603"/>
      <c r="AS83" s="603"/>
      <c r="AT83" s="603"/>
      <c r="AU83" s="603"/>
      <c r="AV83" s="603"/>
      <c r="AW83" s="603"/>
      <c r="AX83" s="603"/>
      <c r="AY83" s="603"/>
      <c r="AZ83" s="216"/>
      <c r="BA83" s="237"/>
      <c r="BB83" s="154"/>
      <c r="BC83" s="322"/>
      <c r="BD83" s="303"/>
      <c r="BE83" s="303"/>
      <c r="BF83" s="303"/>
      <c r="BG83" s="323"/>
      <c r="BH83" s="330"/>
      <c r="BI83" s="303"/>
      <c r="BJ83" s="303"/>
      <c r="BK83" s="303"/>
      <c r="BL83" s="323"/>
      <c r="BM83" s="330"/>
      <c r="BN83" s="303"/>
      <c r="BO83" s="303"/>
      <c r="BP83" s="303"/>
      <c r="BQ83" s="323"/>
      <c r="BR83" s="330"/>
      <c r="BS83" s="303"/>
      <c r="BT83" s="303"/>
      <c r="BU83" s="303"/>
      <c r="BV83" s="303"/>
      <c r="BW83" s="303"/>
      <c r="BX83" s="303"/>
      <c r="BY83" s="304"/>
      <c r="BZ83" s="1866"/>
      <c r="CA83" s="1866"/>
      <c r="CB83" s="1866"/>
      <c r="CC83" s="1866"/>
      <c r="CD83" s="1866"/>
      <c r="CE83" s="1866"/>
      <c r="CF83" s="1866"/>
      <c r="CG83" s="1866"/>
      <c r="CH83" s="1866"/>
      <c r="CI83" s="1866"/>
      <c r="CJ83" s="1866"/>
      <c r="CK83" s="1866"/>
      <c r="CL83" s="1866"/>
      <c r="CM83" s="1866"/>
      <c r="CN83" s="1866"/>
      <c r="CO83" s="1866"/>
      <c r="CP83" s="1866"/>
      <c r="CQ83" s="1866"/>
      <c r="CR83" s="1866"/>
      <c r="CS83" s="1866"/>
      <c r="CT83" s="1866"/>
      <c r="CU83" s="1866"/>
      <c r="CV83" s="1866"/>
      <c r="CW83" s="1866"/>
      <c r="CX83" s="1866"/>
      <c r="CY83" s="1866"/>
      <c r="CZ83" s="1866"/>
    </row>
    <row r="84" s="637" customFormat="true" ht="15" customHeight="true" x14ac:dyDescent="0.2">
      <c r="A84" s="793"/>
      <c r="B84" s="811"/>
      <c r="C84" s="876"/>
      <c r="D84" s="869"/>
      <c r="E84" s="869"/>
      <c r="F84" s="869"/>
      <c r="G84" s="877"/>
      <c r="H84" s="868"/>
      <c r="I84" s="869"/>
      <c r="J84" s="869"/>
      <c r="K84" s="869"/>
      <c r="L84" s="878"/>
      <c r="M84" s="879"/>
      <c r="N84" s="869"/>
      <c r="O84" s="869"/>
      <c r="P84" s="869"/>
      <c r="Q84" s="877"/>
      <c r="R84" s="868"/>
      <c r="S84" s="869"/>
      <c r="T84" s="869"/>
      <c r="U84" s="869"/>
      <c r="V84" s="869"/>
      <c r="W84" s="869"/>
      <c r="X84" s="869"/>
      <c r="Y84" s="1826"/>
      <c r="Z84" s="603"/>
      <c r="AA84" s="603"/>
      <c r="AB84" s="603"/>
      <c r="AC84" s="603"/>
      <c r="AD84" s="603"/>
      <c r="AE84" s="603"/>
      <c r="AF84" s="603"/>
      <c r="AG84" s="603"/>
      <c r="AH84" s="603"/>
      <c r="AI84" s="603"/>
      <c r="AJ84" s="603"/>
      <c r="AK84" s="603"/>
      <c r="AL84" s="603"/>
      <c r="AM84" s="603"/>
      <c r="AN84" s="603"/>
      <c r="AO84" s="603"/>
      <c r="AP84" s="603"/>
      <c r="AQ84" s="603"/>
      <c r="AR84" s="603"/>
      <c r="AS84" s="603"/>
      <c r="AT84" s="603"/>
      <c r="AU84" s="603"/>
      <c r="AV84" s="603"/>
      <c r="AW84" s="603"/>
      <c r="AX84" s="603"/>
      <c r="AY84" s="603"/>
      <c r="AZ84" s="216"/>
      <c r="BA84" s="237"/>
      <c r="BB84" s="154"/>
      <c r="BC84" s="322"/>
      <c r="BD84" s="303"/>
      <c r="BE84" s="303"/>
      <c r="BF84" s="303"/>
      <c r="BG84" s="323"/>
      <c r="BH84" s="330"/>
      <c r="BI84" s="303"/>
      <c r="BJ84" s="303"/>
      <c r="BK84" s="303"/>
      <c r="BL84" s="323"/>
      <c r="BM84" s="330"/>
      <c r="BN84" s="303"/>
      <c r="BO84" s="303"/>
      <c r="BP84" s="303"/>
      <c r="BQ84" s="323"/>
      <c r="BR84" s="330"/>
      <c r="BS84" s="303"/>
      <c r="BT84" s="303"/>
      <c r="BU84" s="303"/>
      <c r="BV84" s="303"/>
      <c r="BW84" s="303"/>
      <c r="BX84" s="303"/>
      <c r="BY84" s="304"/>
      <c r="BZ84" s="1866"/>
      <c r="CA84" s="1866"/>
      <c r="CB84" s="1866"/>
      <c r="CC84" s="1866"/>
      <c r="CD84" s="1866"/>
      <c r="CE84" s="1866"/>
      <c r="CF84" s="1866"/>
      <c r="CG84" s="1866"/>
      <c r="CH84" s="1866"/>
      <c r="CI84" s="1866"/>
      <c r="CJ84" s="1866"/>
      <c r="CK84" s="1866"/>
      <c r="CL84" s="1866"/>
      <c r="CM84" s="1866"/>
      <c r="CN84" s="1866"/>
      <c r="CO84" s="1866"/>
      <c r="CP84" s="1866"/>
      <c r="CQ84" s="1866"/>
      <c r="CR84" s="1866"/>
      <c r="CS84" s="1866"/>
      <c r="CT84" s="1866"/>
      <c r="CU84" s="1866"/>
      <c r="CV84" s="1866"/>
      <c r="CW84" s="1866"/>
      <c r="CX84" s="1866"/>
      <c r="CY84" s="1866"/>
      <c r="CZ84" s="1866"/>
    </row>
    <row r="85" s="637" customFormat="true" ht="15" customHeight="true" x14ac:dyDescent="0.2">
      <c r="A85" s="793"/>
      <c r="B85" s="811"/>
      <c r="C85" s="876"/>
      <c r="D85" s="869"/>
      <c r="E85" s="869"/>
      <c r="F85" s="869"/>
      <c r="G85" s="877"/>
      <c r="H85" s="868"/>
      <c r="I85" s="869"/>
      <c r="J85" s="869"/>
      <c r="K85" s="869"/>
      <c r="L85" s="878"/>
      <c r="M85" s="879"/>
      <c r="N85" s="869"/>
      <c r="O85" s="869"/>
      <c r="P85" s="869"/>
      <c r="Q85" s="877"/>
      <c r="R85" s="868"/>
      <c r="S85" s="869"/>
      <c r="T85" s="869"/>
      <c r="U85" s="869"/>
      <c r="V85" s="869"/>
      <c r="W85" s="869"/>
      <c r="X85" s="869"/>
      <c r="Y85" s="1826"/>
      <c r="Z85" s="603"/>
      <c r="AA85" s="603"/>
      <c r="AB85" s="603"/>
      <c r="AC85" s="603"/>
      <c r="AD85" s="603"/>
      <c r="AE85" s="603"/>
      <c r="AF85" s="603"/>
      <c r="AG85" s="603"/>
      <c r="AH85" s="603"/>
      <c r="AI85" s="603"/>
      <c r="AJ85" s="603"/>
      <c r="AK85" s="603"/>
      <c r="AL85" s="603"/>
      <c r="AM85" s="603"/>
      <c r="AN85" s="603"/>
      <c r="AO85" s="603"/>
      <c r="AP85" s="603"/>
      <c r="AQ85" s="603"/>
      <c r="AR85" s="603"/>
      <c r="AS85" s="603"/>
      <c r="AT85" s="603"/>
      <c r="AU85" s="603"/>
      <c r="AV85" s="603"/>
      <c r="AW85" s="603"/>
      <c r="AX85" s="603"/>
      <c r="AY85" s="603"/>
      <c r="AZ85" s="216"/>
      <c r="BA85" s="237"/>
      <c r="BB85" s="154"/>
      <c r="BC85" s="322"/>
      <c r="BD85" s="303"/>
      <c r="BE85" s="303"/>
      <c r="BF85" s="303"/>
      <c r="BG85" s="323"/>
      <c r="BH85" s="330"/>
      <c r="BI85" s="303"/>
      <c r="BJ85" s="303"/>
      <c r="BK85" s="303"/>
      <c r="BL85" s="323"/>
      <c r="BM85" s="330"/>
      <c r="BN85" s="303"/>
      <c r="BO85" s="303"/>
      <c r="BP85" s="303"/>
      <c r="BQ85" s="323"/>
      <c r="BR85" s="330"/>
      <c r="BS85" s="303"/>
      <c r="BT85" s="303"/>
      <c r="BU85" s="303"/>
      <c r="BV85" s="303"/>
      <c r="BW85" s="303"/>
      <c r="BX85" s="303"/>
      <c r="BY85" s="304"/>
      <c r="BZ85" s="1866"/>
      <c r="CA85" s="1866"/>
      <c r="CB85" s="1866"/>
      <c r="CC85" s="1866"/>
      <c r="CD85" s="1866"/>
      <c r="CE85" s="1866"/>
      <c r="CF85" s="1866"/>
      <c r="CG85" s="1866"/>
      <c r="CH85" s="1866"/>
      <c r="CI85" s="1866"/>
      <c r="CJ85" s="1866"/>
      <c r="CK85" s="1866"/>
      <c r="CL85" s="1866"/>
      <c r="CM85" s="1866"/>
      <c r="CN85" s="1866"/>
      <c r="CO85" s="1866"/>
      <c r="CP85" s="1866"/>
      <c r="CQ85" s="1866"/>
      <c r="CR85" s="1866"/>
      <c r="CS85" s="1866"/>
      <c r="CT85" s="1866"/>
      <c r="CU85" s="1866"/>
      <c r="CV85" s="1866"/>
      <c r="CW85" s="1866"/>
      <c r="CX85" s="1866"/>
      <c r="CY85" s="1866"/>
      <c r="CZ85" s="1866"/>
    </row>
    <row r="86" s="637" customFormat="true" ht="15" customHeight="true" x14ac:dyDescent="0.2">
      <c r="A86" s="793"/>
      <c r="B86" s="811"/>
      <c r="C86" s="876"/>
      <c r="D86" s="869"/>
      <c r="E86" s="869"/>
      <c r="F86" s="869"/>
      <c r="G86" s="877"/>
      <c r="H86" s="868"/>
      <c r="I86" s="869"/>
      <c r="J86" s="869"/>
      <c r="K86" s="869"/>
      <c r="L86" s="878"/>
      <c r="M86" s="879"/>
      <c r="N86" s="869"/>
      <c r="O86" s="869"/>
      <c r="P86" s="869"/>
      <c r="Q86" s="877"/>
      <c r="R86" s="868"/>
      <c r="S86" s="869"/>
      <c r="T86" s="869"/>
      <c r="U86" s="869"/>
      <c r="V86" s="869"/>
      <c r="W86" s="869"/>
      <c r="X86" s="869"/>
      <c r="Y86" s="1826"/>
      <c r="Z86" s="603"/>
      <c r="AA86" s="603"/>
      <c r="AB86" s="603"/>
      <c r="AC86" s="603"/>
      <c r="AD86" s="603"/>
      <c r="AE86" s="603"/>
      <c r="AF86" s="603"/>
      <c r="AG86" s="603"/>
      <c r="AH86" s="603"/>
      <c r="AI86" s="603"/>
      <c r="AJ86" s="603"/>
      <c r="AK86" s="603"/>
      <c r="AL86" s="603"/>
      <c r="AM86" s="603"/>
      <c r="AN86" s="603"/>
      <c r="AO86" s="603"/>
      <c r="AP86" s="603"/>
      <c r="AQ86" s="603"/>
      <c r="AR86" s="603"/>
      <c r="AS86" s="603"/>
      <c r="AT86" s="603"/>
      <c r="AU86" s="603"/>
      <c r="AV86" s="603"/>
      <c r="AW86" s="603"/>
      <c r="AX86" s="603"/>
      <c r="AY86" s="603"/>
      <c r="AZ86" s="216"/>
      <c r="BA86" s="237"/>
      <c r="BB86" s="154"/>
      <c r="BC86" s="322"/>
      <c r="BD86" s="303"/>
      <c r="BE86" s="303"/>
      <c r="BF86" s="303"/>
      <c r="BG86" s="323"/>
      <c r="BH86" s="330"/>
      <c r="BI86" s="303"/>
      <c r="BJ86" s="303"/>
      <c r="BK86" s="303"/>
      <c r="BL86" s="323"/>
      <c r="BM86" s="330"/>
      <c r="BN86" s="303"/>
      <c r="BO86" s="303"/>
      <c r="BP86" s="303"/>
      <c r="BQ86" s="323"/>
      <c r="BR86" s="330"/>
      <c r="BS86" s="303"/>
      <c r="BT86" s="303"/>
      <c r="BU86" s="303"/>
      <c r="BV86" s="303"/>
      <c r="BW86" s="303"/>
      <c r="BX86" s="303"/>
      <c r="BY86" s="304"/>
      <c r="BZ86" s="1866"/>
      <c r="CA86" s="1866"/>
      <c r="CB86" s="1866"/>
      <c r="CC86" s="1866"/>
      <c r="CD86" s="1866"/>
      <c r="CE86" s="1866"/>
      <c r="CF86" s="1866"/>
      <c r="CG86" s="1866"/>
      <c r="CH86" s="1866"/>
      <c r="CI86" s="1866"/>
      <c r="CJ86" s="1866"/>
      <c r="CK86" s="1866"/>
      <c r="CL86" s="1866"/>
      <c r="CM86" s="1866"/>
      <c r="CN86" s="1866"/>
      <c r="CO86" s="1866"/>
      <c r="CP86" s="1866"/>
      <c r="CQ86" s="1866"/>
      <c r="CR86" s="1866"/>
      <c r="CS86" s="1866"/>
      <c r="CT86" s="1866"/>
      <c r="CU86" s="1866"/>
      <c r="CV86" s="1866"/>
      <c r="CW86" s="1866"/>
      <c r="CX86" s="1866"/>
      <c r="CY86" s="1866"/>
      <c r="CZ86" s="1866"/>
    </row>
    <row r="87" s="637" customFormat="true" ht="15" customHeight="true" x14ac:dyDescent="0.2">
      <c r="A87" s="793"/>
      <c r="B87" s="811"/>
      <c r="C87" s="876"/>
      <c r="D87" s="869"/>
      <c r="E87" s="869"/>
      <c r="F87" s="869"/>
      <c r="G87" s="877"/>
      <c r="H87" s="868"/>
      <c r="I87" s="869"/>
      <c r="J87" s="869"/>
      <c r="K87" s="869"/>
      <c r="L87" s="878"/>
      <c r="M87" s="879"/>
      <c r="N87" s="869"/>
      <c r="O87" s="869"/>
      <c r="P87" s="869"/>
      <c r="Q87" s="877"/>
      <c r="R87" s="868"/>
      <c r="S87" s="869"/>
      <c r="T87" s="869"/>
      <c r="U87" s="869"/>
      <c r="V87" s="869"/>
      <c r="W87" s="869"/>
      <c r="X87" s="869"/>
      <c r="Y87" s="1826"/>
      <c r="Z87" s="603"/>
      <c r="AA87" s="603"/>
      <c r="AB87" s="603"/>
      <c r="AC87" s="603"/>
      <c r="AD87" s="603"/>
      <c r="AE87" s="603"/>
      <c r="AF87" s="603"/>
      <c r="AG87" s="603"/>
      <c r="AH87" s="603"/>
      <c r="AI87" s="603"/>
      <c r="AJ87" s="603"/>
      <c r="AK87" s="603"/>
      <c r="AL87" s="603"/>
      <c r="AM87" s="603"/>
      <c r="AN87" s="603"/>
      <c r="AO87" s="603"/>
      <c r="AP87" s="603"/>
      <c r="AQ87" s="603"/>
      <c r="AR87" s="603"/>
      <c r="AS87" s="603"/>
      <c r="AT87" s="603"/>
      <c r="AU87" s="603"/>
      <c r="AV87" s="603"/>
      <c r="AW87" s="603"/>
      <c r="AX87" s="603"/>
      <c r="AY87" s="603"/>
      <c r="AZ87" s="216"/>
      <c r="BA87" s="237"/>
      <c r="BB87" s="154"/>
      <c r="BC87" s="322"/>
      <c r="BD87" s="303"/>
      <c r="BE87" s="303"/>
      <c r="BF87" s="303"/>
      <c r="BG87" s="323"/>
      <c r="BH87" s="330"/>
      <c r="BI87" s="303"/>
      <c r="BJ87" s="303"/>
      <c r="BK87" s="303"/>
      <c r="BL87" s="323"/>
      <c r="BM87" s="330"/>
      <c r="BN87" s="303"/>
      <c r="BO87" s="303"/>
      <c r="BP87" s="303"/>
      <c r="BQ87" s="323"/>
      <c r="BR87" s="330"/>
      <c r="BS87" s="303"/>
      <c r="BT87" s="303"/>
      <c r="BU87" s="303"/>
      <c r="BV87" s="303"/>
      <c r="BW87" s="303"/>
      <c r="BX87" s="303"/>
      <c r="BY87" s="304"/>
      <c r="BZ87" s="1866"/>
      <c r="CA87" s="1866"/>
      <c r="CB87" s="1866"/>
      <c r="CC87" s="1866"/>
      <c r="CD87" s="1866"/>
      <c r="CE87" s="1866"/>
      <c r="CF87" s="1866"/>
      <c r="CG87" s="1866"/>
      <c r="CH87" s="1866"/>
      <c r="CI87" s="1866"/>
      <c r="CJ87" s="1866"/>
      <c r="CK87" s="1866"/>
      <c r="CL87" s="1866"/>
      <c r="CM87" s="1866"/>
      <c r="CN87" s="1866"/>
      <c r="CO87" s="1866"/>
      <c r="CP87" s="1866"/>
      <c r="CQ87" s="1866"/>
      <c r="CR87" s="1866"/>
      <c r="CS87" s="1866"/>
      <c r="CT87" s="1866"/>
      <c r="CU87" s="1866"/>
      <c r="CV87" s="1866"/>
      <c r="CW87" s="1866"/>
      <c r="CX87" s="1866"/>
      <c r="CY87" s="1866"/>
      <c r="CZ87" s="1866"/>
    </row>
    <row r="88" s="637" customFormat="true" ht="15" customHeight="true" x14ac:dyDescent="0.2">
      <c r="A88" s="793"/>
      <c r="B88" s="811"/>
      <c r="C88" s="876"/>
      <c r="D88" s="869"/>
      <c r="E88" s="869"/>
      <c r="F88" s="869"/>
      <c r="G88" s="877"/>
      <c r="H88" s="868"/>
      <c r="I88" s="869"/>
      <c r="J88" s="869"/>
      <c r="K88" s="869"/>
      <c r="L88" s="878"/>
      <c r="M88" s="879"/>
      <c r="N88" s="869"/>
      <c r="O88" s="869"/>
      <c r="P88" s="869"/>
      <c r="Q88" s="877"/>
      <c r="R88" s="868"/>
      <c r="S88" s="869"/>
      <c r="T88" s="869"/>
      <c r="U88" s="869"/>
      <c r="V88" s="869"/>
      <c r="W88" s="869"/>
      <c r="X88" s="869"/>
      <c r="Y88" s="1826"/>
      <c r="Z88" s="603"/>
      <c r="AA88" s="603"/>
      <c r="AB88" s="603"/>
      <c r="AC88" s="603"/>
      <c r="AD88" s="603"/>
      <c r="AE88" s="603"/>
      <c r="AF88" s="603"/>
      <c r="AG88" s="603"/>
      <c r="AH88" s="603"/>
      <c r="AI88" s="603"/>
      <c r="AJ88" s="603"/>
      <c r="AK88" s="603"/>
      <c r="AL88" s="603"/>
      <c r="AM88" s="603"/>
      <c r="AN88" s="603"/>
      <c r="AO88" s="603"/>
      <c r="AP88" s="603"/>
      <c r="AQ88" s="603"/>
      <c r="AR88" s="603"/>
      <c r="AS88" s="603"/>
      <c r="AT88" s="603"/>
      <c r="AU88" s="603"/>
      <c r="AV88" s="603"/>
      <c r="AW88" s="603"/>
      <c r="AX88" s="603"/>
      <c r="AY88" s="603"/>
      <c r="AZ88" s="216"/>
      <c r="BA88" s="237"/>
      <c r="BB88" s="154"/>
      <c r="BC88" s="322"/>
      <c r="BD88" s="303"/>
      <c r="BE88" s="303"/>
      <c r="BF88" s="303"/>
      <c r="BG88" s="323"/>
      <c r="BH88" s="330"/>
      <c r="BI88" s="303"/>
      <c r="BJ88" s="303"/>
      <c r="BK88" s="303"/>
      <c r="BL88" s="323"/>
      <c r="BM88" s="330"/>
      <c r="BN88" s="303"/>
      <c r="BO88" s="303"/>
      <c r="BP88" s="303"/>
      <c r="BQ88" s="323"/>
      <c r="BR88" s="330"/>
      <c r="BS88" s="303"/>
      <c r="BT88" s="303"/>
      <c r="BU88" s="303"/>
      <c r="BV88" s="303"/>
      <c r="BW88" s="303"/>
      <c r="BX88" s="303"/>
      <c r="BY88" s="304"/>
      <c r="BZ88" s="1866"/>
      <c r="CA88" s="1866"/>
      <c r="CB88" s="1866"/>
      <c r="CC88" s="1866"/>
      <c r="CD88" s="1866"/>
      <c r="CE88" s="1866"/>
      <c r="CF88" s="1866"/>
      <c r="CG88" s="1866"/>
      <c r="CH88" s="1866"/>
      <c r="CI88" s="1866"/>
      <c r="CJ88" s="1866"/>
      <c r="CK88" s="1866"/>
      <c r="CL88" s="1866"/>
      <c r="CM88" s="1866"/>
      <c r="CN88" s="1866"/>
      <c r="CO88" s="1866"/>
      <c r="CP88" s="1866"/>
      <c r="CQ88" s="1866"/>
      <c r="CR88" s="1866"/>
      <c r="CS88" s="1866"/>
      <c r="CT88" s="1866"/>
      <c r="CU88" s="1866"/>
      <c r="CV88" s="1866"/>
      <c r="CW88" s="1866"/>
      <c r="CX88" s="1866"/>
      <c r="CY88" s="1866"/>
      <c r="CZ88" s="1866"/>
    </row>
    <row r="89" s="637" customFormat="true" ht="15" customHeight="true" x14ac:dyDescent="0.2">
      <c r="A89" s="793"/>
      <c r="B89" s="811"/>
      <c r="C89" s="876"/>
      <c r="D89" s="869"/>
      <c r="E89" s="869"/>
      <c r="F89" s="869"/>
      <c r="G89" s="877"/>
      <c r="H89" s="868"/>
      <c r="I89" s="869"/>
      <c r="J89" s="869"/>
      <c r="K89" s="869"/>
      <c r="L89" s="878"/>
      <c r="M89" s="879"/>
      <c r="N89" s="869"/>
      <c r="O89" s="869"/>
      <c r="P89" s="869"/>
      <c r="Q89" s="877"/>
      <c r="R89" s="868"/>
      <c r="S89" s="869"/>
      <c r="T89" s="869"/>
      <c r="U89" s="869"/>
      <c r="V89" s="869"/>
      <c r="W89" s="869"/>
      <c r="X89" s="869"/>
      <c r="Y89" s="1826"/>
      <c r="Z89" s="603"/>
      <c r="AA89" s="603"/>
      <c r="AB89" s="603"/>
      <c r="AC89" s="603"/>
      <c r="AD89" s="603"/>
      <c r="AE89" s="603"/>
      <c r="AF89" s="603"/>
      <c r="AG89" s="603"/>
      <c r="AH89" s="603"/>
      <c r="AI89" s="603"/>
      <c r="AJ89" s="603"/>
      <c r="AK89" s="603"/>
      <c r="AL89" s="603"/>
      <c r="AM89" s="603"/>
      <c r="AN89" s="603"/>
      <c r="AO89" s="603"/>
      <c r="AP89" s="603"/>
      <c r="AQ89" s="603"/>
      <c r="AR89" s="603"/>
      <c r="AS89" s="603"/>
      <c r="AT89" s="603"/>
      <c r="AU89" s="603"/>
      <c r="AV89" s="603"/>
      <c r="AW89" s="603"/>
      <c r="AX89" s="603"/>
      <c r="AY89" s="603"/>
      <c r="AZ89" s="216"/>
      <c r="BA89" s="237"/>
      <c r="BB89" s="154"/>
      <c r="BC89" s="322"/>
      <c r="BD89" s="303"/>
      <c r="BE89" s="303"/>
      <c r="BF89" s="303"/>
      <c r="BG89" s="323"/>
      <c r="BH89" s="330"/>
      <c r="BI89" s="303"/>
      <c r="BJ89" s="303"/>
      <c r="BK89" s="303"/>
      <c r="BL89" s="323"/>
      <c r="BM89" s="330"/>
      <c r="BN89" s="303"/>
      <c r="BO89" s="303"/>
      <c r="BP89" s="303"/>
      <c r="BQ89" s="323"/>
      <c r="BR89" s="330"/>
      <c r="BS89" s="303"/>
      <c r="BT89" s="303"/>
      <c r="BU89" s="303"/>
      <c r="BV89" s="303"/>
      <c r="BW89" s="303"/>
      <c r="BX89" s="303"/>
      <c r="BY89" s="304"/>
      <c r="BZ89" s="1866"/>
      <c r="CA89" s="1866"/>
      <c r="CB89" s="1866"/>
      <c r="CC89" s="1866"/>
      <c r="CD89" s="1866"/>
      <c r="CE89" s="1866"/>
      <c r="CF89" s="1866"/>
      <c r="CG89" s="1866"/>
      <c r="CH89" s="1866"/>
      <c r="CI89" s="1866"/>
      <c r="CJ89" s="1866"/>
      <c r="CK89" s="1866"/>
      <c r="CL89" s="1866"/>
      <c r="CM89" s="1866"/>
      <c r="CN89" s="1866"/>
      <c r="CO89" s="1866"/>
      <c r="CP89" s="1866"/>
      <c r="CQ89" s="1866"/>
      <c r="CR89" s="1866"/>
      <c r="CS89" s="1866"/>
      <c r="CT89" s="1866"/>
      <c r="CU89" s="1866"/>
      <c r="CV89" s="1866"/>
      <c r="CW89" s="1866"/>
      <c r="CX89" s="1866"/>
      <c r="CY89" s="1866"/>
      <c r="CZ89" s="1866"/>
    </row>
    <row r="90" s="637" customFormat="true" ht="15" customHeight="true" x14ac:dyDescent="0.2">
      <c r="A90" s="794"/>
      <c r="B90" s="812"/>
      <c r="C90" s="880"/>
      <c r="D90" s="881"/>
      <c r="E90" s="881"/>
      <c r="F90" s="881"/>
      <c r="G90" s="882"/>
      <c r="H90" s="883"/>
      <c r="I90" s="881"/>
      <c r="J90" s="881"/>
      <c r="K90" s="881"/>
      <c r="L90" s="884"/>
      <c r="M90" s="885"/>
      <c r="N90" s="881"/>
      <c r="O90" s="881"/>
      <c r="P90" s="881"/>
      <c r="Q90" s="882"/>
      <c r="R90" s="883"/>
      <c r="S90" s="881"/>
      <c r="T90" s="881"/>
      <c r="U90" s="881"/>
      <c r="V90" s="881"/>
      <c r="W90" s="881"/>
      <c r="X90" s="881"/>
      <c r="Y90" s="1827"/>
      <c r="Z90" s="603"/>
      <c r="AA90" s="603"/>
      <c r="AB90" s="603"/>
      <c r="AC90" s="603"/>
      <c r="AD90" s="603"/>
      <c r="AE90" s="603"/>
      <c r="AF90" s="603"/>
      <c r="AG90" s="603"/>
      <c r="AH90" s="603"/>
      <c r="AI90" s="603"/>
      <c r="AJ90" s="603"/>
      <c r="AK90" s="603"/>
      <c r="AL90" s="603"/>
      <c r="AM90" s="603"/>
      <c r="AN90" s="603"/>
      <c r="AO90" s="603"/>
      <c r="AP90" s="603"/>
      <c r="AQ90" s="603"/>
      <c r="AR90" s="603"/>
      <c r="AS90" s="603"/>
      <c r="AT90" s="603"/>
      <c r="AU90" s="603"/>
      <c r="AV90" s="603"/>
      <c r="AW90" s="603"/>
      <c r="AX90" s="603"/>
      <c r="AY90" s="603"/>
      <c r="AZ90" s="216"/>
      <c r="BA90" s="237"/>
      <c r="BB90" s="154"/>
      <c r="BC90" s="322"/>
      <c r="BD90" s="303"/>
      <c r="BE90" s="303"/>
      <c r="BF90" s="303"/>
      <c r="BG90" s="323"/>
      <c r="BH90" s="330"/>
      <c r="BI90" s="303"/>
      <c r="BJ90" s="303"/>
      <c r="BK90" s="303"/>
      <c r="BL90" s="323"/>
      <c r="BM90" s="330"/>
      <c r="BN90" s="303"/>
      <c r="BO90" s="303"/>
      <c r="BP90" s="303"/>
      <c r="BQ90" s="323"/>
      <c r="BR90" s="330"/>
      <c r="BS90" s="303"/>
      <c r="BT90" s="303"/>
      <c r="BU90" s="303"/>
      <c r="BV90" s="303"/>
      <c r="BW90" s="303"/>
      <c r="BX90" s="303"/>
      <c r="BY90" s="304"/>
      <c r="BZ90" s="1866"/>
      <c r="CA90" s="1866"/>
      <c r="CB90" s="1866"/>
      <c r="CC90" s="1866"/>
      <c r="CD90" s="1866"/>
      <c r="CE90" s="1866"/>
      <c r="CF90" s="1866"/>
      <c r="CG90" s="1866"/>
      <c r="CH90" s="1866"/>
      <c r="CI90" s="1866"/>
      <c r="CJ90" s="1866"/>
      <c r="CK90" s="1866"/>
      <c r="CL90" s="1866"/>
      <c r="CM90" s="1866"/>
      <c r="CN90" s="1866"/>
      <c r="CO90" s="1866"/>
      <c r="CP90" s="1866"/>
      <c r="CQ90" s="1866"/>
      <c r="CR90" s="1866"/>
      <c r="CS90" s="1866"/>
      <c r="CT90" s="1866"/>
      <c r="CU90" s="1866"/>
      <c r="CV90" s="1866"/>
      <c r="CW90" s="1866"/>
      <c r="CX90" s="1866"/>
      <c r="CY90" s="1866"/>
      <c r="CZ90" s="1866"/>
    </row>
    <row r="91" s="637" customFormat="true" ht="15" customHeight="true" x14ac:dyDescent="0.2">
      <c r="A91" s="728"/>
      <c r="B91" s="813"/>
      <c r="C91" s="886"/>
      <c r="D91" s="844"/>
      <c r="E91" s="844"/>
      <c r="F91" s="844"/>
      <c r="G91" s="845"/>
      <c r="H91" s="887"/>
      <c r="I91" s="844"/>
      <c r="J91" s="844"/>
      <c r="K91" s="844"/>
      <c r="L91" s="888"/>
      <c r="M91" s="886"/>
      <c r="N91" s="844"/>
      <c r="O91" s="844"/>
      <c r="P91" s="844"/>
      <c r="Q91" s="845"/>
      <c r="R91" s="887"/>
      <c r="S91" s="844"/>
      <c r="T91" s="844"/>
      <c r="U91" s="844"/>
      <c r="V91" s="844"/>
      <c r="W91" s="844"/>
      <c r="X91" s="844"/>
      <c r="Y91" s="888"/>
      <c r="Z91" s="603"/>
      <c r="AA91" s="603"/>
      <c r="AB91" s="603"/>
      <c r="AC91" s="603"/>
      <c r="AD91" s="603"/>
      <c r="AE91" s="603"/>
      <c r="AF91" s="603"/>
      <c r="AG91" s="603"/>
      <c r="AH91" s="603"/>
      <c r="AI91" s="603"/>
      <c r="AJ91" s="603"/>
      <c r="AK91" s="603"/>
      <c r="AL91" s="603"/>
      <c r="AM91" s="603"/>
      <c r="AN91" s="603"/>
      <c r="AO91" s="603"/>
      <c r="AP91" s="603"/>
      <c r="AQ91" s="603"/>
      <c r="AR91" s="603"/>
      <c r="AS91" s="603"/>
      <c r="AT91" s="603"/>
      <c r="AU91" s="603"/>
      <c r="AV91" s="603"/>
      <c r="AW91" s="603"/>
      <c r="AX91" s="603"/>
      <c r="AY91" s="603"/>
      <c r="AZ91" s="216"/>
      <c r="BA91" s="237"/>
      <c r="BB91" s="154"/>
      <c r="BC91" s="322"/>
      <c r="BD91" s="303"/>
      <c r="BE91" s="303"/>
      <c r="BF91" s="303"/>
      <c r="BG91" s="323"/>
      <c r="BH91" s="330"/>
      <c r="BI91" s="303"/>
      <c r="BJ91" s="303"/>
      <c r="BK91" s="303"/>
      <c r="BL91" s="323"/>
      <c r="BM91" s="330"/>
      <c r="BN91" s="303"/>
      <c r="BO91" s="303"/>
      <c r="BP91" s="303"/>
      <c r="BQ91" s="323"/>
      <c r="BR91" s="330"/>
      <c r="BS91" s="303"/>
      <c r="BT91" s="303"/>
      <c r="BU91" s="303"/>
      <c r="BV91" s="303"/>
      <c r="BW91" s="303"/>
      <c r="BX91" s="303"/>
      <c r="BY91" s="304"/>
      <c r="BZ91" s="1866"/>
      <c r="CA91" s="1866"/>
      <c r="CB91" s="1866"/>
      <c r="CC91" s="1866"/>
      <c r="CD91" s="1866"/>
      <c r="CE91" s="1866"/>
      <c r="CF91" s="1866"/>
      <c r="CG91" s="1866"/>
      <c r="CH91" s="1866"/>
      <c r="CI91" s="1866"/>
      <c r="CJ91" s="1866"/>
      <c r="CK91" s="1866"/>
      <c r="CL91" s="1866"/>
      <c r="CM91" s="1866"/>
      <c r="CN91" s="1866"/>
      <c r="CO91" s="1866"/>
      <c r="CP91" s="1866"/>
      <c r="CQ91" s="1866"/>
      <c r="CR91" s="1866"/>
      <c r="CS91" s="1866"/>
      <c r="CT91" s="1866"/>
      <c r="CU91" s="1866"/>
      <c r="CV91" s="1866"/>
      <c r="CW91" s="1866"/>
      <c r="CX91" s="1866"/>
      <c r="CY91" s="1866"/>
      <c r="CZ91" s="1866"/>
    </row>
    <row r="92" s="637" customFormat="true" ht="15" customHeight="true" x14ac:dyDescent="0.2">
      <c r="A92" s="728"/>
      <c r="B92" s="813"/>
      <c r="C92" s="886"/>
      <c r="D92" s="844"/>
      <c r="E92" s="844"/>
      <c r="F92" s="844"/>
      <c r="G92" s="845"/>
      <c r="H92" s="887"/>
      <c r="I92" s="844"/>
      <c r="J92" s="844"/>
      <c r="K92" s="844"/>
      <c r="L92" s="888"/>
      <c r="M92" s="886"/>
      <c r="N92" s="844"/>
      <c r="O92" s="844"/>
      <c r="P92" s="844"/>
      <c r="Q92" s="845"/>
      <c r="R92" s="887"/>
      <c r="S92" s="844"/>
      <c r="T92" s="844"/>
      <c r="U92" s="844"/>
      <c r="V92" s="844"/>
      <c r="W92" s="844"/>
      <c r="X92" s="844"/>
      <c r="Y92" s="888"/>
      <c r="Z92" s="603"/>
      <c r="AA92" s="603"/>
      <c r="AB92" s="603"/>
      <c r="AC92" s="603"/>
      <c r="AD92" s="603"/>
      <c r="AE92" s="603"/>
      <c r="AF92" s="603"/>
      <c r="AG92" s="603"/>
      <c r="AH92" s="603"/>
      <c r="AI92" s="603"/>
      <c r="AJ92" s="603"/>
      <c r="AK92" s="603"/>
      <c r="AL92" s="603"/>
      <c r="AM92" s="603"/>
      <c r="AN92" s="603"/>
      <c r="AO92" s="603"/>
      <c r="AP92" s="603"/>
      <c r="AQ92" s="603"/>
      <c r="AR92" s="603"/>
      <c r="AS92" s="603"/>
      <c r="AT92" s="603"/>
      <c r="AU92" s="603"/>
      <c r="AV92" s="603"/>
      <c r="AW92" s="603"/>
      <c r="AX92" s="603"/>
      <c r="AY92" s="603"/>
      <c r="AZ92" s="216"/>
      <c r="BA92" s="237"/>
      <c r="BB92" s="154"/>
      <c r="BC92" s="322"/>
      <c r="BD92" s="303"/>
      <c r="BE92" s="303"/>
      <c r="BF92" s="303"/>
      <c r="BG92" s="323"/>
      <c r="BH92" s="330"/>
      <c r="BI92" s="303"/>
      <c r="BJ92" s="303"/>
      <c r="BK92" s="303"/>
      <c r="BL92" s="323"/>
      <c r="BM92" s="330"/>
      <c r="BN92" s="303"/>
      <c r="BO92" s="303"/>
      <c r="BP92" s="303"/>
      <c r="BQ92" s="323"/>
      <c r="BR92" s="330"/>
      <c r="BS92" s="303"/>
      <c r="BT92" s="303"/>
      <c r="BU92" s="303"/>
      <c r="BV92" s="303"/>
      <c r="BW92" s="303"/>
      <c r="BX92" s="303"/>
      <c r="BY92" s="304"/>
      <c r="BZ92" s="1866"/>
      <c r="CA92" s="1866"/>
      <c r="CB92" s="1866"/>
      <c r="CC92" s="1866"/>
      <c r="CD92" s="1866"/>
      <c r="CE92" s="1866"/>
      <c r="CF92" s="1866"/>
      <c r="CG92" s="1866"/>
      <c r="CH92" s="1866"/>
      <c r="CI92" s="1866"/>
      <c r="CJ92" s="1866"/>
      <c r="CK92" s="1866"/>
      <c r="CL92" s="1866"/>
      <c r="CM92" s="1866"/>
      <c r="CN92" s="1866"/>
      <c r="CO92" s="1866"/>
      <c r="CP92" s="1866"/>
      <c r="CQ92" s="1866"/>
      <c r="CR92" s="1866"/>
      <c r="CS92" s="1866"/>
      <c r="CT92" s="1866"/>
      <c r="CU92" s="1866"/>
      <c r="CV92" s="1866"/>
      <c r="CW92" s="1866"/>
      <c r="CX92" s="1866"/>
      <c r="CY92" s="1866"/>
      <c r="CZ92" s="1866"/>
    </row>
    <row r="93" s="637" customFormat="true" ht="15" customHeight="true" x14ac:dyDescent="0.2">
      <c r="A93" s="795"/>
      <c r="B93" s="814"/>
      <c r="C93" s="731"/>
      <c r="D93" s="732"/>
      <c r="E93" s="732"/>
      <c r="F93" s="732"/>
      <c r="G93" s="783"/>
      <c r="H93" s="771"/>
      <c r="I93" s="732"/>
      <c r="J93" s="732"/>
      <c r="K93" s="732"/>
      <c r="L93" s="748"/>
      <c r="M93" s="731"/>
      <c r="N93" s="732"/>
      <c r="O93" s="732"/>
      <c r="P93" s="732"/>
      <c r="Q93" s="783"/>
      <c r="R93" s="771"/>
      <c r="S93" s="732"/>
      <c r="T93" s="732"/>
      <c r="U93" s="732"/>
      <c r="V93" s="732"/>
      <c r="W93" s="732"/>
      <c r="X93" s="732"/>
      <c r="Y93" s="748"/>
      <c r="Z93" s="603"/>
      <c r="AA93" s="603"/>
      <c r="AB93" s="603"/>
      <c r="AC93" s="603"/>
      <c r="AD93" s="603"/>
      <c r="AE93" s="603"/>
      <c r="AF93" s="603"/>
      <c r="AG93" s="603"/>
      <c r="AH93" s="603"/>
      <c r="AI93" s="603"/>
      <c r="AJ93" s="603"/>
      <c r="AK93" s="603"/>
      <c r="AL93" s="603"/>
      <c r="AM93" s="603"/>
      <c r="AN93" s="603"/>
      <c r="AO93" s="603"/>
      <c r="AP93" s="603"/>
      <c r="AQ93" s="603"/>
      <c r="AR93" s="603"/>
      <c r="AS93" s="603"/>
      <c r="AT93" s="603"/>
      <c r="AU93" s="603"/>
      <c r="AV93" s="603"/>
      <c r="AW93" s="603"/>
      <c r="AX93" s="603"/>
      <c r="AY93" s="603"/>
      <c r="AZ93" s="216"/>
      <c r="BA93" s="237"/>
      <c r="BB93" s="154"/>
      <c r="BC93" s="322"/>
      <c r="BD93" s="303"/>
      <c r="BE93" s="303"/>
      <c r="BF93" s="303"/>
      <c r="BG93" s="323"/>
      <c r="BH93" s="330"/>
      <c r="BI93" s="303"/>
      <c r="BJ93" s="303"/>
      <c r="BK93" s="303"/>
      <c r="BL93" s="323"/>
      <c r="BM93" s="330"/>
      <c r="BN93" s="303"/>
      <c r="BO93" s="303"/>
      <c r="BP93" s="303"/>
      <c r="BQ93" s="323"/>
      <c r="BR93" s="330"/>
      <c r="BS93" s="303"/>
      <c r="BT93" s="303"/>
      <c r="BU93" s="303"/>
      <c r="BV93" s="303"/>
      <c r="BW93" s="303"/>
      <c r="BX93" s="303"/>
      <c r="BY93" s="304"/>
      <c r="BZ93" s="1866"/>
      <c r="CA93" s="1866"/>
      <c r="CB93" s="1866"/>
      <c r="CC93" s="1866"/>
      <c r="CD93" s="1866"/>
      <c r="CE93" s="1866"/>
      <c r="CF93" s="1866"/>
      <c r="CG93" s="1866"/>
      <c r="CH93" s="1866"/>
      <c r="CI93" s="1866"/>
      <c r="CJ93" s="1866"/>
      <c r="CK93" s="1866"/>
      <c r="CL93" s="1866"/>
      <c r="CM93" s="1866"/>
      <c r="CN93" s="1866"/>
      <c r="CO93" s="1866"/>
      <c r="CP93" s="1866"/>
      <c r="CQ93" s="1866"/>
      <c r="CR93" s="1866"/>
      <c r="CS93" s="1866"/>
      <c r="CT93" s="1866"/>
      <c r="CU93" s="1866"/>
      <c r="CV93" s="1866"/>
      <c r="CW93" s="1866"/>
      <c r="CX93" s="1866"/>
      <c r="CY93" s="1866"/>
      <c r="CZ93" s="1866"/>
    </row>
    <row r="94" s="637" customFormat="true" ht="15" customHeight="true" x14ac:dyDescent="0.2">
      <c r="A94" s="1005"/>
      <c r="B94" s="814"/>
      <c r="C94" s="731"/>
      <c r="D94" s="733"/>
      <c r="E94" s="733"/>
      <c r="F94" s="733"/>
      <c r="G94" s="784"/>
      <c r="H94" s="771"/>
      <c r="I94" s="733"/>
      <c r="J94" s="733"/>
      <c r="K94" s="733"/>
      <c r="L94" s="749"/>
      <c r="M94" s="731"/>
      <c r="N94" s="733"/>
      <c r="O94" s="733"/>
      <c r="P94" s="733"/>
      <c r="Q94" s="784"/>
      <c r="R94" s="771"/>
      <c r="S94" s="733"/>
      <c r="T94" s="733"/>
      <c r="U94" s="733"/>
      <c r="V94" s="733"/>
      <c r="W94" s="733"/>
      <c r="X94" s="733"/>
      <c r="Y94" s="749"/>
      <c r="Z94" s="603"/>
      <c r="AA94" s="603"/>
      <c r="AB94" s="603"/>
      <c r="AC94" s="603"/>
      <c r="AD94" s="603"/>
      <c r="AE94" s="603"/>
      <c r="AF94" s="603"/>
      <c r="AG94" s="603"/>
      <c r="AH94" s="603"/>
      <c r="AI94" s="603"/>
      <c r="AJ94" s="603"/>
      <c r="AK94" s="603"/>
      <c r="AL94" s="603"/>
      <c r="AM94" s="603"/>
      <c r="AN94" s="603"/>
      <c r="AO94" s="603"/>
      <c r="AP94" s="603"/>
      <c r="AQ94" s="603"/>
      <c r="AR94" s="603"/>
      <c r="AS94" s="603"/>
      <c r="AT94" s="603"/>
      <c r="AU94" s="603"/>
      <c r="AV94" s="603"/>
      <c r="AW94" s="603"/>
      <c r="AX94" s="603"/>
      <c r="AY94" s="603"/>
      <c r="AZ94" s="216"/>
      <c r="BA94" s="237"/>
      <c r="BB94" s="154"/>
      <c r="BC94" s="322"/>
      <c r="BD94" s="303"/>
      <c r="BE94" s="303"/>
      <c r="BF94" s="303"/>
      <c r="BG94" s="323"/>
      <c r="BH94" s="330"/>
      <c r="BI94" s="303"/>
      <c r="BJ94" s="303"/>
      <c r="BK94" s="303"/>
      <c r="BL94" s="323"/>
      <c r="BM94" s="330"/>
      <c r="BN94" s="303"/>
      <c r="BO94" s="303"/>
      <c r="BP94" s="303"/>
      <c r="BQ94" s="323"/>
      <c r="BR94" s="330"/>
      <c r="BS94" s="303"/>
      <c r="BT94" s="303"/>
      <c r="BU94" s="303"/>
      <c r="BV94" s="303"/>
      <c r="BW94" s="303"/>
      <c r="BX94" s="303"/>
      <c r="BY94" s="304"/>
      <c r="BZ94" s="1866"/>
      <c r="CA94" s="1866"/>
      <c r="CB94" s="1866"/>
      <c r="CC94" s="1866"/>
      <c r="CD94" s="1866"/>
      <c r="CE94" s="1866"/>
      <c r="CF94" s="1866"/>
      <c r="CG94" s="1866"/>
      <c r="CH94" s="1866"/>
      <c r="CI94" s="1866"/>
      <c r="CJ94" s="1866"/>
      <c r="CK94" s="1866"/>
      <c r="CL94" s="1866"/>
      <c r="CM94" s="1866"/>
      <c r="CN94" s="1866"/>
      <c r="CO94" s="1866"/>
      <c r="CP94" s="1866"/>
      <c r="CQ94" s="1866"/>
      <c r="CR94" s="1866"/>
      <c r="CS94" s="1866"/>
      <c r="CT94" s="1866"/>
      <c r="CU94" s="1866"/>
      <c r="CV94" s="1866"/>
      <c r="CW94" s="1866"/>
      <c r="CX94" s="1866"/>
      <c r="CY94" s="1866"/>
      <c r="CZ94" s="1866"/>
    </row>
    <row r="95" s="637" customFormat="true" ht="15" customHeight="true" x14ac:dyDescent="0.2">
      <c r="A95" s="795"/>
      <c r="B95" s="815"/>
      <c r="C95" s="889"/>
      <c r="D95" s="890"/>
      <c r="E95" s="890"/>
      <c r="F95" s="890"/>
      <c r="G95" s="891"/>
      <c r="H95" s="892"/>
      <c r="I95" s="890"/>
      <c r="J95" s="890"/>
      <c r="K95" s="890"/>
      <c r="L95" s="893"/>
      <c r="M95" s="889"/>
      <c r="N95" s="890"/>
      <c r="O95" s="890"/>
      <c r="P95" s="890"/>
      <c r="Q95" s="891"/>
      <c r="R95" s="892"/>
      <c r="S95" s="890"/>
      <c r="T95" s="890"/>
      <c r="U95" s="890"/>
      <c r="V95" s="890"/>
      <c r="W95" s="890"/>
      <c r="X95" s="890"/>
      <c r="Y95" s="893"/>
      <c r="Z95" s="603"/>
      <c r="AA95" s="603"/>
      <c r="AB95" s="603"/>
      <c r="AC95" s="603"/>
      <c r="AD95" s="603"/>
      <c r="AE95" s="603"/>
      <c r="AF95" s="603"/>
      <c r="AG95" s="603"/>
      <c r="AH95" s="603"/>
      <c r="AI95" s="603"/>
      <c r="AJ95" s="603"/>
      <c r="AK95" s="603"/>
      <c r="AL95" s="603"/>
      <c r="AM95" s="603"/>
      <c r="AN95" s="603"/>
      <c r="AO95" s="603"/>
      <c r="AP95" s="603"/>
      <c r="AQ95" s="603"/>
      <c r="AR95" s="603"/>
      <c r="AS95" s="603"/>
      <c r="AT95" s="603"/>
      <c r="AU95" s="603"/>
      <c r="AV95" s="603"/>
      <c r="AW95" s="603"/>
      <c r="AX95" s="603"/>
      <c r="AY95" s="603"/>
      <c r="AZ95" s="216"/>
      <c r="BA95" s="237"/>
      <c r="BB95" s="154"/>
      <c r="BC95" s="322"/>
      <c r="BD95" s="303"/>
      <c r="BE95" s="303"/>
      <c r="BF95" s="303"/>
      <c r="BG95" s="323"/>
      <c r="BH95" s="330"/>
      <c r="BI95" s="303"/>
      <c r="BJ95" s="303"/>
      <c r="BK95" s="303"/>
      <c r="BL95" s="323"/>
      <c r="BM95" s="330"/>
      <c r="BN95" s="303"/>
      <c r="BO95" s="303"/>
      <c r="BP95" s="303"/>
      <c r="BQ95" s="323"/>
      <c r="BR95" s="330"/>
      <c r="BS95" s="303"/>
      <c r="BT95" s="303"/>
      <c r="BU95" s="303"/>
      <c r="BV95" s="303"/>
      <c r="BW95" s="303"/>
      <c r="BX95" s="303"/>
      <c r="BY95" s="304"/>
      <c r="BZ95" s="1866"/>
      <c r="CA95" s="1866"/>
      <c r="CB95" s="1866"/>
      <c r="CC95" s="1866"/>
      <c r="CD95" s="1866"/>
      <c r="CE95" s="1866"/>
      <c r="CF95" s="1866"/>
      <c r="CG95" s="1866"/>
      <c r="CH95" s="1866"/>
      <c r="CI95" s="1866"/>
      <c r="CJ95" s="1866"/>
      <c r="CK95" s="1866"/>
      <c r="CL95" s="1866"/>
      <c r="CM95" s="1866"/>
      <c r="CN95" s="1866"/>
      <c r="CO95" s="1866"/>
      <c r="CP95" s="1866"/>
      <c r="CQ95" s="1866"/>
      <c r="CR95" s="1866"/>
      <c r="CS95" s="1866"/>
      <c r="CT95" s="1866"/>
      <c r="CU95" s="1866"/>
      <c r="CV95" s="1866"/>
      <c r="CW95" s="1866"/>
      <c r="CX95" s="1866"/>
      <c r="CY95" s="1866"/>
      <c r="CZ95" s="1866"/>
    </row>
    <row r="96" s="131" customFormat="true" ht="15" customHeight="true" x14ac:dyDescent="0.2">
      <c r="A96" s="1005"/>
      <c r="B96" s="815"/>
      <c r="C96" s="889"/>
      <c r="D96" s="890"/>
      <c r="E96" s="890"/>
      <c r="F96" s="890"/>
      <c r="G96" s="891"/>
      <c r="H96" s="892"/>
      <c r="I96" s="890"/>
      <c r="J96" s="890"/>
      <c r="K96" s="890"/>
      <c r="L96" s="893"/>
      <c r="M96" s="889"/>
      <c r="N96" s="890"/>
      <c r="O96" s="890"/>
      <c r="P96" s="890"/>
      <c r="Q96" s="891"/>
      <c r="R96" s="892"/>
      <c r="S96" s="890"/>
      <c r="T96" s="890"/>
      <c r="U96" s="890"/>
      <c r="V96" s="890"/>
      <c r="W96" s="890"/>
      <c r="X96" s="890"/>
      <c r="Y96" s="893"/>
      <c r="Z96" s="603"/>
      <c r="AA96" s="603"/>
      <c r="AB96" s="603"/>
      <c r="AC96" s="603"/>
      <c r="AD96" s="603"/>
      <c r="AE96" s="603"/>
      <c r="AF96" s="603"/>
      <c r="AG96" s="603"/>
      <c r="AH96" s="603"/>
      <c r="AI96" s="603"/>
      <c r="AJ96" s="603"/>
      <c r="AK96" s="603"/>
      <c r="AL96" s="603"/>
      <c r="AM96" s="603"/>
      <c r="AN96" s="603"/>
      <c r="AO96" s="603"/>
      <c r="AP96" s="603"/>
      <c r="AQ96" s="603"/>
      <c r="AR96" s="603"/>
      <c r="AS96" s="603"/>
      <c r="AT96" s="603"/>
      <c r="AU96" s="603"/>
      <c r="AV96" s="603"/>
      <c r="AW96" s="603"/>
      <c r="AX96" s="603"/>
      <c r="AY96" s="603"/>
      <c r="AZ96" s="216"/>
      <c r="BA96" s="237"/>
      <c r="BB96" s="154"/>
      <c r="BC96" s="322"/>
      <c r="BD96" s="303"/>
      <c r="BE96" s="303"/>
      <c r="BF96" s="303"/>
      <c r="BG96" s="323"/>
      <c r="BH96" s="330"/>
      <c r="BI96" s="303"/>
      <c r="BJ96" s="303"/>
      <c r="BK96" s="303"/>
      <c r="BL96" s="323"/>
      <c r="BM96" s="330"/>
      <c r="BN96" s="303"/>
      <c r="BO96" s="303"/>
      <c r="BP96" s="303"/>
      <c r="BQ96" s="323"/>
      <c r="BR96" s="330"/>
      <c r="BS96" s="303"/>
      <c r="BT96" s="303"/>
      <c r="BU96" s="303"/>
      <c r="BV96" s="303"/>
      <c r="BW96" s="303"/>
      <c r="BX96" s="303"/>
      <c r="BY96" s="304"/>
      <c r="BZ96" s="1866"/>
      <c r="CA96" s="1866"/>
      <c r="CB96" s="1866"/>
      <c r="CC96" s="1866"/>
      <c r="CD96" s="1866"/>
      <c r="CE96" s="1866"/>
      <c r="CF96" s="1866"/>
      <c r="CG96" s="1866"/>
      <c r="CH96" s="1866"/>
      <c r="CI96" s="1866"/>
      <c r="CJ96" s="1866"/>
      <c r="CK96" s="1866"/>
      <c r="CL96" s="1866"/>
      <c r="CM96" s="1866"/>
      <c r="CN96" s="1866"/>
      <c r="CO96" s="1866"/>
      <c r="CP96" s="1866"/>
      <c r="CQ96" s="1866"/>
      <c r="CR96" s="1866"/>
      <c r="CS96" s="1866"/>
      <c r="CT96" s="1866"/>
      <c r="CU96" s="1866"/>
      <c r="CV96" s="1866"/>
      <c r="CW96" s="1866"/>
      <c r="CX96" s="1866"/>
      <c r="CY96" s="1866"/>
      <c r="CZ96" s="1866"/>
    </row>
    <row r="97" s="131" customFormat="true" ht="15" customHeight="true" x14ac:dyDescent="0.2">
      <c r="A97" s="795"/>
      <c r="B97" s="815"/>
      <c r="C97" s="889"/>
      <c r="D97" s="890"/>
      <c r="E97" s="890"/>
      <c r="F97" s="890"/>
      <c r="G97" s="891"/>
      <c r="H97" s="892"/>
      <c r="I97" s="890"/>
      <c r="J97" s="890"/>
      <c r="K97" s="890"/>
      <c r="L97" s="893"/>
      <c r="M97" s="889"/>
      <c r="N97" s="890"/>
      <c r="O97" s="890"/>
      <c r="P97" s="890"/>
      <c r="Q97" s="891"/>
      <c r="R97" s="892"/>
      <c r="S97" s="890"/>
      <c r="T97" s="890"/>
      <c r="U97" s="890"/>
      <c r="V97" s="890"/>
      <c r="W97" s="890"/>
      <c r="X97" s="890"/>
      <c r="Y97" s="893"/>
      <c r="Z97" s="603"/>
      <c r="AA97" s="603"/>
      <c r="AB97" s="603"/>
      <c r="AC97" s="603"/>
      <c r="AD97" s="603"/>
      <c r="AE97" s="603"/>
      <c r="AF97" s="603"/>
      <c r="AG97" s="603"/>
      <c r="AH97" s="603"/>
      <c r="AI97" s="603"/>
      <c r="AJ97" s="603"/>
      <c r="AK97" s="603"/>
      <c r="AL97" s="603"/>
      <c r="AM97" s="603"/>
      <c r="AN97" s="603"/>
      <c r="AO97" s="603"/>
      <c r="AP97" s="603"/>
      <c r="AQ97" s="603"/>
      <c r="AR97" s="603"/>
      <c r="AS97" s="603"/>
      <c r="AT97" s="603"/>
      <c r="AU97" s="603"/>
      <c r="AV97" s="603"/>
      <c r="AW97" s="603"/>
      <c r="AX97" s="603"/>
      <c r="AY97" s="603"/>
      <c r="AZ97" s="216"/>
      <c r="BA97" s="237"/>
      <c r="BB97" s="154"/>
      <c r="BC97" s="322"/>
      <c r="BD97" s="303"/>
      <c r="BE97" s="303"/>
      <c r="BF97" s="303"/>
      <c r="BG97" s="323"/>
      <c r="BH97" s="330"/>
      <c r="BI97" s="303"/>
      <c r="BJ97" s="303"/>
      <c r="BK97" s="303"/>
      <c r="BL97" s="323"/>
      <c r="BM97" s="330"/>
      <c r="BN97" s="303"/>
      <c r="BO97" s="303"/>
      <c r="BP97" s="303"/>
      <c r="BQ97" s="323"/>
      <c r="BR97" s="330"/>
      <c r="BS97" s="303"/>
      <c r="BT97" s="303"/>
      <c r="BU97" s="303"/>
      <c r="BV97" s="303"/>
      <c r="BW97" s="303"/>
      <c r="BX97" s="303"/>
      <c r="BY97" s="304"/>
      <c r="BZ97" s="1866"/>
      <c r="CA97" s="1866"/>
      <c r="CB97" s="1866"/>
      <c r="CC97" s="1866"/>
      <c r="CD97" s="1866"/>
      <c r="CE97" s="1866"/>
      <c r="CF97" s="1866"/>
      <c r="CG97" s="1866"/>
      <c r="CH97" s="1866"/>
      <c r="CI97" s="1866"/>
      <c r="CJ97" s="1866"/>
      <c r="CK97" s="1866"/>
      <c r="CL97" s="1866"/>
      <c r="CM97" s="1866"/>
      <c r="CN97" s="1866"/>
      <c r="CO97" s="1866"/>
      <c r="CP97" s="1866"/>
      <c r="CQ97" s="1866"/>
      <c r="CR97" s="1866"/>
      <c r="CS97" s="1866"/>
      <c r="CT97" s="1866"/>
      <c r="CU97" s="1866"/>
      <c r="CV97" s="1866"/>
      <c r="CW97" s="1866"/>
      <c r="CX97" s="1866"/>
      <c r="CY97" s="1866"/>
      <c r="CZ97" s="1866"/>
    </row>
    <row r="98" s="131" customFormat="true" ht="15" customHeight="true" x14ac:dyDescent="0.2">
      <c r="A98" s="1005"/>
      <c r="B98" s="815"/>
      <c r="C98" s="889"/>
      <c r="D98" s="890"/>
      <c r="E98" s="890"/>
      <c r="F98" s="890"/>
      <c r="G98" s="891"/>
      <c r="H98" s="892"/>
      <c r="I98" s="890"/>
      <c r="J98" s="890"/>
      <c r="K98" s="890"/>
      <c r="L98" s="893"/>
      <c r="M98" s="889"/>
      <c r="N98" s="890"/>
      <c r="O98" s="890"/>
      <c r="P98" s="890"/>
      <c r="Q98" s="891"/>
      <c r="R98" s="892"/>
      <c r="S98" s="890"/>
      <c r="T98" s="890"/>
      <c r="U98" s="890"/>
      <c r="V98" s="890"/>
      <c r="W98" s="890"/>
      <c r="X98" s="890"/>
      <c r="Y98" s="893"/>
      <c r="Z98" s="603"/>
      <c r="AA98" s="603"/>
      <c r="AB98" s="603"/>
      <c r="AC98" s="603"/>
      <c r="AD98" s="603"/>
      <c r="AE98" s="603"/>
      <c r="AF98" s="603"/>
      <c r="AG98" s="603"/>
      <c r="AH98" s="603"/>
      <c r="AI98" s="603"/>
      <c r="AJ98" s="603"/>
      <c r="AK98" s="603"/>
      <c r="AL98" s="603"/>
      <c r="AM98" s="603"/>
      <c r="AN98" s="603"/>
      <c r="AO98" s="603"/>
      <c r="AP98" s="603"/>
      <c r="AQ98" s="603"/>
      <c r="AR98" s="603"/>
      <c r="AS98" s="603"/>
      <c r="AT98" s="603"/>
      <c r="AU98" s="603"/>
      <c r="AV98" s="603"/>
      <c r="AW98" s="603"/>
      <c r="AX98" s="603"/>
      <c r="AY98" s="603"/>
      <c r="AZ98" s="216"/>
      <c r="BA98" s="237"/>
      <c r="BB98" s="154"/>
      <c r="BC98" s="322"/>
      <c r="BD98" s="303"/>
      <c r="BE98" s="303"/>
      <c r="BF98" s="303"/>
      <c r="BG98" s="323"/>
      <c r="BH98" s="330"/>
      <c r="BI98" s="303"/>
      <c r="BJ98" s="303"/>
      <c r="BK98" s="303"/>
      <c r="BL98" s="323"/>
      <c r="BM98" s="330"/>
      <c r="BN98" s="303"/>
      <c r="BO98" s="303"/>
      <c r="BP98" s="303"/>
      <c r="BQ98" s="323"/>
      <c r="BR98" s="330"/>
      <c r="BS98" s="303"/>
      <c r="BT98" s="303"/>
      <c r="BU98" s="303"/>
      <c r="BV98" s="303"/>
      <c r="BW98" s="303"/>
      <c r="BX98" s="303"/>
      <c r="BY98" s="304"/>
      <c r="BZ98" s="1866"/>
      <c r="CA98" s="1866"/>
      <c r="CB98" s="1866"/>
      <c r="CC98" s="1866"/>
      <c r="CD98" s="1866"/>
      <c r="CE98" s="1866"/>
      <c r="CF98" s="1866"/>
      <c r="CG98" s="1866"/>
      <c r="CH98" s="1866"/>
      <c r="CI98" s="1866"/>
      <c r="CJ98" s="1866"/>
      <c r="CK98" s="1866"/>
      <c r="CL98" s="1866"/>
      <c r="CM98" s="1866"/>
      <c r="CN98" s="1866"/>
      <c r="CO98" s="1866"/>
      <c r="CP98" s="1866"/>
      <c r="CQ98" s="1866"/>
      <c r="CR98" s="1866"/>
      <c r="CS98" s="1866"/>
      <c r="CT98" s="1866"/>
      <c r="CU98" s="1866"/>
      <c r="CV98" s="1866"/>
      <c r="CW98" s="1866"/>
      <c r="CX98" s="1866"/>
      <c r="CY98" s="1866"/>
      <c r="CZ98" s="1866"/>
    </row>
    <row r="99" s="131" customFormat="true" ht="15" customHeight="true" x14ac:dyDescent="0.2">
      <c r="A99" s="1005"/>
      <c r="B99" s="815"/>
      <c r="C99" s="889"/>
      <c r="D99" s="890"/>
      <c r="E99" s="890"/>
      <c r="F99" s="890"/>
      <c r="G99" s="891"/>
      <c r="H99" s="892"/>
      <c r="I99" s="890"/>
      <c r="J99" s="890"/>
      <c r="K99" s="890"/>
      <c r="L99" s="893"/>
      <c r="M99" s="889"/>
      <c r="N99" s="890"/>
      <c r="O99" s="890"/>
      <c r="P99" s="890"/>
      <c r="Q99" s="891"/>
      <c r="R99" s="892"/>
      <c r="S99" s="890"/>
      <c r="T99" s="890"/>
      <c r="U99" s="890"/>
      <c r="V99" s="890"/>
      <c r="W99" s="890"/>
      <c r="X99" s="890"/>
      <c r="Y99" s="893"/>
      <c r="Z99" s="603"/>
      <c r="AA99" s="603"/>
      <c r="AB99" s="603"/>
      <c r="AC99" s="603"/>
      <c r="AD99" s="603"/>
      <c r="AE99" s="603"/>
      <c r="AF99" s="603"/>
      <c r="AG99" s="603"/>
      <c r="AH99" s="603"/>
      <c r="AI99" s="603"/>
      <c r="AJ99" s="603"/>
      <c r="AK99" s="603"/>
      <c r="AL99" s="603"/>
      <c r="AM99" s="603"/>
      <c r="AN99" s="603"/>
      <c r="AO99" s="603"/>
      <c r="AP99" s="603"/>
      <c r="AQ99" s="603"/>
      <c r="AR99" s="603"/>
      <c r="AS99" s="603"/>
      <c r="AT99" s="603"/>
      <c r="AU99" s="603"/>
      <c r="AV99" s="603"/>
      <c r="AW99" s="603"/>
      <c r="AX99" s="603"/>
      <c r="AY99" s="603"/>
      <c r="AZ99" s="216"/>
      <c r="BA99" s="237"/>
      <c r="BB99" s="154"/>
      <c r="BC99" s="322"/>
      <c r="BD99" s="303"/>
      <c r="BE99" s="303"/>
      <c r="BF99" s="303"/>
      <c r="BG99" s="323"/>
      <c r="BH99" s="330"/>
      <c r="BI99" s="303"/>
      <c r="BJ99" s="303"/>
      <c r="BK99" s="303"/>
      <c r="BL99" s="323"/>
      <c r="BM99" s="330"/>
      <c r="BN99" s="303"/>
      <c r="BO99" s="303"/>
      <c r="BP99" s="303"/>
      <c r="BQ99" s="323"/>
      <c r="BR99" s="330"/>
      <c r="BS99" s="303"/>
      <c r="BT99" s="303"/>
      <c r="BU99" s="303"/>
      <c r="BV99" s="303"/>
      <c r="BW99" s="303"/>
      <c r="BX99" s="303"/>
      <c r="BY99" s="304"/>
      <c r="BZ99" s="1866"/>
      <c r="CA99" s="1866"/>
      <c r="CB99" s="1866"/>
      <c r="CC99" s="1866"/>
      <c r="CD99" s="1866"/>
      <c r="CE99" s="1866"/>
      <c r="CF99" s="1866"/>
      <c r="CG99" s="1866"/>
      <c r="CH99" s="1866"/>
      <c r="CI99" s="1866"/>
      <c r="CJ99" s="1866"/>
      <c r="CK99" s="1866"/>
      <c r="CL99" s="1866"/>
      <c r="CM99" s="1866"/>
      <c r="CN99" s="1866"/>
      <c r="CO99" s="1866"/>
      <c r="CP99" s="1866"/>
      <c r="CQ99" s="1866"/>
      <c r="CR99" s="1866"/>
      <c r="CS99" s="1866"/>
      <c r="CT99" s="1866"/>
      <c r="CU99" s="1866"/>
      <c r="CV99" s="1866"/>
      <c r="CW99" s="1866"/>
      <c r="CX99" s="1866"/>
      <c r="CY99" s="1866"/>
      <c r="CZ99" s="1866"/>
    </row>
    <row r="100" s="131" customFormat="true" ht="15" customHeight="true" x14ac:dyDescent="0.2">
      <c r="A100" s="1005"/>
      <c r="B100" s="815"/>
      <c r="C100" s="889"/>
      <c r="D100" s="890"/>
      <c r="E100" s="890"/>
      <c r="F100" s="890"/>
      <c r="G100" s="891"/>
      <c r="H100" s="892"/>
      <c r="I100" s="890"/>
      <c r="J100" s="890"/>
      <c r="K100" s="890"/>
      <c r="L100" s="893"/>
      <c r="M100" s="889"/>
      <c r="N100" s="890"/>
      <c r="O100" s="890"/>
      <c r="P100" s="890"/>
      <c r="Q100" s="891"/>
      <c r="R100" s="892"/>
      <c r="S100" s="890"/>
      <c r="T100" s="890"/>
      <c r="U100" s="890"/>
      <c r="V100" s="890"/>
      <c r="W100" s="890"/>
      <c r="X100" s="890"/>
      <c r="Y100" s="893"/>
      <c r="Z100" s="603"/>
      <c r="AA100" s="603"/>
      <c r="AB100" s="603"/>
      <c r="AC100" s="603"/>
      <c r="AD100" s="603"/>
      <c r="AE100" s="603"/>
      <c r="AF100" s="603"/>
      <c r="AG100" s="603"/>
      <c r="AH100" s="603"/>
      <c r="AI100" s="603"/>
      <c r="AJ100" s="603"/>
      <c r="AK100" s="603"/>
      <c r="AL100" s="603"/>
      <c r="AM100" s="603"/>
      <c r="AN100" s="603"/>
      <c r="AO100" s="603"/>
      <c r="AP100" s="603"/>
      <c r="AQ100" s="603"/>
      <c r="AR100" s="603"/>
      <c r="AS100" s="603"/>
      <c r="AT100" s="603"/>
      <c r="AU100" s="603"/>
      <c r="AV100" s="603"/>
      <c r="AW100" s="603"/>
      <c r="AX100" s="603"/>
      <c r="AY100" s="603"/>
      <c r="AZ100" s="216"/>
      <c r="BA100" s="237"/>
      <c r="BB100" s="154"/>
      <c r="BC100" s="322"/>
      <c r="BD100" s="303"/>
      <c r="BE100" s="303"/>
      <c r="BF100" s="303"/>
      <c r="BG100" s="323"/>
      <c r="BH100" s="330"/>
      <c r="BI100" s="303"/>
      <c r="BJ100" s="303"/>
      <c r="BK100" s="303"/>
      <c r="BL100" s="323"/>
      <c r="BM100" s="330"/>
      <c r="BN100" s="303"/>
      <c r="BO100" s="303"/>
      <c r="BP100" s="303"/>
      <c r="BQ100" s="323"/>
      <c r="BR100" s="330"/>
      <c r="BS100" s="303"/>
      <c r="BT100" s="303"/>
      <c r="BU100" s="303"/>
      <c r="BV100" s="303"/>
      <c r="BW100" s="303"/>
      <c r="BX100" s="303"/>
      <c r="BY100" s="304"/>
      <c r="BZ100" s="1866"/>
      <c r="CA100" s="1866"/>
      <c r="CB100" s="1866"/>
      <c r="CC100" s="1866"/>
      <c r="CD100" s="1866"/>
      <c r="CE100" s="1866"/>
      <c r="CF100" s="1866"/>
      <c r="CG100" s="1866"/>
      <c r="CH100" s="1866"/>
      <c r="CI100" s="1866"/>
      <c r="CJ100" s="1866"/>
      <c r="CK100" s="1866"/>
      <c r="CL100" s="1866"/>
      <c r="CM100" s="1866"/>
      <c r="CN100" s="1866"/>
      <c r="CO100" s="1866"/>
      <c r="CP100" s="1866"/>
      <c r="CQ100" s="1866"/>
      <c r="CR100" s="1866"/>
      <c r="CS100" s="1866"/>
      <c r="CT100" s="1866"/>
      <c r="CU100" s="1866"/>
      <c r="CV100" s="1866"/>
      <c r="CW100" s="1866"/>
      <c r="CX100" s="1866"/>
      <c r="CY100" s="1866"/>
      <c r="CZ100" s="1866"/>
    </row>
    <row r="101" s="131" customFormat="true" ht="15" customHeight="true" x14ac:dyDescent="0.2">
      <c r="A101" s="795"/>
      <c r="B101" s="815"/>
      <c r="C101" s="889"/>
      <c r="D101" s="890"/>
      <c r="E101" s="890"/>
      <c r="F101" s="890"/>
      <c r="G101" s="891"/>
      <c r="H101" s="892"/>
      <c r="I101" s="890"/>
      <c r="J101" s="890"/>
      <c r="K101" s="890"/>
      <c r="L101" s="893"/>
      <c r="M101" s="889"/>
      <c r="N101" s="890"/>
      <c r="O101" s="890"/>
      <c r="P101" s="890"/>
      <c r="Q101" s="891"/>
      <c r="R101" s="892"/>
      <c r="S101" s="890"/>
      <c r="T101" s="890"/>
      <c r="U101" s="890"/>
      <c r="V101" s="890"/>
      <c r="W101" s="890"/>
      <c r="X101" s="890"/>
      <c r="Y101" s="893"/>
      <c r="Z101" s="603"/>
      <c r="AA101" s="603"/>
      <c r="AB101" s="603"/>
      <c r="AC101" s="603"/>
      <c r="AD101" s="603"/>
      <c r="AE101" s="603"/>
      <c r="AF101" s="603"/>
      <c r="AG101" s="603"/>
      <c r="AH101" s="603"/>
      <c r="AI101" s="603"/>
      <c r="AJ101" s="603"/>
      <c r="AK101" s="603"/>
      <c r="AL101" s="603"/>
      <c r="AM101" s="603"/>
      <c r="AN101" s="603"/>
      <c r="AO101" s="603"/>
      <c r="AP101" s="603"/>
      <c r="AQ101" s="603"/>
      <c r="AR101" s="603"/>
      <c r="AS101" s="603"/>
      <c r="AT101" s="603"/>
      <c r="AU101" s="603"/>
      <c r="AV101" s="603"/>
      <c r="AW101" s="603"/>
      <c r="AX101" s="603"/>
      <c r="AY101" s="603"/>
      <c r="AZ101" s="216"/>
      <c r="BA101" s="237"/>
      <c r="BB101" s="154"/>
      <c r="BC101" s="322"/>
      <c r="BD101" s="303"/>
      <c r="BE101" s="303"/>
      <c r="BF101" s="303"/>
      <c r="BG101" s="323"/>
      <c r="BH101" s="330"/>
      <c r="BI101" s="303"/>
      <c r="BJ101" s="303"/>
      <c r="BK101" s="303"/>
      <c r="BL101" s="323"/>
      <c r="BM101" s="330"/>
      <c r="BN101" s="303"/>
      <c r="BO101" s="303"/>
      <c r="BP101" s="303"/>
      <c r="BQ101" s="323"/>
      <c r="BR101" s="330"/>
      <c r="BS101" s="303"/>
      <c r="BT101" s="303"/>
      <c r="BU101" s="303"/>
      <c r="BV101" s="303"/>
      <c r="BW101" s="303"/>
      <c r="BX101" s="303"/>
      <c r="BY101" s="304"/>
      <c r="BZ101" s="1866"/>
      <c r="CA101" s="1866"/>
      <c r="CB101" s="1866"/>
      <c r="CC101" s="1866"/>
      <c r="CD101" s="1866"/>
      <c r="CE101" s="1866"/>
      <c r="CF101" s="1866"/>
      <c r="CG101" s="1866"/>
      <c r="CH101" s="1866"/>
      <c r="CI101" s="1866"/>
      <c r="CJ101" s="1866"/>
      <c r="CK101" s="1866"/>
      <c r="CL101" s="1866"/>
      <c r="CM101" s="1866"/>
      <c r="CN101" s="1866"/>
      <c r="CO101" s="1866"/>
      <c r="CP101" s="1866"/>
      <c r="CQ101" s="1866"/>
      <c r="CR101" s="1866"/>
      <c r="CS101" s="1866"/>
      <c r="CT101" s="1866"/>
      <c r="CU101" s="1866"/>
      <c r="CV101" s="1866"/>
      <c r="CW101" s="1866"/>
      <c r="CX101" s="1866"/>
      <c r="CY101" s="1866"/>
      <c r="CZ101" s="1866"/>
    </row>
    <row r="102" s="131" customFormat="true" ht="15" customHeight="true" x14ac:dyDescent="0.2">
      <c r="A102" s="1005"/>
      <c r="B102" s="815"/>
      <c r="C102" s="889"/>
      <c r="D102" s="890"/>
      <c r="E102" s="890"/>
      <c r="F102" s="890"/>
      <c r="G102" s="891"/>
      <c r="H102" s="892"/>
      <c r="I102" s="890"/>
      <c r="J102" s="890"/>
      <c r="K102" s="890"/>
      <c r="L102" s="893"/>
      <c r="M102" s="889"/>
      <c r="N102" s="890"/>
      <c r="O102" s="890"/>
      <c r="P102" s="890"/>
      <c r="Q102" s="891"/>
      <c r="R102" s="892"/>
      <c r="S102" s="890"/>
      <c r="T102" s="890"/>
      <c r="U102" s="890"/>
      <c r="V102" s="890"/>
      <c r="W102" s="890"/>
      <c r="X102" s="890"/>
      <c r="Y102" s="893"/>
      <c r="Z102" s="603"/>
      <c r="AA102" s="603"/>
      <c r="AB102" s="603"/>
      <c r="AC102" s="603"/>
      <c r="AD102" s="603"/>
      <c r="AE102" s="603"/>
      <c r="AF102" s="603"/>
      <c r="AG102" s="603"/>
      <c r="AH102" s="603"/>
      <c r="AI102" s="603"/>
      <c r="AJ102" s="603"/>
      <c r="AK102" s="603"/>
      <c r="AL102" s="603"/>
      <c r="AM102" s="603"/>
      <c r="AN102" s="603"/>
      <c r="AO102" s="603"/>
      <c r="AP102" s="603"/>
      <c r="AQ102" s="603"/>
      <c r="AR102" s="603"/>
      <c r="AS102" s="603"/>
      <c r="AT102" s="603"/>
      <c r="AU102" s="603"/>
      <c r="AV102" s="603"/>
      <c r="AW102" s="603"/>
      <c r="AX102" s="603"/>
      <c r="AY102" s="603"/>
      <c r="AZ102" s="216"/>
      <c r="BA102" s="237"/>
      <c r="BB102" s="154"/>
      <c r="BC102" s="322"/>
      <c r="BD102" s="303"/>
      <c r="BE102" s="303"/>
      <c r="BF102" s="303"/>
      <c r="BG102" s="323"/>
      <c r="BH102" s="330"/>
      <c r="BI102" s="303"/>
      <c r="BJ102" s="303"/>
      <c r="BK102" s="303"/>
      <c r="BL102" s="323"/>
      <c r="BM102" s="330"/>
      <c r="BN102" s="303"/>
      <c r="BO102" s="303"/>
      <c r="BP102" s="303"/>
      <c r="BQ102" s="323"/>
      <c r="BR102" s="330"/>
      <c r="BS102" s="303"/>
      <c r="BT102" s="303"/>
      <c r="BU102" s="303"/>
      <c r="BV102" s="303"/>
      <c r="BW102" s="303"/>
      <c r="BX102" s="303"/>
      <c r="BY102" s="304"/>
      <c r="BZ102" s="1866"/>
      <c r="CA102" s="1866"/>
      <c r="CB102" s="1866"/>
      <c r="CC102" s="1866"/>
      <c r="CD102" s="1866"/>
      <c r="CE102" s="1866"/>
      <c r="CF102" s="1866"/>
      <c r="CG102" s="1866"/>
      <c r="CH102" s="1866"/>
      <c r="CI102" s="1866"/>
      <c r="CJ102" s="1866"/>
      <c r="CK102" s="1866"/>
      <c r="CL102" s="1866"/>
      <c r="CM102" s="1866"/>
      <c r="CN102" s="1866"/>
      <c r="CO102" s="1866"/>
      <c r="CP102" s="1866"/>
      <c r="CQ102" s="1866"/>
      <c r="CR102" s="1866"/>
      <c r="CS102" s="1866"/>
      <c r="CT102" s="1866"/>
      <c r="CU102" s="1866"/>
      <c r="CV102" s="1866"/>
      <c r="CW102" s="1866"/>
      <c r="CX102" s="1866"/>
      <c r="CY102" s="1866"/>
      <c r="CZ102" s="1866"/>
    </row>
    <row r="103" s="131" customFormat="true" ht="15" customHeight="true" x14ac:dyDescent="0.2">
      <c r="A103" s="1005"/>
      <c r="B103" s="815"/>
      <c r="C103" s="889"/>
      <c r="D103" s="890"/>
      <c r="E103" s="890"/>
      <c r="F103" s="890"/>
      <c r="G103" s="891"/>
      <c r="H103" s="892"/>
      <c r="I103" s="890"/>
      <c r="J103" s="890"/>
      <c r="K103" s="890"/>
      <c r="L103" s="893"/>
      <c r="M103" s="889"/>
      <c r="N103" s="890"/>
      <c r="O103" s="890"/>
      <c r="P103" s="890"/>
      <c r="Q103" s="891"/>
      <c r="R103" s="892"/>
      <c r="S103" s="890"/>
      <c r="T103" s="890"/>
      <c r="U103" s="890"/>
      <c r="V103" s="890"/>
      <c r="W103" s="890"/>
      <c r="X103" s="890"/>
      <c r="Y103" s="893"/>
      <c r="Z103" s="603"/>
      <c r="AA103" s="603"/>
      <c r="AB103" s="603"/>
      <c r="AC103" s="603"/>
      <c r="AD103" s="603"/>
      <c r="AE103" s="603"/>
      <c r="AF103" s="603"/>
      <c r="AG103" s="603"/>
      <c r="AH103" s="603"/>
      <c r="AI103" s="603"/>
      <c r="AJ103" s="603"/>
      <c r="AK103" s="603"/>
      <c r="AL103" s="603"/>
      <c r="AM103" s="603"/>
      <c r="AN103" s="603"/>
      <c r="AO103" s="603"/>
      <c r="AP103" s="603"/>
      <c r="AQ103" s="603"/>
      <c r="AR103" s="603"/>
      <c r="AS103" s="603"/>
      <c r="AT103" s="603"/>
      <c r="AU103" s="603"/>
      <c r="AV103" s="603"/>
      <c r="AW103" s="603"/>
      <c r="AX103" s="603"/>
      <c r="AY103" s="603"/>
      <c r="AZ103" s="216"/>
      <c r="BA103" s="237"/>
      <c r="BB103" s="154"/>
      <c r="BC103" s="322"/>
      <c r="BD103" s="303"/>
      <c r="BE103" s="303"/>
      <c r="BF103" s="303"/>
      <c r="BG103" s="323"/>
      <c r="BH103" s="330"/>
      <c r="BI103" s="303"/>
      <c r="BJ103" s="303"/>
      <c r="BK103" s="303"/>
      <c r="BL103" s="323"/>
      <c r="BM103" s="330"/>
      <c r="BN103" s="303"/>
      <c r="BO103" s="303"/>
      <c r="BP103" s="303"/>
      <c r="BQ103" s="323"/>
      <c r="BR103" s="330"/>
      <c r="BS103" s="303"/>
      <c r="BT103" s="303"/>
      <c r="BU103" s="303"/>
      <c r="BV103" s="303"/>
      <c r="BW103" s="303"/>
      <c r="BX103" s="303"/>
      <c r="BY103" s="304"/>
      <c r="BZ103" s="1866"/>
      <c r="CA103" s="1866"/>
      <c r="CB103" s="1866"/>
      <c r="CC103" s="1866"/>
      <c r="CD103" s="1866"/>
      <c r="CE103" s="1866"/>
      <c r="CF103" s="1866"/>
      <c r="CG103" s="1866"/>
      <c r="CH103" s="1866"/>
      <c r="CI103" s="1866"/>
      <c r="CJ103" s="1866"/>
      <c r="CK103" s="1866"/>
      <c r="CL103" s="1866"/>
      <c r="CM103" s="1866"/>
      <c r="CN103" s="1866"/>
      <c r="CO103" s="1866"/>
      <c r="CP103" s="1866"/>
      <c r="CQ103" s="1866"/>
      <c r="CR103" s="1866"/>
      <c r="CS103" s="1866"/>
      <c r="CT103" s="1866"/>
      <c r="CU103" s="1866"/>
      <c r="CV103" s="1866"/>
      <c r="CW103" s="1866"/>
      <c r="CX103" s="1866"/>
      <c r="CY103" s="1866"/>
      <c r="CZ103" s="1866"/>
    </row>
    <row r="104" s="131" customFormat="true" ht="15" customHeight="true" x14ac:dyDescent="0.2">
      <c r="A104" s="1005"/>
      <c r="B104" s="815"/>
      <c r="C104" s="889"/>
      <c r="D104" s="890"/>
      <c r="E104" s="890"/>
      <c r="F104" s="890"/>
      <c r="G104" s="891"/>
      <c r="H104" s="892"/>
      <c r="I104" s="890"/>
      <c r="J104" s="890"/>
      <c r="K104" s="890"/>
      <c r="L104" s="893"/>
      <c r="M104" s="889"/>
      <c r="N104" s="890"/>
      <c r="O104" s="890"/>
      <c r="P104" s="890"/>
      <c r="Q104" s="891"/>
      <c r="R104" s="892"/>
      <c r="S104" s="890"/>
      <c r="T104" s="890"/>
      <c r="U104" s="890"/>
      <c r="V104" s="890"/>
      <c r="W104" s="890"/>
      <c r="X104" s="890"/>
      <c r="Y104" s="893"/>
      <c r="Z104" s="603"/>
      <c r="AA104" s="603"/>
      <c r="AB104" s="603"/>
      <c r="AC104" s="603"/>
      <c r="AD104" s="603"/>
      <c r="AE104" s="603"/>
      <c r="AF104" s="603"/>
      <c r="AG104" s="603"/>
      <c r="AH104" s="603"/>
      <c r="AI104" s="603"/>
      <c r="AJ104" s="603"/>
      <c r="AK104" s="603"/>
      <c r="AL104" s="603"/>
      <c r="AM104" s="603"/>
      <c r="AN104" s="603"/>
      <c r="AO104" s="603"/>
      <c r="AP104" s="603"/>
      <c r="AQ104" s="603"/>
      <c r="AR104" s="603"/>
      <c r="AS104" s="603"/>
      <c r="AT104" s="603"/>
      <c r="AU104" s="603"/>
      <c r="AV104" s="603"/>
      <c r="AW104" s="603"/>
      <c r="AX104" s="603"/>
      <c r="AY104" s="603"/>
      <c r="AZ104" s="216"/>
      <c r="BA104" s="237"/>
      <c r="BB104" s="154"/>
      <c r="BC104" s="322"/>
      <c r="BD104" s="303"/>
      <c r="BE104" s="303"/>
      <c r="BF104" s="303"/>
      <c r="BG104" s="323"/>
      <c r="BH104" s="330"/>
      <c r="BI104" s="303"/>
      <c r="BJ104" s="303"/>
      <c r="BK104" s="303"/>
      <c r="BL104" s="323"/>
      <c r="BM104" s="330"/>
      <c r="BN104" s="303"/>
      <c r="BO104" s="303"/>
      <c r="BP104" s="303"/>
      <c r="BQ104" s="323"/>
      <c r="BR104" s="330"/>
      <c r="BS104" s="303"/>
      <c r="BT104" s="303"/>
      <c r="BU104" s="303"/>
      <c r="BV104" s="303"/>
      <c r="BW104" s="303"/>
      <c r="BX104" s="303"/>
      <c r="BY104" s="304"/>
      <c r="BZ104" s="1866"/>
      <c r="CA104" s="1866"/>
      <c r="CB104" s="1866"/>
      <c r="CC104" s="1866"/>
      <c r="CD104" s="1866"/>
      <c r="CE104" s="1866"/>
      <c r="CF104" s="1866"/>
      <c r="CG104" s="1866"/>
      <c r="CH104" s="1866"/>
      <c r="CI104" s="1866"/>
      <c r="CJ104" s="1866"/>
      <c r="CK104" s="1866"/>
      <c r="CL104" s="1866"/>
      <c r="CM104" s="1866"/>
      <c r="CN104" s="1866"/>
      <c r="CO104" s="1866"/>
      <c r="CP104" s="1866"/>
      <c r="CQ104" s="1866"/>
      <c r="CR104" s="1866"/>
      <c r="CS104" s="1866"/>
      <c r="CT104" s="1866"/>
      <c r="CU104" s="1866"/>
      <c r="CV104" s="1866"/>
      <c r="CW104" s="1866"/>
      <c r="CX104" s="1866"/>
      <c r="CY104" s="1866"/>
      <c r="CZ104" s="1866"/>
    </row>
    <row r="105" s="131" customFormat="true" ht="15" customHeight="true" x14ac:dyDescent="0.2">
      <c r="A105" s="809"/>
      <c r="B105" s="816"/>
      <c r="C105" s="894"/>
      <c r="D105" s="895"/>
      <c r="E105" s="895"/>
      <c r="F105" s="895"/>
      <c r="G105" s="896"/>
      <c r="H105" s="897"/>
      <c r="I105" s="895"/>
      <c r="J105" s="895"/>
      <c r="K105" s="895"/>
      <c r="L105" s="898"/>
      <c r="M105" s="894"/>
      <c r="N105" s="895"/>
      <c r="O105" s="895"/>
      <c r="P105" s="895"/>
      <c r="Q105" s="896"/>
      <c r="R105" s="897"/>
      <c r="S105" s="895"/>
      <c r="T105" s="895"/>
      <c r="U105" s="895"/>
      <c r="V105" s="895"/>
      <c r="W105" s="895"/>
      <c r="X105" s="895"/>
      <c r="Y105" s="898"/>
      <c r="Z105" s="603"/>
      <c r="AA105" s="603"/>
      <c r="AB105" s="603"/>
      <c r="AC105" s="603"/>
      <c r="AD105" s="603"/>
      <c r="AE105" s="603"/>
      <c r="AF105" s="603"/>
      <c r="AG105" s="603"/>
      <c r="AH105" s="603"/>
      <c r="AI105" s="603"/>
      <c r="AJ105" s="603"/>
      <c r="AK105" s="603"/>
      <c r="AL105" s="603"/>
      <c r="AM105" s="603"/>
      <c r="AN105" s="603"/>
      <c r="AO105" s="603"/>
      <c r="AP105" s="603"/>
      <c r="AQ105" s="603"/>
      <c r="AR105" s="603"/>
      <c r="AS105" s="603"/>
      <c r="AT105" s="603"/>
      <c r="AU105" s="603"/>
      <c r="AV105" s="603"/>
      <c r="AW105" s="603"/>
      <c r="AX105" s="603"/>
      <c r="AY105" s="603"/>
      <c r="AZ105" s="216"/>
      <c r="BA105" s="237"/>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1866"/>
      <c r="CA105" s="1866"/>
      <c r="CB105" s="1866"/>
      <c r="CC105" s="1866"/>
      <c r="CD105" s="1866"/>
      <c r="CE105" s="1866"/>
      <c r="CF105" s="1866"/>
      <c r="CG105" s="1866"/>
      <c r="CH105" s="1866"/>
      <c r="CI105" s="1866"/>
      <c r="CJ105" s="1866"/>
      <c r="CK105" s="1866"/>
      <c r="CL105" s="1866"/>
      <c r="CM105" s="1866"/>
      <c r="CN105" s="1866"/>
      <c r="CO105" s="1866"/>
      <c r="CP105" s="1866"/>
      <c r="CQ105" s="1866"/>
      <c r="CR105" s="1866"/>
      <c r="CS105" s="1866"/>
      <c r="CT105" s="1866"/>
      <c r="CU105" s="1866"/>
      <c r="CV105" s="1866"/>
      <c r="CW105" s="1866"/>
      <c r="CX105" s="1866"/>
      <c r="CY105" s="1866"/>
      <c r="CZ105" s="1866"/>
    </row>
    <row r="106" s="131" customFormat="true" ht="250.15" customHeight="true" x14ac:dyDescent="0.2">
      <c r="A106" s="398"/>
      <c r="B106" s="664"/>
      <c r="C106" s="665"/>
      <c r="D106" s="665"/>
      <c r="E106" s="665"/>
      <c r="F106" s="665"/>
      <c r="G106" s="665"/>
      <c r="H106" s="665"/>
      <c r="I106" s="665"/>
      <c r="J106" s="665"/>
      <c r="K106" s="665"/>
      <c r="L106" s="665"/>
      <c r="M106" s="665"/>
      <c r="N106" s="665"/>
      <c r="O106" s="665"/>
      <c r="P106" s="665"/>
      <c r="Q106" s="665"/>
      <c r="R106" s="665"/>
      <c r="S106" s="665"/>
      <c r="T106" s="665"/>
      <c r="U106" s="665"/>
      <c r="V106" s="665"/>
      <c r="W106" s="665"/>
      <c r="X106" s="665"/>
      <c r="Y106" s="665"/>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8"/>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171" t="str">
        <f>A1026</f>
        <v>Guatemala</v>
      </c>
      <c r="B108" s="2172"/>
      <c r="C108" s="113"/>
      <c r="D108" s="113"/>
      <c r="E108" s="113"/>
      <c r="F108" s="113"/>
      <c r="G108" s="113"/>
      <c r="H108" s="113"/>
      <c r="I108" s="113"/>
      <c r="J108" s="113"/>
      <c r="K108" s="113"/>
      <c r="L108" s="113"/>
      <c r="M108" s="113"/>
      <c r="N108" s="113"/>
      <c r="O108" s="113"/>
      <c r="P108" s="113"/>
      <c r="Q108" s="113"/>
      <c r="R108" s="113"/>
      <c r="S108" s="113"/>
      <c r="T108" s="113"/>
      <c r="U108" s="113"/>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2011</v>
      </c>
      <c r="B109" s="139"/>
      <c r="C109" s="113"/>
      <c r="D109" s="113"/>
      <c r="E109" s="113"/>
      <c r="F109" s="113"/>
      <c r="G109" s="113"/>
      <c r="H109" s="113"/>
      <c r="I109" s="113"/>
      <c r="J109" s="113"/>
      <c r="K109" s="113"/>
      <c r="L109" s="113"/>
      <c r="M109" s="113"/>
      <c r="N109" s="113"/>
      <c r="O109" s="113"/>
      <c r="P109" s="113"/>
      <c r="Q109" s="113"/>
      <c r="R109" s="113"/>
      <c r="S109" s="113"/>
      <c r="T109" s="113"/>
      <c r="U109" s="113"/>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462" t="s">
        <v>97</v>
      </c>
      <c r="B112" s="222"/>
      <c r="C112" s="113"/>
      <c r="D112" s="113"/>
      <c r="E112" s="113"/>
      <c r="F112" s="113"/>
      <c r="G112" s="113"/>
      <c r="H112" s="113"/>
      <c r="I112" s="113"/>
      <c r="J112" s="113"/>
      <c r="K112" s="113"/>
      <c r="L112" s="113"/>
      <c r="M112" s="113"/>
      <c r="N112" s="113"/>
      <c r="O112" s="113"/>
      <c r="P112" s="113"/>
      <c r="Q112" s="113"/>
      <c r="R112" s="113"/>
      <c r="S112" s="113"/>
      <c r="T112" s="113"/>
      <c r="U112" s="113"/>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ENCOVI11</v>
      </c>
      <c r="C115" s="113"/>
      <c r="D115" s="113"/>
      <c r="E115" s="113"/>
      <c r="F115" s="113"/>
      <c r="G115" s="113"/>
      <c r="H115" s="113"/>
      <c r="I115" s="113"/>
      <c r="J115" s="113"/>
      <c r="K115" s="113"/>
      <c r="L115" s="113"/>
      <c r="M115" s="113"/>
      <c r="N115" s="113"/>
      <c r="O115" s="113"/>
      <c r="P115" s="113"/>
      <c r="Q115" s="113"/>
      <c r="R115" s="113"/>
      <c r="S115" s="113"/>
      <c r="T115" s="113"/>
      <c r="U115" s="113"/>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56" t="str">
        <f>B1030</f>
        <v>Ratio of Improved latrines based on:</v>
      </c>
      <c r="B116" s="657" t="s">
        <v>256</v>
      </c>
      <c r="C116" s="113"/>
      <c r="D116" s="113"/>
      <c r="E116" s="113"/>
      <c r="F116" s="113"/>
      <c r="G116" s="113"/>
      <c r="H116" s="113"/>
      <c r="I116" s="113"/>
      <c r="J116" s="113"/>
      <c r="K116" s="113"/>
      <c r="L116" s="113"/>
      <c r="M116" s="113"/>
      <c r="N116" s="113"/>
      <c r="O116" s="113"/>
      <c r="P116" s="113"/>
      <c r="Q116" s="113"/>
      <c r="R116" s="113"/>
      <c r="S116" s="113"/>
      <c r="T116" s="113"/>
      <c r="U116" s="113"/>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56" t="str">
        <f>B1029</f>
        <v>Ratio of Shared improved based on:</v>
      </c>
      <c r="B117" s="658" t="s">
        <v>257</v>
      </c>
      <c r="C117" s="113"/>
      <c r="D117" s="113"/>
      <c r="E117" s="113"/>
      <c r="F117" s="113"/>
      <c r="G117" s="113"/>
      <c r="H117" s="113"/>
      <c r="I117" s="113"/>
      <c r="J117" s="113"/>
      <c r="K117" s="113"/>
      <c r="L117" s="113"/>
      <c r="M117" s="113"/>
      <c r="N117" s="113"/>
      <c r="O117" s="113"/>
      <c r="P117" s="113"/>
      <c r="Q117" s="113"/>
      <c r="R117" s="113"/>
      <c r="S117" s="113"/>
      <c r="T117" s="113"/>
      <c r="U117" s="113"/>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59"/>
      <c r="B118" s="657"/>
      <c r="C118" s="113"/>
      <c r="D118" s="113"/>
      <c r="E118" s="113"/>
      <c r="F118" s="113"/>
      <c r="G118" s="113"/>
      <c r="H118" s="113"/>
      <c r="I118" s="113"/>
      <c r="J118" s="113"/>
      <c r="K118" s="113"/>
      <c r="L118" s="113"/>
      <c r="M118" s="113"/>
      <c r="N118" s="113"/>
      <c r="O118" s="113"/>
      <c r="P118" s="113"/>
      <c r="Q118" s="113"/>
      <c r="R118" s="113"/>
      <c r="S118" s="113"/>
      <c r="T118" s="113"/>
      <c r="U118" s="113"/>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60"/>
      <c r="B119" s="661"/>
      <c r="C119" s="113"/>
      <c r="D119" s="113"/>
      <c r="E119" s="113"/>
      <c r="F119" s="113"/>
      <c r="G119" s="113"/>
      <c r="H119" s="113"/>
      <c r="I119" s="113"/>
      <c r="J119" s="113"/>
      <c r="K119" s="113"/>
      <c r="L119" s="113"/>
      <c r="M119" s="113"/>
      <c r="N119" s="113"/>
      <c r="O119" s="113"/>
      <c r="P119" s="113"/>
      <c r="Q119" s="113"/>
      <c r="R119" s="113"/>
      <c r="S119" s="113"/>
      <c r="T119" s="113"/>
      <c r="U119" s="113"/>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6"/>
      <c r="AZ119" s="216"/>
      <c r="BA119" s="216"/>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636" customFormat="true" ht="15" customHeight="true" x14ac:dyDescent="0.2">
      <c r="A120" s="116" t="s">
        <v>98</v>
      </c>
      <c r="B120" s="207"/>
      <c r="C120" s="2165" t="s">
        <v>114</v>
      </c>
      <c r="D120" s="2166"/>
      <c r="E120" s="2166"/>
      <c r="F120" s="2166"/>
      <c r="G120" s="2167"/>
      <c r="H120" s="2324" t="s">
        <v>38</v>
      </c>
      <c r="I120" s="2325"/>
      <c r="J120" s="2325"/>
      <c r="K120" s="2325"/>
      <c r="L120" s="2326"/>
      <c r="M120" s="2327" t="s">
        <v>37</v>
      </c>
      <c r="N120" s="2328"/>
      <c r="O120" s="2328"/>
      <c r="P120" s="2328"/>
      <c r="Q120" s="2329"/>
      <c r="R120" s="1798" t="s">
        <v>137</v>
      </c>
      <c r="S120" s="1807"/>
      <c r="T120" s="1807"/>
      <c r="U120" s="1807"/>
      <c r="V120" s="1807"/>
      <c r="W120" s="1807"/>
      <c r="X120" s="1807"/>
      <c r="Y120" s="1808"/>
      <c r="Z120" s="1330"/>
      <c r="AA120" s="1330"/>
      <c r="AB120" s="1330"/>
      <c r="AC120" s="1330"/>
      <c r="AD120" s="1330"/>
      <c r="AE120" s="1330"/>
      <c r="AF120" s="1330"/>
      <c r="AG120" s="1330"/>
      <c r="AH120" s="1330"/>
      <c r="AI120" s="1330"/>
      <c r="AJ120" s="1330"/>
      <c r="AK120" s="1330"/>
      <c r="AL120" s="1330"/>
      <c r="AM120" s="1330"/>
      <c r="AN120" s="1330"/>
      <c r="AO120" s="1330"/>
      <c r="AP120" s="1330"/>
      <c r="AQ120" s="1330"/>
      <c r="AR120" s="1330"/>
      <c r="AS120" s="1330"/>
      <c r="AT120" s="1330"/>
      <c r="AU120" s="1330"/>
      <c r="AV120" s="1330"/>
      <c r="AW120" s="1330"/>
      <c r="AX120" s="1330"/>
      <c r="AY120" s="1330"/>
      <c r="AZ120" s="640"/>
      <c r="BA120" s="217" t="s">
        <v>128</v>
      </c>
      <c r="BB120" s="116" t="s">
        <v>98</v>
      </c>
      <c r="BC120" s="2214" t="s">
        <v>114</v>
      </c>
      <c r="BD120" s="2215"/>
      <c r="BE120" s="2215"/>
      <c r="BF120" s="2215"/>
      <c r="BG120" s="2216"/>
      <c r="BH120" s="2217" t="s">
        <v>38</v>
      </c>
      <c r="BI120" s="2215"/>
      <c r="BJ120" s="2215"/>
      <c r="BK120" s="2215"/>
      <c r="BL120" s="2216"/>
      <c r="BM120" s="2217" t="s">
        <v>37</v>
      </c>
      <c r="BN120" s="2215"/>
      <c r="BO120" s="2215"/>
      <c r="BP120" s="2215"/>
      <c r="BQ120" s="2239"/>
      <c r="BR120" s="1780" t="s">
        <v>137</v>
      </c>
      <c r="BS120" s="1781"/>
      <c r="BT120" s="1781"/>
      <c r="BU120" s="1781"/>
      <c r="BV120" s="1781"/>
      <c r="BW120" s="1781"/>
      <c r="BX120" s="1781"/>
      <c r="BY120" s="1782"/>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636" customFormat="true" ht="12.75" x14ac:dyDescent="0.2">
      <c r="A121" s="187" t="s">
        <v>87</v>
      </c>
      <c r="B121" s="245"/>
      <c r="C121" s="279" t="s">
        <v>0</v>
      </c>
      <c r="D121" s="280" t="s">
        <v>1</v>
      </c>
      <c r="E121" s="280" t="s">
        <v>2</v>
      </c>
      <c r="F121" s="280" t="s">
        <v>3</v>
      </c>
      <c r="G121" s="281" t="s">
        <v>4</v>
      </c>
      <c r="H121" s="1228" t="s">
        <v>0</v>
      </c>
      <c r="I121" s="1189" t="s">
        <v>1</v>
      </c>
      <c r="J121" s="1189" t="s">
        <v>2</v>
      </c>
      <c r="K121" s="1189" t="s">
        <v>3</v>
      </c>
      <c r="L121" s="1190" t="s">
        <v>4</v>
      </c>
      <c r="M121" s="1216" t="s">
        <v>0</v>
      </c>
      <c r="N121" s="1189" t="s">
        <v>1</v>
      </c>
      <c r="O121" s="1189" t="s">
        <v>2</v>
      </c>
      <c r="P121" s="1189" t="s">
        <v>3</v>
      </c>
      <c r="Q121" s="1242" t="s">
        <v>4</v>
      </c>
      <c r="R121" s="1225" t="s">
        <v>240</v>
      </c>
      <c r="S121" s="1182" t="s">
        <v>241</v>
      </c>
      <c r="T121" s="1182" t="s">
        <v>242</v>
      </c>
      <c r="U121" s="1182" t="s">
        <v>414</v>
      </c>
      <c r="V121" s="1182" t="s">
        <v>243</v>
      </c>
      <c r="W121" s="1182" t="s">
        <v>244</v>
      </c>
      <c r="X121" s="1182" t="s">
        <v>245</v>
      </c>
      <c r="Y121" s="1184" t="s">
        <v>246</v>
      </c>
      <c r="Z121" s="1330"/>
      <c r="AA121" s="1330"/>
      <c r="AB121" s="1330"/>
      <c r="AC121" s="1330"/>
      <c r="AD121" s="1330"/>
      <c r="AE121" s="1330"/>
      <c r="AF121" s="1330"/>
      <c r="AG121" s="1330"/>
      <c r="AH121" s="1330"/>
      <c r="AI121" s="1330"/>
      <c r="AJ121" s="1330"/>
      <c r="AK121" s="1330"/>
      <c r="AL121" s="1330"/>
      <c r="AM121" s="1330"/>
      <c r="AN121" s="1330"/>
      <c r="AO121" s="1330"/>
      <c r="AP121" s="1330"/>
      <c r="AQ121" s="1330"/>
      <c r="AR121" s="1330"/>
      <c r="AS121" s="1330"/>
      <c r="AT121" s="1330"/>
      <c r="AU121" s="1330"/>
      <c r="AV121" s="1330"/>
      <c r="AW121" s="1330"/>
      <c r="AX121" s="1330"/>
      <c r="AY121" s="1330"/>
      <c r="AZ121" s="640"/>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1225" t="s">
        <v>240</v>
      </c>
      <c r="BS121" s="1182" t="s">
        <v>241</v>
      </c>
      <c r="BT121" s="1182" t="s">
        <v>242</v>
      </c>
      <c r="BU121" s="1182" t="s">
        <v>414</v>
      </c>
      <c r="BV121" s="1182" t="s">
        <v>243</v>
      </c>
      <c r="BW121" s="1182" t="s">
        <v>244</v>
      </c>
      <c r="BX121" s="1182" t="s">
        <v>245</v>
      </c>
      <c r="BY121" s="1184" t="s">
        <v>246</v>
      </c>
      <c r="BZ121" s="1867"/>
      <c r="CA121" s="1867"/>
      <c r="CB121" s="1867"/>
      <c r="CC121" s="1867"/>
      <c r="CD121" s="1867"/>
      <c r="CE121" s="1867"/>
      <c r="CF121" s="1867"/>
      <c r="CG121" s="1867"/>
      <c r="CH121" s="1867"/>
      <c r="CI121" s="1867"/>
      <c r="CJ121" s="1867"/>
      <c r="CK121" s="1867"/>
      <c r="CL121" s="1867"/>
      <c r="CM121" s="1867"/>
      <c r="CN121" s="1867"/>
      <c r="CO121" s="1867"/>
      <c r="CP121" s="1867"/>
      <c r="CQ121" s="1867"/>
      <c r="CR121" s="1867"/>
      <c r="CS121" s="1867"/>
      <c r="CT121" s="1867"/>
      <c r="CU121" s="1867"/>
      <c r="CV121" s="1867"/>
      <c r="CW121" s="1867"/>
      <c r="CX121" s="1867"/>
      <c r="CY121" s="1867"/>
      <c r="CZ121" s="1867"/>
    </row>
    <row r="122" s="636" customFormat="true" ht="15" customHeight="true" x14ac:dyDescent="0.2">
      <c r="A122" s="2321" t="s">
        <v>18</v>
      </c>
      <c r="B122" s="1413" t="s">
        <v>14</v>
      </c>
      <c r="C122" s="1331">
        <f>C153+C154+C155+C156*0.5</f>
        <v>44.258335930196324</v>
      </c>
      <c r="D122" s="1332">
        <f t="shared" ref="D122:Y122" si="0">D153+D154+D155+D156*0.5</f>
        <v>52.290254732414112</v>
      </c>
      <c r="E122" s="1332">
        <f t="shared" si="0"/>
        <v>67.855759547602446</v>
      </c>
      <c r="F122" s="1332">
        <f t="shared" si="0"/>
        <v>81.158397993573161</v>
      </c>
      <c r="G122" s="1333">
        <f t="shared" si="0"/>
        <v>96.123577995948253</v>
      </c>
      <c r="H122" s="1334">
        <f t="shared" si="0"/>
        <v>69.688644688644686</v>
      </c>
      <c r="I122" s="1332">
        <f t="shared" si="0"/>
        <v>83.844747002641739</v>
      </c>
      <c r="J122" s="1332">
        <f t="shared" si="0"/>
        <v>91.584357992340244</v>
      </c>
      <c r="K122" s="1332">
        <f t="shared" si="0"/>
        <v>96.140564696323381</v>
      </c>
      <c r="L122" s="1335">
        <f t="shared" si="0"/>
        <v>99.341038118410395</v>
      </c>
      <c r="M122" s="1331">
        <f t="shared" si="0"/>
        <v>39.81024667931689</v>
      </c>
      <c r="N122" s="1332">
        <f t="shared" si="0"/>
        <v>42.590238942552112</v>
      </c>
      <c r="O122" s="1332">
        <f t="shared" si="0"/>
        <v>52.61127971674253</v>
      </c>
      <c r="P122" s="1332">
        <f t="shared" si="0"/>
        <v>63.948362720403018</v>
      </c>
      <c r="Q122" s="1333">
        <f t="shared" si="0"/>
        <v>80.754143995950912</v>
      </c>
      <c r="R122" s="1334">
        <f t="shared" si="0"/>
        <v>84.294774992449419</v>
      </c>
      <c r="S122" s="1332">
        <f t="shared" si="0"/>
        <v>91.61057692307692</v>
      </c>
      <c r="T122" s="1332">
        <f t="shared" si="0"/>
        <v>68.057596238612987</v>
      </c>
      <c r="U122" s="1332">
        <f t="shared" si="0"/>
        <v>56.261075014766689</v>
      </c>
      <c r="V122" s="1332">
        <f t="shared" si="0"/>
        <v>57.457059069962291</v>
      </c>
      <c r="W122" s="1332">
        <f t="shared" si="0"/>
        <v>52.233009708737868</v>
      </c>
      <c r="X122" s="1332">
        <f t="shared" si="0"/>
        <v>65.163369882638165</v>
      </c>
      <c r="Y122" s="1335">
        <f t="shared" si="0"/>
        <v>60.759987515605495</v>
      </c>
      <c r="Z122" s="1330"/>
      <c r="AA122" s="1330"/>
      <c r="AB122" s="1330"/>
      <c r="AC122" s="1330"/>
      <c r="AD122" s="1330"/>
      <c r="AE122" s="1330"/>
      <c r="AF122" s="1330"/>
      <c r="AG122" s="1330"/>
      <c r="AH122" s="1330"/>
      <c r="AI122" s="1330"/>
      <c r="AJ122" s="1330"/>
      <c r="AK122" s="1330"/>
      <c r="AL122" s="1330"/>
      <c r="AM122" s="1330"/>
      <c r="AN122" s="1330"/>
      <c r="AO122" s="1330"/>
      <c r="AP122" s="1330"/>
      <c r="AQ122" s="1330"/>
      <c r="AR122" s="1330"/>
      <c r="AS122" s="1330"/>
      <c r="AT122" s="1330"/>
      <c r="AU122" s="1330"/>
      <c r="AV122" s="1330"/>
      <c r="AW122" s="1330"/>
      <c r="AX122" s="1330"/>
      <c r="AY122" s="1330"/>
      <c r="AZ122" s="640"/>
      <c r="BA122" s="2240" t="s">
        <v>18</v>
      </c>
      <c r="BB122" s="155" t="s">
        <v>14</v>
      </c>
      <c r="BC122" s="1476" t="s">
        <v>35</v>
      </c>
      <c r="BD122" s="1477" t="s">
        <v>35</v>
      </c>
      <c r="BE122" s="1477" t="s">
        <v>35</v>
      </c>
      <c r="BF122" s="1477" t="s">
        <v>35</v>
      </c>
      <c r="BG122" s="1478" t="s">
        <v>35</v>
      </c>
      <c r="BH122" s="1479" t="s">
        <v>35</v>
      </c>
      <c r="BI122" s="1477" t="s">
        <v>35</v>
      </c>
      <c r="BJ122" s="1477" t="s">
        <v>35</v>
      </c>
      <c r="BK122" s="1477" t="s">
        <v>35</v>
      </c>
      <c r="BL122" s="1478" t="s">
        <v>35</v>
      </c>
      <c r="BM122" s="1479" t="s">
        <v>35</v>
      </c>
      <c r="BN122" s="1477" t="s">
        <v>35</v>
      </c>
      <c r="BO122" s="1477" t="s">
        <v>35</v>
      </c>
      <c r="BP122" s="1477" t="s">
        <v>35</v>
      </c>
      <c r="BQ122" s="1478" t="s">
        <v>35</v>
      </c>
      <c r="BR122" s="1479" t="s">
        <v>35</v>
      </c>
      <c r="BS122" s="1477" t="s">
        <v>35</v>
      </c>
      <c r="BT122" s="1477" t="s">
        <v>35</v>
      </c>
      <c r="BU122" s="1477" t="s">
        <v>35</v>
      </c>
      <c r="BV122" s="1477" t="s">
        <v>35</v>
      </c>
      <c r="BW122" s="1477" t="s">
        <v>35</v>
      </c>
      <c r="BX122" s="1477" t="s">
        <v>35</v>
      </c>
      <c r="BY122" s="1480" t="s">
        <v>35</v>
      </c>
      <c r="BZ122" s="1868"/>
      <c r="CA122" s="1868"/>
      <c r="CB122" s="1868"/>
      <c r="CC122" s="1868"/>
      <c r="CD122" s="1868"/>
      <c r="CE122" s="1868"/>
      <c r="CF122" s="1868"/>
      <c r="CG122" s="1868"/>
      <c r="CH122" s="1868"/>
      <c r="CI122" s="1868"/>
      <c r="CJ122" s="1868"/>
      <c r="CK122" s="1868"/>
      <c r="CL122" s="1868"/>
      <c r="CM122" s="1868"/>
      <c r="CN122" s="1868"/>
      <c r="CO122" s="1868"/>
      <c r="CP122" s="1868"/>
      <c r="CQ122" s="1868"/>
      <c r="CR122" s="1868"/>
      <c r="CS122" s="1868"/>
      <c r="CT122" s="1868"/>
      <c r="CU122" s="1868"/>
      <c r="CV122" s="1868"/>
      <c r="CW122" s="1868"/>
      <c r="CX122" s="1868"/>
      <c r="CY122" s="1868"/>
      <c r="CZ122" s="1868"/>
    </row>
    <row r="123" s="636" customFormat="true" ht="15" customHeight="true" x14ac:dyDescent="0.2">
      <c r="A123" s="2322"/>
      <c r="B123" s="1414" t="s">
        <v>51</v>
      </c>
      <c r="C123" s="1336">
        <f>C157+C156*0.5</f>
        <v>55.741664069803676</v>
      </c>
      <c r="D123" s="1337">
        <f t="shared" ref="D123:Y123" si="1">D157+D156*0.5</f>
        <v>47.709745267585888</v>
      </c>
      <c r="E123" s="1337">
        <f t="shared" si="1"/>
        <v>32.144240452397554</v>
      </c>
      <c r="F123" s="1337">
        <f t="shared" si="1"/>
        <v>18.841602006426836</v>
      </c>
      <c r="G123" s="1338">
        <f t="shared" si="1"/>
        <v>3.8764220040517379</v>
      </c>
      <c r="H123" s="1339">
        <f t="shared" si="1"/>
        <v>30.31135531135531</v>
      </c>
      <c r="I123" s="1337">
        <f t="shared" si="1"/>
        <v>16.155252997358261</v>
      </c>
      <c r="J123" s="1337">
        <f t="shared" si="1"/>
        <v>8.4156420076597449</v>
      </c>
      <c r="K123" s="1337">
        <f t="shared" si="1"/>
        <v>3.8594353036766198</v>
      </c>
      <c r="L123" s="1340">
        <f t="shared" si="1"/>
        <v>0.65896188158961888</v>
      </c>
      <c r="M123" s="1336">
        <f t="shared" si="1"/>
        <v>60.18975332068311</v>
      </c>
      <c r="N123" s="1337">
        <f t="shared" si="1"/>
        <v>57.409761057447888</v>
      </c>
      <c r="O123" s="1337">
        <f t="shared" si="1"/>
        <v>47.388720283257456</v>
      </c>
      <c r="P123" s="1337">
        <f t="shared" si="1"/>
        <v>36.051637279596974</v>
      </c>
      <c r="Q123" s="1338">
        <f t="shared" si="1"/>
        <v>19.245856004049099</v>
      </c>
      <c r="R123" s="1339">
        <f t="shared" si="1"/>
        <v>15.705225007550588</v>
      </c>
      <c r="S123" s="1337">
        <f t="shared" si="1"/>
        <v>8.3894230769230766</v>
      </c>
      <c r="T123" s="1337">
        <f t="shared" si="1"/>
        <v>31.942403761387013</v>
      </c>
      <c r="U123" s="1337">
        <f t="shared" si="1"/>
        <v>43.738924985233311</v>
      </c>
      <c r="V123" s="1337">
        <f t="shared" si="1"/>
        <v>42.542940930037702</v>
      </c>
      <c r="W123" s="1337">
        <f t="shared" si="1"/>
        <v>47.76699029126214</v>
      </c>
      <c r="X123" s="1337">
        <f t="shared" si="1"/>
        <v>34.836630117361835</v>
      </c>
      <c r="Y123" s="1340">
        <f t="shared" si="1"/>
        <v>39.240012484394512</v>
      </c>
      <c r="Z123" s="1330"/>
      <c r="AA123" s="1330"/>
      <c r="AB123" s="1330"/>
      <c r="AC123" s="1330"/>
      <c r="AD123" s="1330"/>
      <c r="AE123" s="1330"/>
      <c r="AF123" s="1330"/>
      <c r="AG123" s="1330"/>
      <c r="AH123" s="1330"/>
      <c r="AI123" s="1330"/>
      <c r="AJ123" s="1330"/>
      <c r="AK123" s="1330"/>
      <c r="AL123" s="1330"/>
      <c r="AM123" s="1330"/>
      <c r="AN123" s="1330"/>
      <c r="AO123" s="1330"/>
      <c r="AP123" s="1330"/>
      <c r="AQ123" s="1330"/>
      <c r="AR123" s="1330"/>
      <c r="AS123" s="1330"/>
      <c r="AT123" s="1330"/>
      <c r="AU123" s="1330"/>
      <c r="AV123" s="1330"/>
      <c r="AW123" s="1330"/>
      <c r="AX123" s="1330"/>
      <c r="AY123" s="1330"/>
      <c r="AZ123" s="640"/>
      <c r="BA123" s="2241"/>
      <c r="BB123" s="156" t="s">
        <v>51</v>
      </c>
      <c r="BC123" s="1091" t="s">
        <v>35</v>
      </c>
      <c r="BD123" s="1110" t="s">
        <v>35</v>
      </c>
      <c r="BE123" s="1110" t="s">
        <v>35</v>
      </c>
      <c r="BF123" s="1110" t="s">
        <v>35</v>
      </c>
      <c r="BG123" s="1130" t="s">
        <v>35</v>
      </c>
      <c r="BH123" s="1150" t="s">
        <v>35</v>
      </c>
      <c r="BI123" s="1110" t="s">
        <v>35</v>
      </c>
      <c r="BJ123" s="1110" t="s">
        <v>35</v>
      </c>
      <c r="BK123" s="1110" t="s">
        <v>35</v>
      </c>
      <c r="BL123" s="1130" t="s">
        <v>35</v>
      </c>
      <c r="BM123" s="1150" t="s">
        <v>35</v>
      </c>
      <c r="BN123" s="1110" t="s">
        <v>35</v>
      </c>
      <c r="BO123" s="1110" t="s">
        <v>35</v>
      </c>
      <c r="BP123" s="1110" t="s">
        <v>35</v>
      </c>
      <c r="BQ123" s="1130" t="s">
        <v>35</v>
      </c>
      <c r="BR123" s="1150" t="s">
        <v>35</v>
      </c>
      <c r="BS123" s="1110" t="s">
        <v>35</v>
      </c>
      <c r="BT123" s="1110" t="s">
        <v>35</v>
      </c>
      <c r="BU123" s="1110" t="s">
        <v>35</v>
      </c>
      <c r="BV123" s="1110" t="s">
        <v>35</v>
      </c>
      <c r="BW123" s="1110" t="s">
        <v>35</v>
      </c>
      <c r="BX123" s="1110" t="s">
        <v>35</v>
      </c>
      <c r="BY123" s="1168" t="s">
        <v>35</v>
      </c>
      <c r="BZ123" s="1869"/>
      <c r="CA123" s="1869"/>
      <c r="CB123" s="1869"/>
      <c r="CC123" s="1869"/>
      <c r="CD123" s="1869"/>
      <c r="CE123" s="1869"/>
      <c r="CF123" s="1869"/>
      <c r="CG123" s="1869"/>
      <c r="CH123" s="1869"/>
      <c r="CI123" s="1869"/>
      <c r="CJ123" s="1869"/>
      <c r="CK123" s="1869"/>
      <c r="CL123" s="1869"/>
      <c r="CM123" s="1869"/>
      <c r="CN123" s="1869"/>
      <c r="CO123" s="1869"/>
      <c r="CP123" s="1869"/>
      <c r="CQ123" s="1869"/>
      <c r="CR123" s="1869"/>
      <c r="CS123" s="1869"/>
      <c r="CT123" s="1869"/>
      <c r="CU123" s="1869"/>
      <c r="CV123" s="1869"/>
      <c r="CW123" s="1869"/>
      <c r="CX123" s="1869"/>
      <c r="CY123" s="1869"/>
      <c r="CZ123" s="1869"/>
    </row>
    <row r="124" s="636" customFormat="true" ht="15" customHeight="true" x14ac:dyDescent="0.2">
      <c r="A124" s="2322" t="s">
        <v>50</v>
      </c>
      <c r="B124" s="1414" t="s">
        <v>15</v>
      </c>
      <c r="C124" s="1336">
        <f>C122*C152/100</f>
        <v>37.489848503358459</v>
      </c>
      <c r="D124" s="1337">
        <f t="shared" ref="D124:Y124" si="2">D122*D152/100</f>
        <v>44.895429312561348</v>
      </c>
      <c r="E124" s="1337">
        <f t="shared" si="2"/>
        <v>58.60142826941874</v>
      </c>
      <c r="F124" s="1337">
        <f t="shared" si="2"/>
        <v>71.27208015984985</v>
      </c>
      <c r="G124" s="1338">
        <f t="shared" si="2"/>
        <v>89.077278864140212</v>
      </c>
      <c r="H124" s="1339">
        <f t="shared" si="2"/>
        <v>54.095198234849107</v>
      </c>
      <c r="I124" s="1337">
        <f t="shared" si="2"/>
        <v>67.953972009622362</v>
      </c>
      <c r="J124" s="1337">
        <f t="shared" si="2"/>
        <v>78.335365987327137</v>
      </c>
      <c r="K124" s="1337">
        <f t="shared" si="2"/>
        <v>85.882683433414428</v>
      </c>
      <c r="L124" s="1340">
        <f t="shared" si="2"/>
        <v>95.345603312916751</v>
      </c>
      <c r="M124" s="1336">
        <f t="shared" si="2"/>
        <v>34.541039525662967</v>
      </c>
      <c r="N124" s="1337">
        <f t="shared" si="2"/>
        <v>37.21627626466767</v>
      </c>
      <c r="O124" s="1337">
        <f t="shared" si="2"/>
        <v>46.474202256789233</v>
      </c>
      <c r="P124" s="1337">
        <f t="shared" si="2"/>
        <v>56.455682145146717</v>
      </c>
      <c r="Q124" s="1338">
        <f t="shared" si="2"/>
        <v>74.722364110121205</v>
      </c>
      <c r="R124" s="1339">
        <f t="shared" si="2"/>
        <v>70.216149439962862</v>
      </c>
      <c r="S124" s="1337">
        <f t="shared" si="2"/>
        <v>76.787940997566906</v>
      </c>
      <c r="T124" s="1337">
        <f t="shared" si="2"/>
        <v>60.352628502741553</v>
      </c>
      <c r="U124" s="1337">
        <f t="shared" si="2"/>
        <v>52.335883734666687</v>
      </c>
      <c r="V124" s="1337">
        <f t="shared" si="2"/>
        <v>53.499457592763257</v>
      </c>
      <c r="W124" s="1337">
        <f t="shared" si="2"/>
        <v>46.844128591813323</v>
      </c>
      <c r="X124" s="1337">
        <f t="shared" si="2"/>
        <v>56.631309571114635</v>
      </c>
      <c r="Y124" s="1340">
        <f t="shared" si="2"/>
        <v>54.404492821473156</v>
      </c>
      <c r="Z124" s="1330"/>
      <c r="AA124" s="1330"/>
      <c r="AB124" s="1330"/>
      <c r="AC124" s="1330"/>
      <c r="AD124" s="1330"/>
      <c r="AE124" s="1330"/>
      <c r="AF124" s="1330"/>
      <c r="AG124" s="1330"/>
      <c r="AH124" s="1330"/>
      <c r="AI124" s="1330"/>
      <c r="AJ124" s="1330"/>
      <c r="AK124" s="1330"/>
      <c r="AL124" s="1330"/>
      <c r="AM124" s="1330"/>
      <c r="AN124" s="1330"/>
      <c r="AO124" s="1330"/>
      <c r="AP124" s="1330"/>
      <c r="AQ124" s="1330"/>
      <c r="AR124" s="1330"/>
      <c r="AS124" s="1330"/>
      <c r="AT124" s="1330"/>
      <c r="AU124" s="1330"/>
      <c r="AV124" s="1330"/>
      <c r="AW124" s="1330"/>
      <c r="AX124" s="1330"/>
      <c r="AY124" s="1330"/>
      <c r="AZ124" s="640"/>
      <c r="BA124" s="2241" t="s">
        <v>50</v>
      </c>
      <c r="BB124" s="156" t="s">
        <v>15</v>
      </c>
      <c r="BC124" s="1091" t="s">
        <v>35</v>
      </c>
      <c r="BD124" s="1110" t="s">
        <v>35</v>
      </c>
      <c r="BE124" s="1110" t="s">
        <v>35</v>
      </c>
      <c r="BF124" s="1110" t="s">
        <v>35</v>
      </c>
      <c r="BG124" s="1130" t="s">
        <v>35</v>
      </c>
      <c r="BH124" s="1150" t="s">
        <v>35</v>
      </c>
      <c r="BI124" s="1110" t="s">
        <v>35</v>
      </c>
      <c r="BJ124" s="1110" t="s">
        <v>35</v>
      </c>
      <c r="BK124" s="1110" t="s">
        <v>35</v>
      </c>
      <c r="BL124" s="1130" t="s">
        <v>35</v>
      </c>
      <c r="BM124" s="1150" t="s">
        <v>35</v>
      </c>
      <c r="BN124" s="1110" t="s">
        <v>35</v>
      </c>
      <c r="BO124" s="1110" t="s">
        <v>35</v>
      </c>
      <c r="BP124" s="1110" t="s">
        <v>35</v>
      </c>
      <c r="BQ124" s="1130" t="s">
        <v>35</v>
      </c>
      <c r="BR124" s="1150" t="s">
        <v>35</v>
      </c>
      <c r="BS124" s="1110" t="s">
        <v>35</v>
      </c>
      <c r="BT124" s="1110" t="s">
        <v>35</v>
      </c>
      <c r="BU124" s="1110" t="s">
        <v>35</v>
      </c>
      <c r="BV124" s="1110" t="s">
        <v>35</v>
      </c>
      <c r="BW124" s="1110" t="s">
        <v>35</v>
      </c>
      <c r="BX124" s="1110" t="s">
        <v>35</v>
      </c>
      <c r="BY124" s="1168" t="s">
        <v>35</v>
      </c>
      <c r="BZ124" s="1869"/>
      <c r="CA124" s="1869"/>
      <c r="CB124" s="1869"/>
      <c r="CC124" s="1869"/>
      <c r="CD124" s="1869"/>
      <c r="CE124" s="1869"/>
      <c r="CF124" s="1869"/>
      <c r="CG124" s="1869"/>
      <c r="CH124" s="1869"/>
      <c r="CI124" s="1869"/>
      <c r="CJ124" s="1869"/>
      <c r="CK124" s="1869"/>
      <c r="CL124" s="1869"/>
      <c r="CM124" s="1869"/>
      <c r="CN124" s="1869"/>
      <c r="CO124" s="1869"/>
      <c r="CP124" s="1869"/>
      <c r="CQ124" s="1869"/>
      <c r="CR124" s="1869"/>
      <c r="CS124" s="1869"/>
      <c r="CT124" s="1869"/>
      <c r="CU124" s="1869"/>
      <c r="CV124" s="1869"/>
      <c r="CW124" s="1869"/>
      <c r="CX124" s="1869"/>
      <c r="CY124" s="1869"/>
      <c r="CZ124" s="1869"/>
    </row>
    <row r="125" s="636" customFormat="true" ht="15" customHeight="true" x14ac:dyDescent="0.2">
      <c r="A125" s="2322"/>
      <c r="B125" s="1414" t="s">
        <v>16</v>
      </c>
      <c r="C125" s="1336">
        <f>C122*C151/100</f>
        <v>6.7684874268378685</v>
      </c>
      <c r="D125" s="1337">
        <f t="shared" ref="D125:Y125" si="3">D122*D151/100</f>
        <v>7.3948254198527623</v>
      </c>
      <c r="E125" s="1337">
        <f t="shared" si="3"/>
        <v>9.2543312781837059</v>
      </c>
      <c r="F125" s="1337">
        <f t="shared" si="3"/>
        <v>9.886317833723302</v>
      </c>
      <c r="G125" s="1338">
        <f t="shared" si="3"/>
        <v>7.0462991318080448</v>
      </c>
      <c r="H125" s="1339">
        <f t="shared" si="3"/>
        <v>15.593446453795583</v>
      </c>
      <c r="I125" s="1337">
        <f t="shared" si="3"/>
        <v>15.890774993019384</v>
      </c>
      <c r="J125" s="1337">
        <f t="shared" si="3"/>
        <v>13.248992005013106</v>
      </c>
      <c r="K125" s="1337">
        <f t="shared" si="3"/>
        <v>10.257881262908965</v>
      </c>
      <c r="L125" s="1340">
        <f t="shared" si="3"/>
        <v>3.9954348054936544</v>
      </c>
      <c r="M125" s="1336">
        <f t="shared" si="3"/>
        <v>5.2692071536539258</v>
      </c>
      <c r="N125" s="1337">
        <f t="shared" si="3"/>
        <v>5.3739626778844487</v>
      </c>
      <c r="O125" s="1337">
        <f t="shared" si="3"/>
        <v>6.1370774599533009</v>
      </c>
      <c r="P125" s="1337">
        <f t="shared" si="3"/>
        <v>7.4926805752563048</v>
      </c>
      <c r="Q125" s="1338">
        <f t="shared" si="3"/>
        <v>6.0317798858297111</v>
      </c>
      <c r="R125" s="1339">
        <f t="shared" si="3"/>
        <v>14.078625552486564</v>
      </c>
      <c r="S125" s="1337">
        <f t="shared" si="3"/>
        <v>14.822635925510012</v>
      </c>
      <c r="T125" s="1337">
        <f t="shared" si="3"/>
        <v>7.7049677358714277</v>
      </c>
      <c r="U125" s="1337">
        <f t="shared" si="3"/>
        <v>3.9251912801000013</v>
      </c>
      <c r="V125" s="1337">
        <f t="shared" si="3"/>
        <v>3.9576014771990398</v>
      </c>
      <c r="W125" s="1337">
        <f t="shared" si="3"/>
        <v>5.3888811169245407</v>
      </c>
      <c r="X125" s="1337">
        <f t="shared" si="3"/>
        <v>8.5320603115235301</v>
      </c>
      <c r="Y125" s="1340">
        <f t="shared" si="3"/>
        <v>6.355494694132334</v>
      </c>
      <c r="Z125" s="1330"/>
      <c r="AA125" s="1330"/>
      <c r="AB125" s="1330"/>
      <c r="AC125" s="1330"/>
      <c r="AD125" s="1330"/>
      <c r="AE125" s="1330"/>
      <c r="AF125" s="1330"/>
      <c r="AG125" s="1330"/>
      <c r="AH125" s="1330"/>
      <c r="AI125" s="1330"/>
      <c r="AJ125" s="1330"/>
      <c r="AK125" s="1330"/>
      <c r="AL125" s="1330"/>
      <c r="AM125" s="1330"/>
      <c r="AN125" s="1330"/>
      <c r="AO125" s="1330"/>
      <c r="AP125" s="1330"/>
      <c r="AQ125" s="1330"/>
      <c r="AR125" s="1330"/>
      <c r="AS125" s="1330"/>
      <c r="AT125" s="1330"/>
      <c r="AU125" s="1330"/>
      <c r="AV125" s="1330"/>
      <c r="AW125" s="1330"/>
      <c r="AX125" s="1330"/>
      <c r="AY125" s="1330"/>
      <c r="AZ125" s="640"/>
      <c r="BA125" s="2241"/>
      <c r="BB125" s="156" t="s">
        <v>16</v>
      </c>
      <c r="BC125" s="1091" t="s">
        <v>35</v>
      </c>
      <c r="BD125" s="1110" t="s">
        <v>35</v>
      </c>
      <c r="BE125" s="1110" t="s">
        <v>35</v>
      </c>
      <c r="BF125" s="1110" t="s">
        <v>35</v>
      </c>
      <c r="BG125" s="1130" t="s">
        <v>35</v>
      </c>
      <c r="BH125" s="1150" t="s">
        <v>35</v>
      </c>
      <c r="BI125" s="1110" t="s">
        <v>35</v>
      </c>
      <c r="BJ125" s="1110" t="s">
        <v>35</v>
      </c>
      <c r="BK125" s="1110" t="s">
        <v>35</v>
      </c>
      <c r="BL125" s="1130" t="s">
        <v>35</v>
      </c>
      <c r="BM125" s="1150" t="s">
        <v>35</v>
      </c>
      <c r="BN125" s="1110" t="s">
        <v>35</v>
      </c>
      <c r="BO125" s="1110" t="s">
        <v>35</v>
      </c>
      <c r="BP125" s="1110" t="s">
        <v>35</v>
      </c>
      <c r="BQ125" s="1130" t="s">
        <v>35</v>
      </c>
      <c r="BR125" s="1150" t="s">
        <v>35</v>
      </c>
      <c r="BS125" s="1110" t="s">
        <v>35</v>
      </c>
      <c r="BT125" s="1110" t="s">
        <v>35</v>
      </c>
      <c r="BU125" s="1110" t="s">
        <v>35</v>
      </c>
      <c r="BV125" s="1110" t="s">
        <v>35</v>
      </c>
      <c r="BW125" s="1110" t="s">
        <v>35</v>
      </c>
      <c r="BX125" s="1110" t="s">
        <v>35</v>
      </c>
      <c r="BY125" s="1168" t="s">
        <v>35</v>
      </c>
      <c r="BZ125" s="1869"/>
      <c r="CA125" s="1869"/>
      <c r="CB125" s="1869"/>
      <c r="CC125" s="1869"/>
      <c r="CD125" s="1869"/>
      <c r="CE125" s="1869"/>
      <c r="CF125" s="1869"/>
      <c r="CG125" s="1869"/>
      <c r="CH125" s="1869"/>
      <c r="CI125" s="1869"/>
      <c r="CJ125" s="1869"/>
      <c r="CK125" s="1869"/>
      <c r="CL125" s="1869"/>
      <c r="CM125" s="1869"/>
      <c r="CN125" s="1869"/>
      <c r="CO125" s="1869"/>
      <c r="CP125" s="1869"/>
      <c r="CQ125" s="1869"/>
      <c r="CR125" s="1869"/>
      <c r="CS125" s="1869"/>
      <c r="CT125" s="1869"/>
      <c r="CU125" s="1869"/>
      <c r="CV125" s="1869"/>
      <c r="CW125" s="1869"/>
      <c r="CX125" s="1869"/>
      <c r="CY125" s="1869"/>
      <c r="CZ125" s="1869"/>
    </row>
    <row r="126" s="636" customFormat="true" ht="15" customHeight="true" x14ac:dyDescent="0.2">
      <c r="A126" s="2322"/>
      <c r="B126" s="1414" t="s">
        <v>22</v>
      </c>
      <c r="C126" s="1336">
        <f>100-(C124+C125+C127)</f>
        <v>30.437831100031161</v>
      </c>
      <c r="D126" s="1337">
        <f t="shared" ref="D126:Y126" si="4">100-(D124+D125+D127)</f>
        <v>32.449170366908163</v>
      </c>
      <c r="E126" s="1337">
        <f t="shared" si="4"/>
        <v>26.001239445348205</v>
      </c>
      <c r="F126" s="1337">
        <f t="shared" si="4"/>
        <v>15.878987381456241</v>
      </c>
      <c r="G126" s="1338">
        <f t="shared" si="4"/>
        <v>3.5024154589372074</v>
      </c>
      <c r="H126" s="1339">
        <f t="shared" si="4"/>
        <v>20.177045177045187</v>
      </c>
      <c r="I126" s="1337">
        <f t="shared" si="4"/>
        <v>14.041861410282451</v>
      </c>
      <c r="J126" s="1337">
        <f t="shared" si="4"/>
        <v>7.4077806893771481</v>
      </c>
      <c r="K126" s="1337">
        <f t="shared" si="4"/>
        <v>3.2906764168189966</v>
      </c>
      <c r="L126" s="1340">
        <f t="shared" si="4"/>
        <v>0.59813463098132047</v>
      </c>
      <c r="M126" s="1336">
        <f t="shared" si="4"/>
        <v>32.688172043010752</v>
      </c>
      <c r="N126" s="1337">
        <f t="shared" si="4"/>
        <v>34.951703101169286</v>
      </c>
      <c r="O126" s="1337">
        <f t="shared" si="4"/>
        <v>33.225847243297935</v>
      </c>
      <c r="P126" s="1337">
        <f t="shared" si="4"/>
        <v>30.283375314861459</v>
      </c>
      <c r="Q126" s="1338">
        <f t="shared" si="4"/>
        <v>16.411489307857764</v>
      </c>
      <c r="R126" s="1339">
        <f t="shared" si="4"/>
        <v>11.607772072888338</v>
      </c>
      <c r="S126" s="1337">
        <f t="shared" si="4"/>
        <v>7.1875</v>
      </c>
      <c r="T126" s="1337">
        <f t="shared" si="4"/>
        <v>16.691154863355877</v>
      </c>
      <c r="U126" s="1337">
        <f t="shared" si="4"/>
        <v>31.66962000393778</v>
      </c>
      <c r="V126" s="1337">
        <f t="shared" si="4"/>
        <v>34.645999162128192</v>
      </c>
      <c r="W126" s="1337">
        <f t="shared" si="4"/>
        <v>31.990291262135912</v>
      </c>
      <c r="X126" s="1337">
        <f t="shared" si="4"/>
        <v>28.153066284643785</v>
      </c>
      <c r="Y126" s="1340">
        <f t="shared" si="4"/>
        <v>17.938514357053691</v>
      </c>
      <c r="Z126" s="1330"/>
      <c r="AA126" s="1330"/>
      <c r="AB126" s="1330"/>
      <c r="AC126" s="1330"/>
      <c r="AD126" s="1330"/>
      <c r="AE126" s="1330"/>
      <c r="AF126" s="1330"/>
      <c r="AG126" s="1330"/>
      <c r="AH126" s="1330"/>
      <c r="AI126" s="1330"/>
      <c r="AJ126" s="1330"/>
      <c r="AK126" s="1330"/>
      <c r="AL126" s="1330"/>
      <c r="AM126" s="1330"/>
      <c r="AN126" s="1330"/>
      <c r="AO126" s="1330"/>
      <c r="AP126" s="1330"/>
      <c r="AQ126" s="1330"/>
      <c r="AR126" s="1330"/>
      <c r="AS126" s="1330"/>
      <c r="AT126" s="1330"/>
      <c r="AU126" s="1330"/>
      <c r="AV126" s="1330"/>
      <c r="AW126" s="1330"/>
      <c r="AX126" s="1330"/>
      <c r="AY126" s="1330"/>
      <c r="AZ126" s="640"/>
      <c r="BA126" s="2241"/>
      <c r="BB126" s="156" t="s">
        <v>22</v>
      </c>
      <c r="BC126" s="1091" t="s">
        <v>35</v>
      </c>
      <c r="BD126" s="1110" t="s">
        <v>35</v>
      </c>
      <c r="BE126" s="1110" t="s">
        <v>35</v>
      </c>
      <c r="BF126" s="1110" t="s">
        <v>35</v>
      </c>
      <c r="BG126" s="1130" t="s">
        <v>35</v>
      </c>
      <c r="BH126" s="1150" t="s">
        <v>35</v>
      </c>
      <c r="BI126" s="1110" t="s">
        <v>35</v>
      </c>
      <c r="BJ126" s="1110" t="s">
        <v>35</v>
      </c>
      <c r="BK126" s="1110" t="s">
        <v>35</v>
      </c>
      <c r="BL126" s="1130" t="s">
        <v>35</v>
      </c>
      <c r="BM126" s="1150" t="s">
        <v>35</v>
      </c>
      <c r="BN126" s="1110" t="s">
        <v>35</v>
      </c>
      <c r="BO126" s="1110" t="s">
        <v>35</v>
      </c>
      <c r="BP126" s="1110" t="s">
        <v>35</v>
      </c>
      <c r="BQ126" s="1130" t="s">
        <v>35</v>
      </c>
      <c r="BR126" s="1150" t="s">
        <v>35</v>
      </c>
      <c r="BS126" s="1110" t="s">
        <v>35</v>
      </c>
      <c r="BT126" s="1110" t="s">
        <v>35</v>
      </c>
      <c r="BU126" s="1110" t="s">
        <v>35</v>
      </c>
      <c r="BV126" s="1110" t="s">
        <v>35</v>
      </c>
      <c r="BW126" s="1110" t="s">
        <v>35</v>
      </c>
      <c r="BX126" s="1110" t="s">
        <v>35</v>
      </c>
      <c r="BY126" s="1168" t="s">
        <v>35</v>
      </c>
      <c r="BZ126" s="1869"/>
      <c r="CA126" s="1869"/>
      <c r="CB126" s="1869"/>
      <c r="CC126" s="1869"/>
      <c r="CD126" s="1869"/>
      <c r="CE126" s="1869"/>
      <c r="CF126" s="1869"/>
      <c r="CG126" s="1869"/>
      <c r="CH126" s="1869"/>
      <c r="CI126" s="1869"/>
      <c r="CJ126" s="1869"/>
      <c r="CK126" s="1869"/>
      <c r="CL126" s="1869"/>
      <c r="CM126" s="1869"/>
      <c r="CN126" s="1869"/>
      <c r="CO126" s="1869"/>
      <c r="CP126" s="1869"/>
      <c r="CQ126" s="1869"/>
      <c r="CR126" s="1869"/>
      <c r="CS126" s="1869"/>
      <c r="CT126" s="1869"/>
      <c r="CU126" s="1869"/>
      <c r="CV126" s="1869"/>
      <c r="CW126" s="1869"/>
      <c r="CX126" s="1869"/>
      <c r="CY126" s="1869"/>
      <c r="CZ126" s="1869"/>
    </row>
    <row r="127" s="636" customFormat="true" ht="15" customHeight="true" x14ac:dyDescent="0.2">
      <c r="A127" s="2322"/>
      <c r="B127" s="1414" t="s">
        <v>19</v>
      </c>
      <c r="C127" s="1336">
        <f>C157</f>
        <v>25.303832969772515</v>
      </c>
      <c r="D127" s="1337">
        <f t="shared" ref="D127:Y127" si="5">D157</f>
        <v>15.260574900677728</v>
      </c>
      <c r="E127" s="1337">
        <f t="shared" si="5"/>
        <v>6.143001007049345</v>
      </c>
      <c r="F127" s="1337">
        <f t="shared" si="5"/>
        <v>2.9626146249706089</v>
      </c>
      <c r="G127" s="1338">
        <f t="shared" si="5"/>
        <v>0.37400654511453951</v>
      </c>
      <c r="H127" s="1339">
        <f t="shared" si="5"/>
        <v>10.134310134310134</v>
      </c>
      <c r="I127" s="1337">
        <f t="shared" si="5"/>
        <v>2.1133915870757978</v>
      </c>
      <c r="J127" s="1337">
        <f t="shared" si="5"/>
        <v>1.0078613182826042</v>
      </c>
      <c r="K127" s="1337">
        <f t="shared" si="5"/>
        <v>0.56875888685760712</v>
      </c>
      <c r="L127" s="1340">
        <f t="shared" si="5"/>
        <v>6.0827250608272508E-2</v>
      </c>
      <c r="M127" s="1336">
        <f t="shared" si="5"/>
        <v>27.501581277672361</v>
      </c>
      <c r="N127" s="1337">
        <f t="shared" si="5"/>
        <v>22.458057956278594</v>
      </c>
      <c r="O127" s="1337">
        <f t="shared" si="5"/>
        <v>14.162873039959534</v>
      </c>
      <c r="P127" s="1337">
        <f t="shared" si="5"/>
        <v>5.7682619647355171</v>
      </c>
      <c r="Q127" s="1338">
        <f t="shared" si="5"/>
        <v>2.8343666961913199</v>
      </c>
      <c r="R127" s="1339">
        <f t="shared" si="5"/>
        <v>4.097452934662237</v>
      </c>
      <c r="S127" s="1337">
        <f t="shared" si="5"/>
        <v>1.2019230769230771</v>
      </c>
      <c r="T127" s="1337">
        <f t="shared" si="5"/>
        <v>15.25124889803115</v>
      </c>
      <c r="U127" s="1337">
        <f t="shared" si="5"/>
        <v>12.069304981295531</v>
      </c>
      <c r="V127" s="1337">
        <f t="shared" si="5"/>
        <v>7.8969417679095102</v>
      </c>
      <c r="W127" s="1337">
        <f t="shared" si="5"/>
        <v>15.776699029126215</v>
      </c>
      <c r="X127" s="1337">
        <f t="shared" si="5"/>
        <v>6.6835638327180567</v>
      </c>
      <c r="Y127" s="1340">
        <f t="shared" si="5"/>
        <v>21.301498127340825</v>
      </c>
      <c r="Z127" s="1330"/>
      <c r="AA127" s="1330"/>
      <c r="AB127" s="1330"/>
      <c r="AC127" s="1330"/>
      <c r="AD127" s="1330"/>
      <c r="AE127" s="1330"/>
      <c r="AF127" s="1330"/>
      <c r="AG127" s="1330"/>
      <c r="AH127" s="1330"/>
      <c r="AI127" s="1330"/>
      <c r="AJ127" s="1330"/>
      <c r="AK127" s="1330"/>
      <c r="AL127" s="1330"/>
      <c r="AM127" s="1330"/>
      <c r="AN127" s="1330"/>
      <c r="AO127" s="1330"/>
      <c r="AP127" s="1330"/>
      <c r="AQ127" s="1330"/>
      <c r="AR127" s="1330"/>
      <c r="AS127" s="1330"/>
      <c r="AT127" s="1330"/>
      <c r="AU127" s="1330"/>
      <c r="AV127" s="1330"/>
      <c r="AW127" s="1330"/>
      <c r="AX127" s="1330"/>
      <c r="AY127" s="1330"/>
      <c r="AZ127" s="640"/>
      <c r="BA127" s="2241"/>
      <c r="BB127" s="156" t="s">
        <v>19</v>
      </c>
      <c r="BC127" s="1091" t="s">
        <v>35</v>
      </c>
      <c r="BD127" s="1110" t="s">
        <v>35</v>
      </c>
      <c r="BE127" s="1110" t="s">
        <v>35</v>
      </c>
      <c r="BF127" s="1110" t="s">
        <v>35</v>
      </c>
      <c r="BG127" s="1130" t="s">
        <v>35</v>
      </c>
      <c r="BH127" s="1150" t="s">
        <v>35</v>
      </c>
      <c r="BI127" s="1110" t="s">
        <v>35</v>
      </c>
      <c r="BJ127" s="1110" t="s">
        <v>35</v>
      </c>
      <c r="BK127" s="1110" t="s">
        <v>35</v>
      </c>
      <c r="BL127" s="1130" t="s">
        <v>35</v>
      </c>
      <c r="BM127" s="1150" t="s">
        <v>35</v>
      </c>
      <c r="BN127" s="1110" t="s">
        <v>35</v>
      </c>
      <c r="BO127" s="1110" t="s">
        <v>35</v>
      </c>
      <c r="BP127" s="1110" t="s">
        <v>35</v>
      </c>
      <c r="BQ127" s="1130" t="s">
        <v>35</v>
      </c>
      <c r="BR127" s="1150" t="s">
        <v>35</v>
      </c>
      <c r="BS127" s="1110" t="s">
        <v>35</v>
      </c>
      <c r="BT127" s="1110" t="s">
        <v>35</v>
      </c>
      <c r="BU127" s="1110" t="s">
        <v>35</v>
      </c>
      <c r="BV127" s="1110" t="s">
        <v>35</v>
      </c>
      <c r="BW127" s="1110" t="s">
        <v>35</v>
      </c>
      <c r="BX127" s="1110" t="s">
        <v>35</v>
      </c>
      <c r="BY127" s="1168" t="s">
        <v>35</v>
      </c>
      <c r="BZ127" s="1869"/>
      <c r="CA127" s="1869"/>
      <c r="CB127" s="1869"/>
      <c r="CC127" s="1869"/>
      <c r="CD127" s="1869"/>
      <c r="CE127" s="1869"/>
      <c r="CF127" s="1869"/>
      <c r="CG127" s="1869"/>
      <c r="CH127" s="1869"/>
      <c r="CI127" s="1869"/>
      <c r="CJ127" s="1869"/>
      <c r="CK127" s="1869"/>
      <c r="CL127" s="1869"/>
      <c r="CM127" s="1869"/>
      <c r="CN127" s="1869"/>
      <c r="CO127" s="1869"/>
      <c r="CP127" s="1869"/>
      <c r="CQ127" s="1869"/>
      <c r="CR127" s="1869"/>
      <c r="CS127" s="1869"/>
      <c r="CT127" s="1869"/>
      <c r="CU127" s="1869"/>
      <c r="CV127" s="1869"/>
      <c r="CW127" s="1869"/>
      <c r="CX127" s="1869"/>
      <c r="CY127" s="1869"/>
      <c r="CZ127" s="1869"/>
    </row>
    <row r="128" s="636" customFormat="true" ht="15" customHeight="true" x14ac:dyDescent="0.2">
      <c r="A128" s="2322" t="s">
        <v>160</v>
      </c>
      <c r="B128" s="1414" t="s">
        <v>49</v>
      </c>
      <c r="C128" s="1438" t="s">
        <v>35</v>
      </c>
      <c r="D128" s="1445" t="s">
        <v>35</v>
      </c>
      <c r="E128" s="1445" t="s">
        <v>35</v>
      </c>
      <c r="F128" s="1445" t="s">
        <v>35</v>
      </c>
      <c r="G128" s="1452" t="s">
        <v>35</v>
      </c>
      <c r="H128" s="1459" t="s">
        <v>35</v>
      </c>
      <c r="I128" s="1445" t="s">
        <v>35</v>
      </c>
      <c r="J128" s="1445" t="s">
        <v>35</v>
      </c>
      <c r="K128" s="1445" t="s">
        <v>35</v>
      </c>
      <c r="L128" s="1466" t="s">
        <v>35</v>
      </c>
      <c r="M128" s="1438" t="s">
        <v>35</v>
      </c>
      <c r="N128" s="1445" t="s">
        <v>35</v>
      </c>
      <c r="O128" s="1445" t="s">
        <v>35</v>
      </c>
      <c r="P128" s="1445" t="s">
        <v>35</v>
      </c>
      <c r="Q128" s="1452" t="s">
        <v>35</v>
      </c>
      <c r="R128" s="1459" t="s">
        <v>35</v>
      </c>
      <c r="S128" s="1445" t="s">
        <v>35</v>
      </c>
      <c r="T128" s="1445" t="s">
        <v>35</v>
      </c>
      <c r="U128" s="1445" t="s">
        <v>35</v>
      </c>
      <c r="V128" s="1445" t="s">
        <v>35</v>
      </c>
      <c r="W128" s="1445" t="s">
        <v>35</v>
      </c>
      <c r="X128" s="1445" t="s">
        <v>35</v>
      </c>
      <c r="Y128" s="1466" t="s">
        <v>35</v>
      </c>
      <c r="Z128" s="1330"/>
      <c r="AA128" s="1330"/>
      <c r="AB128" s="1330"/>
      <c r="AC128" s="1330"/>
      <c r="AD128" s="1330"/>
      <c r="AE128" s="1330"/>
      <c r="AF128" s="1330"/>
      <c r="AG128" s="1330"/>
      <c r="AH128" s="1330"/>
      <c r="AI128" s="1330"/>
      <c r="AJ128" s="1330"/>
      <c r="AK128" s="1330"/>
      <c r="AL128" s="1330"/>
      <c r="AM128" s="1330"/>
      <c r="AN128" s="1330"/>
      <c r="AO128" s="1330"/>
      <c r="AP128" s="1330"/>
      <c r="AQ128" s="1330"/>
      <c r="AR128" s="1330"/>
      <c r="AS128" s="1330"/>
      <c r="AT128" s="1330"/>
      <c r="AU128" s="1330"/>
      <c r="AV128" s="1330"/>
      <c r="AW128" s="1330"/>
      <c r="AX128" s="1330"/>
      <c r="AY128" s="1330"/>
      <c r="AZ128" s="640"/>
      <c r="BA128" s="2241" t="s">
        <v>108</v>
      </c>
      <c r="BB128" s="156" t="s">
        <v>49</v>
      </c>
      <c r="BC128" s="1091" t="s">
        <v>35</v>
      </c>
      <c r="BD128" s="1110" t="s">
        <v>35</v>
      </c>
      <c r="BE128" s="1110" t="s">
        <v>35</v>
      </c>
      <c r="BF128" s="1110" t="s">
        <v>35</v>
      </c>
      <c r="BG128" s="1130" t="s">
        <v>35</v>
      </c>
      <c r="BH128" s="1150" t="s">
        <v>35</v>
      </c>
      <c r="BI128" s="1110" t="s">
        <v>35</v>
      </c>
      <c r="BJ128" s="1110" t="s">
        <v>35</v>
      </c>
      <c r="BK128" s="1110" t="s">
        <v>35</v>
      </c>
      <c r="BL128" s="1130" t="s">
        <v>35</v>
      </c>
      <c r="BM128" s="1150" t="s">
        <v>35</v>
      </c>
      <c r="BN128" s="1110" t="s">
        <v>35</v>
      </c>
      <c r="BO128" s="1110" t="s">
        <v>35</v>
      </c>
      <c r="BP128" s="1110" t="s">
        <v>35</v>
      </c>
      <c r="BQ128" s="1130" t="s">
        <v>35</v>
      </c>
      <c r="BR128" s="1150" t="s">
        <v>35</v>
      </c>
      <c r="BS128" s="1110" t="s">
        <v>35</v>
      </c>
      <c r="BT128" s="1110" t="s">
        <v>35</v>
      </c>
      <c r="BU128" s="1110" t="s">
        <v>35</v>
      </c>
      <c r="BV128" s="1110" t="s">
        <v>35</v>
      </c>
      <c r="BW128" s="1110" t="s">
        <v>35</v>
      </c>
      <c r="BX128" s="1110" t="s">
        <v>35</v>
      </c>
      <c r="BY128" s="1168" t="s">
        <v>35</v>
      </c>
      <c r="BZ128" s="1869"/>
      <c r="CA128" s="1869"/>
      <c r="CB128" s="1869"/>
      <c r="CC128" s="1869"/>
      <c r="CD128" s="1869"/>
      <c r="CE128" s="1869"/>
      <c r="CF128" s="1869"/>
      <c r="CG128" s="1869"/>
      <c r="CH128" s="1869"/>
      <c r="CI128" s="1869"/>
      <c r="CJ128" s="1869"/>
      <c r="CK128" s="1869"/>
      <c r="CL128" s="1869"/>
      <c r="CM128" s="1869"/>
      <c r="CN128" s="1869"/>
      <c r="CO128" s="1869"/>
      <c r="CP128" s="1869"/>
      <c r="CQ128" s="1869"/>
      <c r="CR128" s="1869"/>
      <c r="CS128" s="1869"/>
      <c r="CT128" s="1869"/>
      <c r="CU128" s="1869"/>
      <c r="CV128" s="1869"/>
      <c r="CW128" s="1869"/>
      <c r="CX128" s="1869"/>
      <c r="CY128" s="1869"/>
      <c r="CZ128" s="1869"/>
    </row>
    <row r="129" s="636" customFormat="true" ht="15" customHeight="true" x14ac:dyDescent="0.2">
      <c r="A129" s="2323"/>
      <c r="B129" s="1415" t="s">
        <v>48</v>
      </c>
      <c r="C129" s="1439" t="s">
        <v>35</v>
      </c>
      <c r="D129" s="1446" t="s">
        <v>35</v>
      </c>
      <c r="E129" s="1446" t="s">
        <v>35</v>
      </c>
      <c r="F129" s="1446" t="s">
        <v>35</v>
      </c>
      <c r="G129" s="1453" t="s">
        <v>35</v>
      </c>
      <c r="H129" s="1460" t="s">
        <v>35</v>
      </c>
      <c r="I129" s="1446" t="s">
        <v>35</v>
      </c>
      <c r="J129" s="1446" t="s">
        <v>35</v>
      </c>
      <c r="K129" s="1446" t="s">
        <v>35</v>
      </c>
      <c r="L129" s="1467" t="s">
        <v>35</v>
      </c>
      <c r="M129" s="1439" t="s">
        <v>35</v>
      </c>
      <c r="N129" s="1446" t="s">
        <v>35</v>
      </c>
      <c r="O129" s="1446" t="s">
        <v>35</v>
      </c>
      <c r="P129" s="1446" t="s">
        <v>35</v>
      </c>
      <c r="Q129" s="1453" t="s">
        <v>35</v>
      </c>
      <c r="R129" s="1460" t="s">
        <v>35</v>
      </c>
      <c r="S129" s="1446" t="s">
        <v>35</v>
      </c>
      <c r="T129" s="1446" t="s">
        <v>35</v>
      </c>
      <c r="U129" s="1446" t="s">
        <v>35</v>
      </c>
      <c r="V129" s="1446" t="s">
        <v>35</v>
      </c>
      <c r="W129" s="1446" t="s">
        <v>35</v>
      </c>
      <c r="X129" s="1446" t="s">
        <v>35</v>
      </c>
      <c r="Y129" s="1467" t="s">
        <v>35</v>
      </c>
      <c r="Z129" s="1330"/>
      <c r="AA129" s="1330"/>
      <c r="AB129" s="1330"/>
      <c r="AC129" s="1330"/>
      <c r="AD129" s="1330"/>
      <c r="AE129" s="1330"/>
      <c r="AF129" s="1330"/>
      <c r="AG129" s="1330"/>
      <c r="AH129" s="1330"/>
      <c r="AI129" s="1330"/>
      <c r="AJ129" s="1330"/>
      <c r="AK129" s="1330"/>
      <c r="AL129" s="1330"/>
      <c r="AM129" s="1330"/>
      <c r="AN129" s="1330"/>
      <c r="AO129" s="1330"/>
      <c r="AP129" s="1330"/>
      <c r="AQ129" s="1330"/>
      <c r="AR129" s="1330"/>
      <c r="AS129" s="1330"/>
      <c r="AT129" s="1330"/>
      <c r="AU129" s="1330"/>
      <c r="AV129" s="1330"/>
      <c r="AW129" s="1330"/>
      <c r="AX129" s="1330"/>
      <c r="AY129" s="1330"/>
      <c r="AZ129" s="640"/>
      <c r="BA129" s="2242"/>
      <c r="BB129" s="157" t="s">
        <v>48</v>
      </c>
      <c r="BC129" s="1092" t="s">
        <v>35</v>
      </c>
      <c r="BD129" s="1111" t="s">
        <v>35</v>
      </c>
      <c r="BE129" s="1111" t="s">
        <v>35</v>
      </c>
      <c r="BF129" s="1111" t="s">
        <v>35</v>
      </c>
      <c r="BG129" s="1131" t="s">
        <v>35</v>
      </c>
      <c r="BH129" s="1151" t="s">
        <v>35</v>
      </c>
      <c r="BI129" s="1111" t="s">
        <v>35</v>
      </c>
      <c r="BJ129" s="1111" t="s">
        <v>35</v>
      </c>
      <c r="BK129" s="1111" t="s">
        <v>35</v>
      </c>
      <c r="BL129" s="1131" t="s">
        <v>35</v>
      </c>
      <c r="BM129" s="1151" t="s">
        <v>35</v>
      </c>
      <c r="BN129" s="1111" t="s">
        <v>35</v>
      </c>
      <c r="BO129" s="1111" t="s">
        <v>35</v>
      </c>
      <c r="BP129" s="1111" t="s">
        <v>35</v>
      </c>
      <c r="BQ129" s="1131" t="s">
        <v>35</v>
      </c>
      <c r="BR129" s="1151" t="s">
        <v>35</v>
      </c>
      <c r="BS129" s="1111" t="s">
        <v>35</v>
      </c>
      <c r="BT129" s="1111" t="s">
        <v>35</v>
      </c>
      <c r="BU129" s="1111" t="s">
        <v>35</v>
      </c>
      <c r="BV129" s="1111" t="s">
        <v>35</v>
      </c>
      <c r="BW129" s="1111" t="s">
        <v>35</v>
      </c>
      <c r="BX129" s="1111" t="s">
        <v>35</v>
      </c>
      <c r="BY129" s="1169" t="s">
        <v>35</v>
      </c>
      <c r="BZ129" s="1870"/>
      <c r="CA129" s="1870"/>
      <c r="CB129" s="1870"/>
      <c r="CC129" s="1870"/>
      <c r="CD129" s="1870"/>
      <c r="CE129" s="1870"/>
      <c r="CF129" s="1870"/>
      <c r="CG129" s="1870"/>
      <c r="CH129" s="1870"/>
      <c r="CI129" s="1870"/>
      <c r="CJ129" s="1870"/>
      <c r="CK129" s="1870"/>
      <c r="CL129" s="1870"/>
      <c r="CM129" s="1870"/>
      <c r="CN129" s="1870"/>
      <c r="CO129" s="1870"/>
      <c r="CP129" s="1870"/>
      <c r="CQ129" s="1870"/>
      <c r="CR129" s="1870"/>
      <c r="CS129" s="1870"/>
      <c r="CT129" s="1870"/>
      <c r="CU129" s="1870"/>
      <c r="CV129" s="1870"/>
      <c r="CW129" s="1870"/>
      <c r="CX129" s="1870"/>
      <c r="CY129" s="1870"/>
      <c r="CZ129" s="1870"/>
    </row>
    <row r="130" s="131" customFormat="true" ht="15" hidden="true" customHeight="true" x14ac:dyDescent="0.2">
      <c r="A130" s="2190"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8"/>
      <c r="Z130" s="603"/>
      <c r="AA130" s="603"/>
      <c r="AB130" s="603"/>
      <c r="AC130" s="603"/>
      <c r="AD130" s="603"/>
      <c r="AE130" s="603"/>
      <c r="AF130" s="603"/>
      <c r="AG130" s="603"/>
      <c r="AH130" s="603"/>
      <c r="AI130" s="603"/>
      <c r="AJ130" s="603"/>
      <c r="AK130" s="603"/>
      <c r="AL130" s="603"/>
      <c r="AM130" s="603"/>
      <c r="AN130" s="603"/>
      <c r="AO130" s="603"/>
      <c r="AP130" s="603"/>
      <c r="AQ130" s="603"/>
      <c r="AR130" s="603"/>
      <c r="AS130" s="603"/>
      <c r="AT130" s="603"/>
      <c r="AU130" s="603"/>
      <c r="AV130" s="603"/>
      <c r="AW130" s="603"/>
      <c r="AX130" s="603"/>
      <c r="AY130" s="603"/>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191"/>
      <c r="B131" s="240" t="s">
        <v>46</v>
      </c>
      <c r="C131" s="367"/>
      <c r="D131" s="368"/>
      <c r="E131" s="368"/>
      <c r="F131" s="368"/>
      <c r="G131" s="369"/>
      <c r="H131" s="370"/>
      <c r="I131" s="368"/>
      <c r="J131" s="368"/>
      <c r="K131" s="368"/>
      <c r="L131" s="371"/>
      <c r="M131" s="372"/>
      <c r="N131" s="368"/>
      <c r="O131" s="368"/>
      <c r="P131" s="368"/>
      <c r="Q131" s="369"/>
      <c r="R131" s="370"/>
      <c r="S131" s="368"/>
      <c r="T131" s="368"/>
      <c r="U131" s="368"/>
      <c r="V131" s="368"/>
      <c r="W131" s="368"/>
      <c r="X131" s="368"/>
      <c r="Y131" s="373"/>
      <c r="Z131" s="603"/>
      <c r="AA131" s="603"/>
      <c r="AB131" s="603"/>
      <c r="AC131" s="603"/>
      <c r="AD131" s="603"/>
      <c r="AE131" s="603"/>
      <c r="AF131" s="603"/>
      <c r="AG131" s="603"/>
      <c r="AH131" s="603"/>
      <c r="AI131" s="603"/>
      <c r="AJ131" s="603"/>
      <c r="AK131" s="603"/>
      <c r="AL131" s="603"/>
      <c r="AM131" s="603"/>
      <c r="AN131" s="603"/>
      <c r="AO131" s="603"/>
      <c r="AP131" s="603"/>
      <c r="AQ131" s="603"/>
      <c r="AR131" s="603"/>
      <c r="AS131" s="603"/>
      <c r="AT131" s="603"/>
      <c r="AU131" s="603"/>
      <c r="AV131" s="603"/>
      <c r="AW131" s="603"/>
      <c r="AX131" s="603"/>
      <c r="AY131" s="603"/>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192"/>
      <c r="B132" s="241" t="s">
        <v>46</v>
      </c>
      <c r="C132" s="264"/>
      <c r="D132" s="265"/>
      <c r="E132" s="265"/>
      <c r="F132" s="265"/>
      <c r="G132" s="266"/>
      <c r="H132" s="267"/>
      <c r="I132" s="265"/>
      <c r="J132" s="265"/>
      <c r="K132" s="265"/>
      <c r="L132" s="268"/>
      <c r="M132" s="264"/>
      <c r="N132" s="265"/>
      <c r="O132" s="265"/>
      <c r="P132" s="265"/>
      <c r="Q132" s="266"/>
      <c r="R132" s="1768"/>
      <c r="S132" s="1769"/>
      <c r="T132" s="1769"/>
      <c r="U132" s="1769"/>
      <c r="V132" s="1769"/>
      <c r="W132" s="1769"/>
      <c r="X132" s="1769"/>
      <c r="Y132" s="1816"/>
      <c r="Z132" s="603"/>
      <c r="AA132" s="603"/>
      <c r="AB132" s="603"/>
      <c r="AC132" s="603"/>
      <c r="AD132" s="603"/>
      <c r="AE132" s="603"/>
      <c r="AF132" s="603"/>
      <c r="AG132" s="603"/>
      <c r="AH132" s="603"/>
      <c r="AI132" s="603"/>
      <c r="AJ132" s="603"/>
      <c r="AK132" s="603"/>
      <c r="AL132" s="603"/>
      <c r="AM132" s="603"/>
      <c r="AN132" s="603"/>
      <c r="AO132" s="603"/>
      <c r="AP132" s="603"/>
      <c r="AQ132" s="603"/>
      <c r="AR132" s="603"/>
      <c r="AS132" s="603"/>
      <c r="AT132" s="603"/>
      <c r="AU132" s="603"/>
      <c r="AV132" s="603"/>
      <c r="AW132" s="603"/>
      <c r="AX132" s="603"/>
      <c r="AY132" s="603"/>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636" customFormat="true" ht="15" customHeight="true" x14ac:dyDescent="0.2">
      <c r="A133" s="130"/>
      <c r="B133" s="188"/>
      <c r="C133" s="2236" t="s">
        <v>114</v>
      </c>
      <c r="D133" s="2237"/>
      <c r="E133" s="2237"/>
      <c r="F133" s="2237"/>
      <c r="G133" s="2238"/>
      <c r="H133" s="2344" t="s">
        <v>38</v>
      </c>
      <c r="I133" s="2345"/>
      <c r="J133" s="2345"/>
      <c r="K133" s="2345"/>
      <c r="L133" s="2346"/>
      <c r="M133" s="2347" t="s">
        <v>37</v>
      </c>
      <c r="N133" s="2345"/>
      <c r="O133" s="2345"/>
      <c r="P133" s="2345"/>
      <c r="Q133" s="2346"/>
      <c r="R133" s="1799" t="s">
        <v>137</v>
      </c>
      <c r="S133" s="1809"/>
      <c r="T133" s="1809"/>
      <c r="U133" s="1809"/>
      <c r="V133" s="1809"/>
      <c r="W133" s="1809"/>
      <c r="X133" s="1809"/>
      <c r="Y133" s="1810"/>
      <c r="Z133" s="1330"/>
      <c r="AA133" s="1330"/>
      <c r="AB133" s="1330"/>
      <c r="AC133" s="1330"/>
      <c r="AD133" s="1330"/>
      <c r="AE133" s="1330"/>
      <c r="AF133" s="1330"/>
      <c r="AG133" s="1330"/>
      <c r="AH133" s="1330"/>
      <c r="AI133" s="1330"/>
      <c r="AJ133" s="1330"/>
      <c r="AK133" s="1330"/>
      <c r="AL133" s="1330"/>
      <c r="AM133" s="1330"/>
      <c r="AN133" s="1330"/>
      <c r="AO133" s="1330"/>
      <c r="AP133" s="1330"/>
      <c r="AQ133" s="1330"/>
      <c r="AR133" s="1330"/>
      <c r="AS133" s="1330"/>
      <c r="AT133" s="1330"/>
      <c r="AU133" s="1330"/>
      <c r="AV133" s="1330"/>
      <c r="AW133" s="1330"/>
      <c r="AX133" s="1330"/>
      <c r="AY133" s="1330"/>
      <c r="AZ133" s="640"/>
      <c r="BA133" s="217" t="s">
        <v>128</v>
      </c>
      <c r="BB133" s="116" t="s">
        <v>98</v>
      </c>
      <c r="BC133" s="2243" t="s">
        <v>114</v>
      </c>
      <c r="BD133" s="2244"/>
      <c r="BE133" s="2244"/>
      <c r="BF133" s="2244"/>
      <c r="BG133" s="2245"/>
      <c r="BH133" s="2246" t="s">
        <v>38</v>
      </c>
      <c r="BI133" s="2244"/>
      <c r="BJ133" s="2244"/>
      <c r="BK133" s="2244"/>
      <c r="BL133" s="2245"/>
      <c r="BM133" s="2246" t="s">
        <v>37</v>
      </c>
      <c r="BN133" s="2244"/>
      <c r="BO133" s="2244"/>
      <c r="BP133" s="2244"/>
      <c r="BQ133" s="2247"/>
      <c r="BR133" s="1783" t="s">
        <v>137</v>
      </c>
      <c r="BS133" s="1784"/>
      <c r="BT133" s="1784"/>
      <c r="BU133" s="1784"/>
      <c r="BV133" s="1784"/>
      <c r="BW133" s="1784"/>
      <c r="BX133" s="1784"/>
      <c r="BY133" s="1785"/>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636" customFormat="true" ht="12.75" x14ac:dyDescent="0.2">
      <c r="A134" s="189" t="s">
        <v>69</v>
      </c>
      <c r="B134" s="246"/>
      <c r="C134" s="282" t="s">
        <v>0</v>
      </c>
      <c r="D134" s="283" t="s">
        <v>1</v>
      </c>
      <c r="E134" s="283" t="s">
        <v>2</v>
      </c>
      <c r="F134" s="283" t="s">
        <v>3</v>
      </c>
      <c r="G134" s="284" t="s">
        <v>4</v>
      </c>
      <c r="H134" s="1229" t="s">
        <v>0</v>
      </c>
      <c r="I134" s="1191" t="s">
        <v>1</v>
      </c>
      <c r="J134" s="1191" t="s">
        <v>2</v>
      </c>
      <c r="K134" s="1191" t="s">
        <v>3</v>
      </c>
      <c r="L134" s="1192" t="s">
        <v>4</v>
      </c>
      <c r="M134" s="1217" t="s">
        <v>0</v>
      </c>
      <c r="N134" s="1191" t="s">
        <v>1</v>
      </c>
      <c r="O134" s="1191" t="s">
        <v>2</v>
      </c>
      <c r="P134" s="1191" t="s">
        <v>3</v>
      </c>
      <c r="Q134" s="1243" t="s">
        <v>4</v>
      </c>
      <c r="R134" s="1225" t="s">
        <v>240</v>
      </c>
      <c r="S134" s="1182" t="s">
        <v>241</v>
      </c>
      <c r="T134" s="1182" t="s">
        <v>242</v>
      </c>
      <c r="U134" s="1182" t="s">
        <v>414</v>
      </c>
      <c r="V134" s="1182" t="s">
        <v>243</v>
      </c>
      <c r="W134" s="1182" t="s">
        <v>244</v>
      </c>
      <c r="X134" s="1182" t="s">
        <v>245</v>
      </c>
      <c r="Y134" s="1184" t="s">
        <v>246</v>
      </c>
      <c r="Z134" s="1330"/>
      <c r="AA134" s="1330"/>
      <c r="AB134" s="1330"/>
      <c r="AC134" s="1330"/>
      <c r="AD134" s="1330"/>
      <c r="AE134" s="1330"/>
      <c r="AF134" s="1330"/>
      <c r="AG134" s="1330"/>
      <c r="AH134" s="1330"/>
      <c r="AI134" s="1330"/>
      <c r="AJ134" s="1330"/>
      <c r="AK134" s="1330"/>
      <c r="AL134" s="1330"/>
      <c r="AM134" s="1330"/>
      <c r="AN134" s="1330"/>
      <c r="AO134" s="1330"/>
      <c r="AP134" s="1330"/>
      <c r="AQ134" s="1330"/>
      <c r="AR134" s="1330"/>
      <c r="AS134" s="1330"/>
      <c r="AT134" s="1330"/>
      <c r="AU134" s="1330"/>
      <c r="AV134" s="1330"/>
      <c r="AW134" s="1330"/>
      <c r="AX134" s="1330"/>
      <c r="AY134" s="1330"/>
      <c r="AZ134" s="640"/>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1225" t="s">
        <v>240</v>
      </c>
      <c r="BS134" s="1182" t="s">
        <v>241</v>
      </c>
      <c r="BT134" s="1182" t="s">
        <v>242</v>
      </c>
      <c r="BU134" s="1182" t="s">
        <v>414</v>
      </c>
      <c r="BV134" s="1182" t="s">
        <v>243</v>
      </c>
      <c r="BW134" s="1182" t="s">
        <v>244</v>
      </c>
      <c r="BX134" s="1182" t="s">
        <v>245</v>
      </c>
      <c r="BY134" s="1184" t="s">
        <v>246</v>
      </c>
      <c r="BZ134" s="1871"/>
      <c r="CA134" s="1871"/>
      <c r="CB134" s="1871"/>
      <c r="CC134" s="1871"/>
      <c r="CD134" s="1871"/>
      <c r="CE134" s="1871"/>
      <c r="CF134" s="1871"/>
      <c r="CG134" s="1871"/>
      <c r="CH134" s="1871"/>
      <c r="CI134" s="1871"/>
      <c r="CJ134" s="1871"/>
      <c r="CK134" s="1871"/>
      <c r="CL134" s="1871"/>
      <c r="CM134" s="1871"/>
      <c r="CN134" s="1871"/>
      <c r="CO134" s="1871"/>
      <c r="CP134" s="1871"/>
      <c r="CQ134" s="1871"/>
      <c r="CR134" s="1871"/>
      <c r="CS134" s="1871"/>
      <c r="CT134" s="1871"/>
      <c r="CU134" s="1871"/>
      <c r="CV134" s="1871"/>
      <c r="CW134" s="1871"/>
      <c r="CX134" s="1871"/>
      <c r="CY134" s="1871"/>
      <c r="CZ134" s="1871"/>
    </row>
    <row r="135" s="636" customFormat="true" ht="15" customHeight="true" x14ac:dyDescent="0.2">
      <c r="A135" s="2348" t="s">
        <v>45</v>
      </c>
      <c r="B135" s="1416" t="s">
        <v>44</v>
      </c>
      <c r="C135" s="1341">
        <v>6.7388594577750078</v>
      </c>
      <c r="D135" s="1342">
        <v>9.9322271558775412</v>
      </c>
      <c r="E135" s="1342">
        <v>23.386784413974745</v>
      </c>
      <c r="F135" s="1342">
        <v>40.191237557802332</v>
      </c>
      <c r="G135" s="1343">
        <v>77.824528595917101</v>
      </c>
      <c r="H135" s="1344">
        <v>34.961334961334963</v>
      </c>
      <c r="I135" s="1342">
        <v>57.427352164194268</v>
      </c>
      <c r="J135" s="1342">
        <v>69.340858697843174</v>
      </c>
      <c r="K135" s="1342">
        <v>80.560633759902501</v>
      </c>
      <c r="L135" s="1345">
        <v>94.079480940794809</v>
      </c>
      <c r="M135" s="1346">
        <v>2.1252371916508537</v>
      </c>
      <c r="N135" s="1342">
        <v>1.3599389933909507</v>
      </c>
      <c r="O135" s="1342">
        <v>5.3363682346990391</v>
      </c>
      <c r="P135" s="1342">
        <v>9.8992443324937014</v>
      </c>
      <c r="Q135" s="1343">
        <v>27.862836897380745</v>
      </c>
      <c r="R135" s="1344">
        <v>60.404711567502268</v>
      </c>
      <c r="S135" s="1342">
        <v>73.725961538461533</v>
      </c>
      <c r="T135" s="1342">
        <v>26.425213047311196</v>
      </c>
      <c r="U135" s="1342">
        <v>15.554242961212839</v>
      </c>
      <c r="V135" s="1342">
        <v>11.981566820276496</v>
      </c>
      <c r="W135" s="1342">
        <v>3.6407766990291259</v>
      </c>
      <c r="X135" s="1342">
        <v>27.103421676125407</v>
      </c>
      <c r="Y135" s="1828">
        <v>19.584893882646693</v>
      </c>
      <c r="Z135" s="1330"/>
      <c r="AA135" s="1330"/>
      <c r="AB135" s="1330"/>
      <c r="AC135" s="1330"/>
      <c r="AD135" s="1330"/>
      <c r="AE135" s="1330"/>
      <c r="AF135" s="1330"/>
      <c r="AG135" s="1330"/>
      <c r="AH135" s="1330"/>
      <c r="AI135" s="1330"/>
      <c r="AJ135" s="1330"/>
      <c r="AK135" s="1330"/>
      <c r="AL135" s="1330"/>
      <c r="AM135" s="1330"/>
      <c r="AN135" s="1330"/>
      <c r="AO135" s="1330"/>
      <c r="AP135" s="1330"/>
      <c r="AQ135" s="1330"/>
      <c r="AR135" s="1330"/>
      <c r="AS135" s="1330"/>
      <c r="AT135" s="1330"/>
      <c r="AU135" s="1330"/>
      <c r="AV135" s="1330"/>
      <c r="AW135" s="1330"/>
      <c r="AX135" s="1330"/>
      <c r="AY135" s="1330"/>
      <c r="AZ135" s="640"/>
      <c r="BA135" s="2248" t="s">
        <v>45</v>
      </c>
      <c r="BB135" s="158" t="s">
        <v>44</v>
      </c>
      <c r="BC135" s="1093" t="s">
        <v>35</v>
      </c>
      <c r="BD135" s="1112" t="s">
        <v>35</v>
      </c>
      <c r="BE135" s="1112" t="s">
        <v>35</v>
      </c>
      <c r="BF135" s="1112" t="s">
        <v>35</v>
      </c>
      <c r="BG135" s="1132" t="s">
        <v>35</v>
      </c>
      <c r="BH135" s="1152" t="s">
        <v>35</v>
      </c>
      <c r="BI135" s="1112" t="s">
        <v>35</v>
      </c>
      <c r="BJ135" s="1112" t="s">
        <v>35</v>
      </c>
      <c r="BK135" s="1112" t="s">
        <v>35</v>
      </c>
      <c r="BL135" s="1132" t="s">
        <v>35</v>
      </c>
      <c r="BM135" s="1152" t="s">
        <v>35</v>
      </c>
      <c r="BN135" s="1112" t="s">
        <v>35</v>
      </c>
      <c r="BO135" s="1112" t="s">
        <v>35</v>
      </c>
      <c r="BP135" s="1112" t="s">
        <v>35</v>
      </c>
      <c r="BQ135" s="1132" t="s">
        <v>35</v>
      </c>
      <c r="BR135" s="1152" t="s">
        <v>35</v>
      </c>
      <c r="BS135" s="1112" t="s">
        <v>35</v>
      </c>
      <c r="BT135" s="1112" t="s">
        <v>35</v>
      </c>
      <c r="BU135" s="1112" t="s">
        <v>35</v>
      </c>
      <c r="BV135" s="1112" t="s">
        <v>35</v>
      </c>
      <c r="BW135" s="1112" t="s">
        <v>35</v>
      </c>
      <c r="BX135" s="1112" t="s">
        <v>35</v>
      </c>
      <c r="BY135" s="1170" t="s">
        <v>35</v>
      </c>
      <c r="BZ135" s="1872"/>
      <c r="CA135" s="1872"/>
      <c r="CB135" s="1872"/>
      <c r="CC135" s="1872"/>
      <c r="CD135" s="1872"/>
      <c r="CE135" s="1872"/>
      <c r="CF135" s="1872"/>
      <c r="CG135" s="1872"/>
      <c r="CH135" s="1872"/>
      <c r="CI135" s="1872"/>
      <c r="CJ135" s="1872"/>
      <c r="CK135" s="1872"/>
      <c r="CL135" s="1872"/>
      <c r="CM135" s="1872"/>
      <c r="CN135" s="1872"/>
      <c r="CO135" s="1872"/>
      <c r="CP135" s="1872"/>
      <c r="CQ135" s="1872"/>
      <c r="CR135" s="1872"/>
      <c r="CS135" s="1872"/>
      <c r="CT135" s="1872"/>
      <c r="CU135" s="1872"/>
      <c r="CV135" s="1872"/>
      <c r="CW135" s="1872"/>
      <c r="CX135" s="1872"/>
      <c r="CY135" s="1872"/>
      <c r="CZ135" s="1872"/>
    </row>
    <row r="136" s="636" customFormat="true" ht="15" customHeight="true" x14ac:dyDescent="0.2">
      <c r="A136" s="2314"/>
      <c r="B136" s="1417" t="s">
        <v>43</v>
      </c>
      <c r="C136" s="1347">
        <v>2.679962605172951</v>
      </c>
      <c r="D136" s="1348">
        <v>4.9777985510633327</v>
      </c>
      <c r="E136" s="1348">
        <v>9.9697885196374632</v>
      </c>
      <c r="F136" s="1348">
        <v>13.668782819970218</v>
      </c>
      <c r="G136" s="1349">
        <v>7.4333800841514721</v>
      </c>
      <c r="H136" s="1350">
        <v>4.4363044363044359</v>
      </c>
      <c r="I136" s="1348">
        <v>5.1209103840682788</v>
      </c>
      <c r="J136" s="1348">
        <v>8.0628905462608333</v>
      </c>
      <c r="K136" s="1348">
        <v>5.0375787121673774</v>
      </c>
      <c r="L136" s="1351">
        <v>2.1695052716950527</v>
      </c>
      <c r="M136" s="1352">
        <v>2.7071473750790642</v>
      </c>
      <c r="N136" s="1348">
        <v>3.1392984239959327</v>
      </c>
      <c r="O136" s="1348">
        <v>8.1183611532625175</v>
      </c>
      <c r="P136" s="1348">
        <v>12.707808564231737</v>
      </c>
      <c r="Q136" s="1349">
        <v>20.637732506643047</v>
      </c>
      <c r="R136" s="1350">
        <v>6.6445182724252501</v>
      </c>
      <c r="S136" s="1348">
        <v>4.0625</v>
      </c>
      <c r="T136" s="1348">
        <v>14.781075521598588</v>
      </c>
      <c r="U136" s="1348">
        <v>4.4300059066745421</v>
      </c>
      <c r="V136" s="1348">
        <v>5.6346878927524084</v>
      </c>
      <c r="W136" s="1348">
        <v>6.3592233009708732</v>
      </c>
      <c r="X136" s="1348">
        <v>4.1600088159127226</v>
      </c>
      <c r="Y136" s="1829">
        <v>11.657303370786517</v>
      </c>
      <c r="Z136" s="1330"/>
      <c r="AA136" s="1330"/>
      <c r="AB136" s="1330"/>
      <c r="AC136" s="1330"/>
      <c r="AD136" s="1330"/>
      <c r="AE136" s="1330"/>
      <c r="AF136" s="1330"/>
      <c r="AG136" s="1330"/>
      <c r="AH136" s="1330"/>
      <c r="AI136" s="1330"/>
      <c r="AJ136" s="1330"/>
      <c r="AK136" s="1330"/>
      <c r="AL136" s="1330"/>
      <c r="AM136" s="1330"/>
      <c r="AN136" s="1330"/>
      <c r="AO136" s="1330"/>
      <c r="AP136" s="1330"/>
      <c r="AQ136" s="1330"/>
      <c r="AR136" s="1330"/>
      <c r="AS136" s="1330"/>
      <c r="AT136" s="1330"/>
      <c r="AU136" s="1330"/>
      <c r="AV136" s="1330"/>
      <c r="AW136" s="1330"/>
      <c r="AX136" s="1330"/>
      <c r="AY136" s="1330"/>
      <c r="AZ136" s="640"/>
      <c r="BA136" s="2202"/>
      <c r="BB136" s="159" t="s">
        <v>43</v>
      </c>
      <c r="BC136" s="1094" t="s">
        <v>35</v>
      </c>
      <c r="BD136" s="1113" t="s">
        <v>35</v>
      </c>
      <c r="BE136" s="1113" t="s">
        <v>35</v>
      </c>
      <c r="BF136" s="1113" t="s">
        <v>35</v>
      </c>
      <c r="BG136" s="1133" t="s">
        <v>35</v>
      </c>
      <c r="BH136" s="1153" t="s">
        <v>35</v>
      </c>
      <c r="BI136" s="1113" t="s">
        <v>35</v>
      </c>
      <c r="BJ136" s="1113" t="s">
        <v>35</v>
      </c>
      <c r="BK136" s="1113" t="s">
        <v>35</v>
      </c>
      <c r="BL136" s="1133" t="s">
        <v>35</v>
      </c>
      <c r="BM136" s="1153" t="s">
        <v>35</v>
      </c>
      <c r="BN136" s="1113" t="s">
        <v>35</v>
      </c>
      <c r="BO136" s="1113" t="s">
        <v>35</v>
      </c>
      <c r="BP136" s="1113" t="s">
        <v>35</v>
      </c>
      <c r="BQ136" s="1133" t="s">
        <v>35</v>
      </c>
      <c r="BR136" s="1153" t="s">
        <v>35</v>
      </c>
      <c r="BS136" s="1113" t="s">
        <v>35</v>
      </c>
      <c r="BT136" s="1113" t="s">
        <v>35</v>
      </c>
      <c r="BU136" s="1113" t="s">
        <v>35</v>
      </c>
      <c r="BV136" s="1113" t="s">
        <v>35</v>
      </c>
      <c r="BW136" s="1113" t="s">
        <v>35</v>
      </c>
      <c r="BX136" s="1113" t="s">
        <v>35</v>
      </c>
      <c r="BY136" s="1171" t="s">
        <v>35</v>
      </c>
      <c r="BZ136" s="1873"/>
      <c r="CA136" s="1873"/>
      <c r="CB136" s="1873"/>
      <c r="CC136" s="1873"/>
      <c r="CD136" s="1873"/>
      <c r="CE136" s="1873"/>
      <c r="CF136" s="1873"/>
      <c r="CG136" s="1873"/>
      <c r="CH136" s="1873"/>
      <c r="CI136" s="1873"/>
      <c r="CJ136" s="1873"/>
      <c r="CK136" s="1873"/>
      <c r="CL136" s="1873"/>
      <c r="CM136" s="1873"/>
      <c r="CN136" s="1873"/>
      <c r="CO136" s="1873"/>
      <c r="CP136" s="1873"/>
      <c r="CQ136" s="1873"/>
      <c r="CR136" s="1873"/>
      <c r="CS136" s="1873"/>
      <c r="CT136" s="1873"/>
      <c r="CU136" s="1873"/>
      <c r="CV136" s="1873"/>
      <c r="CW136" s="1873"/>
      <c r="CX136" s="1873"/>
      <c r="CY136" s="1873"/>
      <c r="CZ136" s="1873"/>
    </row>
    <row r="137" s="636" customFormat="true" ht="15" customHeight="true" x14ac:dyDescent="0.2">
      <c r="A137" s="2314"/>
      <c r="B137" s="1417" t="s">
        <v>42</v>
      </c>
      <c r="C137" s="1440" t="s">
        <v>35</v>
      </c>
      <c r="D137" s="1447" t="s">
        <v>35</v>
      </c>
      <c r="E137" s="1447" t="s">
        <v>35</v>
      </c>
      <c r="F137" s="1447" t="s">
        <v>35</v>
      </c>
      <c r="G137" s="1454" t="s">
        <v>35</v>
      </c>
      <c r="H137" s="1461" t="s">
        <v>35</v>
      </c>
      <c r="I137" s="1447" t="s">
        <v>35</v>
      </c>
      <c r="J137" s="1447" t="s">
        <v>35</v>
      </c>
      <c r="K137" s="1447" t="s">
        <v>35</v>
      </c>
      <c r="L137" s="1468" t="s">
        <v>35</v>
      </c>
      <c r="M137" s="1440" t="s">
        <v>35</v>
      </c>
      <c r="N137" s="1447" t="s">
        <v>35</v>
      </c>
      <c r="O137" s="1447" t="s">
        <v>35</v>
      </c>
      <c r="P137" s="1447" t="s">
        <v>35</v>
      </c>
      <c r="Q137" s="1454" t="s">
        <v>35</v>
      </c>
      <c r="R137" s="1461" t="s">
        <v>35</v>
      </c>
      <c r="S137" s="1447" t="s">
        <v>35</v>
      </c>
      <c r="T137" s="1447" t="s">
        <v>35</v>
      </c>
      <c r="U137" s="1447" t="s">
        <v>35</v>
      </c>
      <c r="V137" s="1447" t="s">
        <v>35</v>
      </c>
      <c r="W137" s="1447" t="s">
        <v>35</v>
      </c>
      <c r="X137" s="1447" t="s">
        <v>35</v>
      </c>
      <c r="Y137" s="1468" t="s">
        <v>35</v>
      </c>
      <c r="Z137" s="1330"/>
      <c r="AA137" s="1330"/>
      <c r="AB137" s="1330"/>
      <c r="AC137" s="1330"/>
      <c r="AD137" s="1330"/>
      <c r="AE137" s="1330"/>
      <c r="AF137" s="1330"/>
      <c r="AG137" s="1330"/>
      <c r="AH137" s="1330"/>
      <c r="AI137" s="1330"/>
      <c r="AJ137" s="1330"/>
      <c r="AK137" s="1330"/>
      <c r="AL137" s="1330"/>
      <c r="AM137" s="1330"/>
      <c r="AN137" s="1330"/>
      <c r="AO137" s="1330"/>
      <c r="AP137" s="1330"/>
      <c r="AQ137" s="1330"/>
      <c r="AR137" s="1330"/>
      <c r="AS137" s="1330"/>
      <c r="AT137" s="1330"/>
      <c r="AU137" s="1330"/>
      <c r="AV137" s="1330"/>
      <c r="AW137" s="1330"/>
      <c r="AX137" s="1330"/>
      <c r="AY137" s="1330"/>
      <c r="AZ137" s="640"/>
      <c r="BA137" s="2202"/>
      <c r="BB137" s="159" t="s">
        <v>42</v>
      </c>
      <c r="BC137" s="1094" t="s">
        <v>35</v>
      </c>
      <c r="BD137" s="1113" t="s">
        <v>35</v>
      </c>
      <c r="BE137" s="1113" t="s">
        <v>35</v>
      </c>
      <c r="BF137" s="1113" t="s">
        <v>35</v>
      </c>
      <c r="BG137" s="1133" t="s">
        <v>35</v>
      </c>
      <c r="BH137" s="1153" t="s">
        <v>35</v>
      </c>
      <c r="BI137" s="1113" t="s">
        <v>35</v>
      </c>
      <c r="BJ137" s="1113" t="s">
        <v>35</v>
      </c>
      <c r="BK137" s="1113" t="s">
        <v>35</v>
      </c>
      <c r="BL137" s="1133" t="s">
        <v>35</v>
      </c>
      <c r="BM137" s="1153" t="s">
        <v>35</v>
      </c>
      <c r="BN137" s="1113" t="s">
        <v>35</v>
      </c>
      <c r="BO137" s="1113" t="s">
        <v>35</v>
      </c>
      <c r="BP137" s="1113" t="s">
        <v>35</v>
      </c>
      <c r="BQ137" s="1133" t="s">
        <v>35</v>
      </c>
      <c r="BR137" s="1153" t="s">
        <v>35</v>
      </c>
      <c r="BS137" s="1113" t="s">
        <v>35</v>
      </c>
      <c r="BT137" s="1113" t="s">
        <v>35</v>
      </c>
      <c r="BU137" s="1113" t="s">
        <v>35</v>
      </c>
      <c r="BV137" s="1113" t="s">
        <v>35</v>
      </c>
      <c r="BW137" s="1113" t="s">
        <v>35</v>
      </c>
      <c r="BX137" s="1113" t="s">
        <v>35</v>
      </c>
      <c r="BY137" s="1171" t="s">
        <v>35</v>
      </c>
      <c r="BZ137" s="1873"/>
      <c r="CA137" s="1873"/>
      <c r="CB137" s="1873"/>
      <c r="CC137" s="1873"/>
      <c r="CD137" s="1873"/>
      <c r="CE137" s="1873"/>
      <c r="CF137" s="1873"/>
      <c r="CG137" s="1873"/>
      <c r="CH137" s="1873"/>
      <c r="CI137" s="1873"/>
      <c r="CJ137" s="1873"/>
      <c r="CK137" s="1873"/>
      <c r="CL137" s="1873"/>
      <c r="CM137" s="1873"/>
      <c r="CN137" s="1873"/>
      <c r="CO137" s="1873"/>
      <c r="CP137" s="1873"/>
      <c r="CQ137" s="1873"/>
      <c r="CR137" s="1873"/>
      <c r="CS137" s="1873"/>
      <c r="CT137" s="1873"/>
      <c r="CU137" s="1873"/>
      <c r="CV137" s="1873"/>
      <c r="CW137" s="1873"/>
      <c r="CX137" s="1873"/>
      <c r="CY137" s="1873"/>
      <c r="CZ137" s="1873"/>
    </row>
    <row r="138" s="636" customFormat="true" ht="15" customHeight="true" x14ac:dyDescent="0.2">
      <c r="A138" s="2314"/>
      <c r="B138" s="1417" t="s">
        <v>41</v>
      </c>
      <c r="C138" s="1440" t="s">
        <v>35</v>
      </c>
      <c r="D138" s="1447" t="s">
        <v>35</v>
      </c>
      <c r="E138" s="1447" t="s">
        <v>35</v>
      </c>
      <c r="F138" s="1447" t="s">
        <v>35</v>
      </c>
      <c r="G138" s="1454" t="s">
        <v>35</v>
      </c>
      <c r="H138" s="1461" t="s">
        <v>35</v>
      </c>
      <c r="I138" s="1447" t="s">
        <v>35</v>
      </c>
      <c r="J138" s="1447" t="s">
        <v>35</v>
      </c>
      <c r="K138" s="1447" t="s">
        <v>35</v>
      </c>
      <c r="L138" s="1468" t="s">
        <v>35</v>
      </c>
      <c r="M138" s="1440" t="s">
        <v>35</v>
      </c>
      <c r="N138" s="1447" t="s">
        <v>35</v>
      </c>
      <c r="O138" s="1447" t="s">
        <v>35</v>
      </c>
      <c r="P138" s="1447" t="s">
        <v>35</v>
      </c>
      <c r="Q138" s="1454" t="s">
        <v>35</v>
      </c>
      <c r="R138" s="1461" t="s">
        <v>35</v>
      </c>
      <c r="S138" s="1447" t="s">
        <v>35</v>
      </c>
      <c r="T138" s="1447" t="s">
        <v>35</v>
      </c>
      <c r="U138" s="1447" t="s">
        <v>35</v>
      </c>
      <c r="V138" s="1447" t="s">
        <v>35</v>
      </c>
      <c r="W138" s="1447" t="s">
        <v>35</v>
      </c>
      <c r="X138" s="1447" t="s">
        <v>35</v>
      </c>
      <c r="Y138" s="1468" t="s">
        <v>35</v>
      </c>
      <c r="Z138" s="1330"/>
      <c r="AA138" s="1330"/>
      <c r="AB138" s="1330"/>
      <c r="AC138" s="1330"/>
      <c r="AD138" s="1330"/>
      <c r="AE138" s="1330"/>
      <c r="AF138" s="1330"/>
      <c r="AG138" s="1330"/>
      <c r="AH138" s="1330"/>
      <c r="AI138" s="1330"/>
      <c r="AJ138" s="1330"/>
      <c r="AK138" s="1330"/>
      <c r="AL138" s="1330"/>
      <c r="AM138" s="1330"/>
      <c r="AN138" s="1330"/>
      <c r="AO138" s="1330"/>
      <c r="AP138" s="1330"/>
      <c r="AQ138" s="1330"/>
      <c r="AR138" s="1330"/>
      <c r="AS138" s="1330"/>
      <c r="AT138" s="1330"/>
      <c r="AU138" s="1330"/>
      <c r="AV138" s="1330"/>
      <c r="AW138" s="1330"/>
      <c r="AX138" s="1330"/>
      <c r="AY138" s="1330"/>
      <c r="AZ138" s="640"/>
      <c r="BA138" s="2202"/>
      <c r="BB138" s="159" t="s">
        <v>41</v>
      </c>
      <c r="BC138" s="1094" t="s">
        <v>35</v>
      </c>
      <c r="BD138" s="1113" t="s">
        <v>35</v>
      </c>
      <c r="BE138" s="1113" t="s">
        <v>35</v>
      </c>
      <c r="BF138" s="1113" t="s">
        <v>35</v>
      </c>
      <c r="BG138" s="1133" t="s">
        <v>35</v>
      </c>
      <c r="BH138" s="1153" t="s">
        <v>35</v>
      </c>
      <c r="BI138" s="1113" t="s">
        <v>35</v>
      </c>
      <c r="BJ138" s="1113" t="s">
        <v>35</v>
      </c>
      <c r="BK138" s="1113" t="s">
        <v>35</v>
      </c>
      <c r="BL138" s="1133" t="s">
        <v>35</v>
      </c>
      <c r="BM138" s="1153" t="s">
        <v>35</v>
      </c>
      <c r="BN138" s="1113" t="s">
        <v>35</v>
      </c>
      <c r="BO138" s="1113" t="s">
        <v>35</v>
      </c>
      <c r="BP138" s="1113" t="s">
        <v>35</v>
      </c>
      <c r="BQ138" s="1133" t="s">
        <v>35</v>
      </c>
      <c r="BR138" s="1153" t="s">
        <v>35</v>
      </c>
      <c r="BS138" s="1113" t="s">
        <v>35</v>
      </c>
      <c r="BT138" s="1113" t="s">
        <v>35</v>
      </c>
      <c r="BU138" s="1113" t="s">
        <v>35</v>
      </c>
      <c r="BV138" s="1113" t="s">
        <v>35</v>
      </c>
      <c r="BW138" s="1113" t="s">
        <v>35</v>
      </c>
      <c r="BX138" s="1113" t="s">
        <v>35</v>
      </c>
      <c r="BY138" s="1171" t="s">
        <v>35</v>
      </c>
      <c r="BZ138" s="1873"/>
      <c r="CA138" s="1873"/>
      <c r="CB138" s="1873"/>
      <c r="CC138" s="1873"/>
      <c r="CD138" s="1873"/>
      <c r="CE138" s="1873"/>
      <c r="CF138" s="1873"/>
      <c r="CG138" s="1873"/>
      <c r="CH138" s="1873"/>
      <c r="CI138" s="1873"/>
      <c r="CJ138" s="1873"/>
      <c r="CK138" s="1873"/>
      <c r="CL138" s="1873"/>
      <c r="CM138" s="1873"/>
      <c r="CN138" s="1873"/>
      <c r="CO138" s="1873"/>
      <c r="CP138" s="1873"/>
      <c r="CQ138" s="1873"/>
      <c r="CR138" s="1873"/>
      <c r="CS138" s="1873"/>
      <c r="CT138" s="1873"/>
      <c r="CU138" s="1873"/>
      <c r="CV138" s="1873"/>
      <c r="CW138" s="1873"/>
      <c r="CX138" s="1873"/>
      <c r="CY138" s="1873"/>
      <c r="CZ138" s="1873"/>
    </row>
    <row r="139" s="636" customFormat="true" ht="15" customHeight="true" x14ac:dyDescent="0.2">
      <c r="A139" s="2314"/>
      <c r="B139" s="1417" t="s">
        <v>19</v>
      </c>
      <c r="C139" s="1347">
        <v>25.303832969772515</v>
      </c>
      <c r="D139" s="1348">
        <v>15.260574900677728</v>
      </c>
      <c r="E139" s="1348">
        <v>6.143001007049345</v>
      </c>
      <c r="F139" s="1348">
        <v>2.9626146249706089</v>
      </c>
      <c r="G139" s="1349">
        <v>0.37400654511453951</v>
      </c>
      <c r="H139" s="1350">
        <v>10.134310134310134</v>
      </c>
      <c r="I139" s="1348">
        <v>2.1133915870757978</v>
      </c>
      <c r="J139" s="1348">
        <v>1.0078613182826042</v>
      </c>
      <c r="K139" s="1348">
        <v>0.56875888685760712</v>
      </c>
      <c r="L139" s="1351">
        <v>6.0827250608272508E-2</v>
      </c>
      <c r="M139" s="1352">
        <v>27.501581277672361</v>
      </c>
      <c r="N139" s="1348">
        <v>22.458057956278594</v>
      </c>
      <c r="O139" s="1348">
        <v>14.162873039959534</v>
      </c>
      <c r="P139" s="1348">
        <v>5.7682619647355171</v>
      </c>
      <c r="Q139" s="1349">
        <v>2.8343666961913199</v>
      </c>
      <c r="R139" s="1350">
        <v>4.097452934662237</v>
      </c>
      <c r="S139" s="1348">
        <v>1.2019230769230771</v>
      </c>
      <c r="T139" s="1348">
        <v>15.25124889803115</v>
      </c>
      <c r="U139" s="1348">
        <v>12.069304981295531</v>
      </c>
      <c r="V139" s="1348">
        <v>7.8969417679095102</v>
      </c>
      <c r="W139" s="1348">
        <v>15.776699029126215</v>
      </c>
      <c r="X139" s="1348">
        <v>6.6835638327180567</v>
      </c>
      <c r="Y139" s="1829">
        <v>21.301498127340825</v>
      </c>
      <c r="Z139" s="1330"/>
      <c r="AA139" s="1330"/>
      <c r="AB139" s="1330"/>
      <c r="AC139" s="1330"/>
      <c r="AD139" s="1330"/>
      <c r="AE139" s="1330"/>
      <c r="AF139" s="1330"/>
      <c r="AG139" s="1330"/>
      <c r="AH139" s="1330"/>
      <c r="AI139" s="1330"/>
      <c r="AJ139" s="1330"/>
      <c r="AK139" s="1330"/>
      <c r="AL139" s="1330"/>
      <c r="AM139" s="1330"/>
      <c r="AN139" s="1330"/>
      <c r="AO139" s="1330"/>
      <c r="AP139" s="1330"/>
      <c r="AQ139" s="1330"/>
      <c r="AR139" s="1330"/>
      <c r="AS139" s="1330"/>
      <c r="AT139" s="1330"/>
      <c r="AU139" s="1330"/>
      <c r="AV139" s="1330"/>
      <c r="AW139" s="1330"/>
      <c r="AX139" s="1330"/>
      <c r="AY139" s="1330"/>
      <c r="AZ139" s="640"/>
      <c r="BA139" s="2202"/>
      <c r="BB139" s="159" t="s">
        <v>19</v>
      </c>
      <c r="BC139" s="1094" t="s">
        <v>35</v>
      </c>
      <c r="BD139" s="1113" t="s">
        <v>35</v>
      </c>
      <c r="BE139" s="1113" t="s">
        <v>35</v>
      </c>
      <c r="BF139" s="1113" t="s">
        <v>35</v>
      </c>
      <c r="BG139" s="1133" t="s">
        <v>35</v>
      </c>
      <c r="BH139" s="1153" t="s">
        <v>35</v>
      </c>
      <c r="BI139" s="1113" t="s">
        <v>35</v>
      </c>
      <c r="BJ139" s="1113" t="s">
        <v>35</v>
      </c>
      <c r="BK139" s="1113" t="s">
        <v>35</v>
      </c>
      <c r="BL139" s="1133" t="s">
        <v>35</v>
      </c>
      <c r="BM139" s="1153" t="s">
        <v>35</v>
      </c>
      <c r="BN139" s="1113" t="s">
        <v>35</v>
      </c>
      <c r="BO139" s="1113" t="s">
        <v>35</v>
      </c>
      <c r="BP139" s="1113" t="s">
        <v>35</v>
      </c>
      <c r="BQ139" s="1133" t="s">
        <v>35</v>
      </c>
      <c r="BR139" s="1153" t="s">
        <v>35</v>
      </c>
      <c r="BS139" s="1113" t="s">
        <v>35</v>
      </c>
      <c r="BT139" s="1113" t="s">
        <v>35</v>
      </c>
      <c r="BU139" s="1113" t="s">
        <v>35</v>
      </c>
      <c r="BV139" s="1113" t="s">
        <v>35</v>
      </c>
      <c r="BW139" s="1113" t="s">
        <v>35</v>
      </c>
      <c r="BX139" s="1113" t="s">
        <v>35</v>
      </c>
      <c r="BY139" s="1171" t="s">
        <v>35</v>
      </c>
      <c r="BZ139" s="1873"/>
      <c r="CA139" s="1873"/>
      <c r="CB139" s="1873"/>
      <c r="CC139" s="1873"/>
      <c r="CD139" s="1873"/>
      <c r="CE139" s="1873"/>
      <c r="CF139" s="1873"/>
      <c r="CG139" s="1873"/>
      <c r="CH139" s="1873"/>
      <c r="CI139" s="1873"/>
      <c r="CJ139" s="1873"/>
      <c r="CK139" s="1873"/>
      <c r="CL139" s="1873"/>
      <c r="CM139" s="1873"/>
      <c r="CN139" s="1873"/>
      <c r="CO139" s="1873"/>
      <c r="CP139" s="1873"/>
      <c r="CQ139" s="1873"/>
      <c r="CR139" s="1873"/>
      <c r="CS139" s="1873"/>
      <c r="CT139" s="1873"/>
      <c r="CU139" s="1873"/>
      <c r="CV139" s="1873"/>
      <c r="CW139" s="1873"/>
      <c r="CX139" s="1873"/>
      <c r="CY139" s="1873"/>
      <c r="CZ139" s="1873"/>
    </row>
    <row r="140" s="130" customFormat="true" ht="15" customHeight="true" x14ac:dyDescent="0.2">
      <c r="A140" s="2201" t="s">
        <v>106</v>
      </c>
      <c r="B140" s="252" t="s">
        <v>64</v>
      </c>
      <c r="C140" s="1042" t="s">
        <v>35</v>
      </c>
      <c r="D140" s="1051" t="s">
        <v>35</v>
      </c>
      <c r="E140" s="1051" t="s">
        <v>35</v>
      </c>
      <c r="F140" s="1051" t="s">
        <v>35</v>
      </c>
      <c r="G140" s="1060" t="s">
        <v>35</v>
      </c>
      <c r="H140" s="1069" t="s">
        <v>35</v>
      </c>
      <c r="I140" s="1051" t="s">
        <v>35</v>
      </c>
      <c r="J140" s="1051" t="s">
        <v>35</v>
      </c>
      <c r="K140" s="1051" t="s">
        <v>35</v>
      </c>
      <c r="L140" s="1078" t="s">
        <v>35</v>
      </c>
      <c r="M140" s="1084" t="s">
        <v>35</v>
      </c>
      <c r="N140" s="1051" t="s">
        <v>35</v>
      </c>
      <c r="O140" s="1051" t="s">
        <v>35</v>
      </c>
      <c r="P140" s="1051" t="s">
        <v>35</v>
      </c>
      <c r="Q140" s="1060" t="s">
        <v>35</v>
      </c>
      <c r="R140" s="1069" t="s">
        <v>35</v>
      </c>
      <c r="S140" s="1051" t="s">
        <v>35</v>
      </c>
      <c r="T140" s="1051" t="s">
        <v>35</v>
      </c>
      <c r="U140" s="1051" t="s">
        <v>35</v>
      </c>
      <c r="V140" s="1051" t="s">
        <v>35</v>
      </c>
      <c r="W140" s="1051" t="s">
        <v>35</v>
      </c>
      <c r="X140" s="1051" t="s">
        <v>35</v>
      </c>
      <c r="Y140" s="1830" t="s">
        <v>35</v>
      </c>
      <c r="Z140" s="1854"/>
      <c r="AA140" s="1854"/>
      <c r="AB140" s="1854"/>
      <c r="AC140" s="1854"/>
      <c r="AD140" s="1854"/>
      <c r="AE140" s="1854"/>
      <c r="AF140" s="1854"/>
      <c r="AG140" s="1854"/>
      <c r="AH140" s="1854"/>
      <c r="AI140" s="1854"/>
      <c r="AJ140" s="1854"/>
      <c r="AK140" s="1854"/>
      <c r="AL140" s="1854"/>
      <c r="AM140" s="1854"/>
      <c r="AN140" s="1854"/>
      <c r="AO140" s="1854"/>
      <c r="AP140" s="1854"/>
      <c r="AQ140" s="1854"/>
      <c r="AR140" s="1854"/>
      <c r="AS140" s="1854"/>
      <c r="AT140" s="1854"/>
      <c r="AU140" s="1854"/>
      <c r="AV140" s="1854"/>
      <c r="AW140" s="1854"/>
      <c r="AX140" s="1854"/>
      <c r="AY140" s="648"/>
      <c r="AZ140" s="215"/>
      <c r="BA140" s="2202" t="s">
        <v>106</v>
      </c>
      <c r="BB140" s="159" t="s">
        <v>64</v>
      </c>
      <c r="BC140" s="1094" t="s">
        <v>35</v>
      </c>
      <c r="BD140" s="1113" t="s">
        <v>35</v>
      </c>
      <c r="BE140" s="1113" t="s">
        <v>35</v>
      </c>
      <c r="BF140" s="1113" t="s">
        <v>35</v>
      </c>
      <c r="BG140" s="1133" t="s">
        <v>35</v>
      </c>
      <c r="BH140" s="1153" t="s">
        <v>35</v>
      </c>
      <c r="BI140" s="1113" t="s">
        <v>35</v>
      </c>
      <c r="BJ140" s="1113" t="s">
        <v>35</v>
      </c>
      <c r="BK140" s="1113" t="s">
        <v>35</v>
      </c>
      <c r="BL140" s="1133" t="s">
        <v>35</v>
      </c>
      <c r="BM140" s="1153" t="s">
        <v>35</v>
      </c>
      <c r="BN140" s="1113" t="s">
        <v>35</v>
      </c>
      <c r="BO140" s="1113" t="s">
        <v>35</v>
      </c>
      <c r="BP140" s="1113" t="s">
        <v>35</v>
      </c>
      <c r="BQ140" s="1133" t="s">
        <v>35</v>
      </c>
      <c r="BR140" s="1153" t="s">
        <v>35</v>
      </c>
      <c r="BS140" s="1113" t="s">
        <v>35</v>
      </c>
      <c r="BT140" s="1113" t="s">
        <v>35</v>
      </c>
      <c r="BU140" s="1113" t="s">
        <v>35</v>
      </c>
      <c r="BV140" s="1113" t="s">
        <v>35</v>
      </c>
      <c r="BW140" s="1113" t="s">
        <v>35</v>
      </c>
      <c r="BX140" s="1113" t="s">
        <v>35</v>
      </c>
      <c r="BY140" s="1171" t="s">
        <v>35</v>
      </c>
      <c r="BZ140" s="1873"/>
      <c r="CA140" s="1873"/>
      <c r="CB140" s="1873"/>
      <c r="CC140" s="1873"/>
      <c r="CD140" s="1873"/>
      <c r="CE140" s="1873"/>
      <c r="CF140" s="1873"/>
      <c r="CG140" s="1873"/>
      <c r="CH140" s="1873"/>
      <c r="CI140" s="1873"/>
      <c r="CJ140" s="1873"/>
      <c r="CK140" s="1873"/>
      <c r="CL140" s="1873"/>
      <c r="CM140" s="1873"/>
      <c r="CN140" s="1873"/>
      <c r="CO140" s="1873"/>
      <c r="CP140" s="1873"/>
      <c r="CQ140" s="1873"/>
      <c r="CR140" s="1873"/>
      <c r="CS140" s="1873"/>
      <c r="CT140" s="1873"/>
      <c r="CU140" s="1873"/>
      <c r="CV140" s="1873"/>
      <c r="CW140" s="1873"/>
      <c r="CX140" s="1873"/>
      <c r="CY140" s="1873"/>
      <c r="CZ140" s="1873"/>
    </row>
    <row r="141" s="130" customFormat="true" ht="15" customHeight="true" x14ac:dyDescent="0.2">
      <c r="A141" s="2201"/>
      <c r="B141" s="252" t="s">
        <v>65</v>
      </c>
      <c r="C141" s="1042" t="s">
        <v>35</v>
      </c>
      <c r="D141" s="1051" t="s">
        <v>35</v>
      </c>
      <c r="E141" s="1051" t="s">
        <v>35</v>
      </c>
      <c r="F141" s="1051" t="s">
        <v>35</v>
      </c>
      <c r="G141" s="1060" t="s">
        <v>35</v>
      </c>
      <c r="H141" s="1069" t="s">
        <v>35</v>
      </c>
      <c r="I141" s="1051" t="s">
        <v>35</v>
      </c>
      <c r="J141" s="1051" t="s">
        <v>35</v>
      </c>
      <c r="K141" s="1051" t="s">
        <v>35</v>
      </c>
      <c r="L141" s="1078" t="s">
        <v>35</v>
      </c>
      <c r="M141" s="1084" t="s">
        <v>35</v>
      </c>
      <c r="N141" s="1051" t="s">
        <v>35</v>
      </c>
      <c r="O141" s="1051" t="s">
        <v>35</v>
      </c>
      <c r="P141" s="1051" t="s">
        <v>35</v>
      </c>
      <c r="Q141" s="1060" t="s">
        <v>35</v>
      </c>
      <c r="R141" s="1069" t="s">
        <v>35</v>
      </c>
      <c r="S141" s="1051" t="s">
        <v>35</v>
      </c>
      <c r="T141" s="1051" t="s">
        <v>35</v>
      </c>
      <c r="U141" s="1051" t="s">
        <v>35</v>
      </c>
      <c r="V141" s="1051" t="s">
        <v>35</v>
      </c>
      <c r="W141" s="1051" t="s">
        <v>35</v>
      </c>
      <c r="X141" s="1051" t="s">
        <v>35</v>
      </c>
      <c r="Y141" s="1830" t="s">
        <v>35</v>
      </c>
      <c r="Z141" s="1854"/>
      <c r="AA141" s="1854"/>
      <c r="AB141" s="1854"/>
      <c r="AC141" s="1854"/>
      <c r="AD141" s="1854"/>
      <c r="AE141" s="1854"/>
      <c r="AF141" s="1854"/>
      <c r="AG141" s="1854"/>
      <c r="AH141" s="1854"/>
      <c r="AI141" s="1854"/>
      <c r="AJ141" s="1854"/>
      <c r="AK141" s="1854"/>
      <c r="AL141" s="1854"/>
      <c r="AM141" s="1854"/>
      <c r="AN141" s="1854"/>
      <c r="AO141" s="1854"/>
      <c r="AP141" s="1854"/>
      <c r="AQ141" s="1854"/>
      <c r="AR141" s="1854"/>
      <c r="AS141" s="1854"/>
      <c r="AT141" s="1854"/>
      <c r="AU141" s="1854"/>
      <c r="AV141" s="1854"/>
      <c r="AW141" s="1854"/>
      <c r="AX141" s="1854"/>
      <c r="AY141" s="648"/>
      <c r="AZ141" s="215"/>
      <c r="BA141" s="2202"/>
      <c r="BB141" s="159" t="s">
        <v>65</v>
      </c>
      <c r="BC141" s="1094" t="s">
        <v>35</v>
      </c>
      <c r="BD141" s="1113" t="s">
        <v>35</v>
      </c>
      <c r="BE141" s="1113" t="s">
        <v>35</v>
      </c>
      <c r="BF141" s="1113" t="s">
        <v>35</v>
      </c>
      <c r="BG141" s="1133" t="s">
        <v>35</v>
      </c>
      <c r="BH141" s="1153" t="s">
        <v>35</v>
      </c>
      <c r="BI141" s="1113" t="s">
        <v>35</v>
      </c>
      <c r="BJ141" s="1113" t="s">
        <v>35</v>
      </c>
      <c r="BK141" s="1113" t="s">
        <v>35</v>
      </c>
      <c r="BL141" s="1133" t="s">
        <v>35</v>
      </c>
      <c r="BM141" s="1153" t="s">
        <v>35</v>
      </c>
      <c r="BN141" s="1113" t="s">
        <v>35</v>
      </c>
      <c r="BO141" s="1113" t="s">
        <v>35</v>
      </c>
      <c r="BP141" s="1113" t="s">
        <v>35</v>
      </c>
      <c r="BQ141" s="1133" t="s">
        <v>35</v>
      </c>
      <c r="BR141" s="1153" t="s">
        <v>35</v>
      </c>
      <c r="BS141" s="1113" t="s">
        <v>35</v>
      </c>
      <c r="BT141" s="1113" t="s">
        <v>35</v>
      </c>
      <c r="BU141" s="1113" t="s">
        <v>35</v>
      </c>
      <c r="BV141" s="1113" t="s">
        <v>35</v>
      </c>
      <c r="BW141" s="1113" t="s">
        <v>35</v>
      </c>
      <c r="BX141" s="1113" t="s">
        <v>35</v>
      </c>
      <c r="BY141" s="1171" t="s">
        <v>35</v>
      </c>
      <c r="BZ141" s="1873"/>
      <c r="CA141" s="1873"/>
      <c r="CB141" s="1873"/>
      <c r="CC141" s="1873"/>
      <c r="CD141" s="1873"/>
      <c r="CE141" s="1873"/>
      <c r="CF141" s="1873"/>
      <c r="CG141" s="1873"/>
      <c r="CH141" s="1873"/>
      <c r="CI141" s="1873"/>
      <c r="CJ141" s="1873"/>
      <c r="CK141" s="1873"/>
      <c r="CL141" s="1873"/>
      <c r="CM141" s="1873"/>
      <c r="CN141" s="1873"/>
      <c r="CO141" s="1873"/>
      <c r="CP141" s="1873"/>
      <c r="CQ141" s="1873"/>
      <c r="CR141" s="1873"/>
      <c r="CS141" s="1873"/>
      <c r="CT141" s="1873"/>
      <c r="CU141" s="1873"/>
      <c r="CV141" s="1873"/>
      <c r="CW141" s="1873"/>
      <c r="CX141" s="1873"/>
      <c r="CY141" s="1873"/>
      <c r="CZ141" s="1873"/>
    </row>
    <row r="142" s="130" customFormat="true" ht="15" customHeight="true" x14ac:dyDescent="0.2">
      <c r="A142" s="2201"/>
      <c r="B142" s="252" t="s">
        <v>66</v>
      </c>
      <c r="C142" s="1042" t="s">
        <v>35</v>
      </c>
      <c r="D142" s="1051" t="s">
        <v>35</v>
      </c>
      <c r="E142" s="1051" t="s">
        <v>35</v>
      </c>
      <c r="F142" s="1051" t="s">
        <v>35</v>
      </c>
      <c r="G142" s="1060" t="s">
        <v>35</v>
      </c>
      <c r="H142" s="1069" t="s">
        <v>35</v>
      </c>
      <c r="I142" s="1051" t="s">
        <v>35</v>
      </c>
      <c r="J142" s="1051" t="s">
        <v>35</v>
      </c>
      <c r="K142" s="1051" t="s">
        <v>35</v>
      </c>
      <c r="L142" s="1078" t="s">
        <v>35</v>
      </c>
      <c r="M142" s="1084" t="s">
        <v>35</v>
      </c>
      <c r="N142" s="1051" t="s">
        <v>35</v>
      </c>
      <c r="O142" s="1051" t="s">
        <v>35</v>
      </c>
      <c r="P142" s="1051" t="s">
        <v>35</v>
      </c>
      <c r="Q142" s="1060" t="s">
        <v>35</v>
      </c>
      <c r="R142" s="1069" t="s">
        <v>35</v>
      </c>
      <c r="S142" s="1051" t="s">
        <v>35</v>
      </c>
      <c r="T142" s="1051" t="s">
        <v>35</v>
      </c>
      <c r="U142" s="1051" t="s">
        <v>35</v>
      </c>
      <c r="V142" s="1051" t="s">
        <v>35</v>
      </c>
      <c r="W142" s="1051" t="s">
        <v>35</v>
      </c>
      <c r="X142" s="1051" t="s">
        <v>35</v>
      </c>
      <c r="Y142" s="1830" t="s">
        <v>35</v>
      </c>
      <c r="Z142" s="1854"/>
      <c r="AA142" s="1854"/>
      <c r="AB142" s="1854"/>
      <c r="AC142" s="1854"/>
      <c r="AD142" s="1854"/>
      <c r="AE142" s="1854"/>
      <c r="AF142" s="1854"/>
      <c r="AG142" s="1854"/>
      <c r="AH142" s="1854"/>
      <c r="AI142" s="1854"/>
      <c r="AJ142" s="1854"/>
      <c r="AK142" s="1854"/>
      <c r="AL142" s="1854"/>
      <c r="AM142" s="1854"/>
      <c r="AN142" s="1854"/>
      <c r="AO142" s="1854"/>
      <c r="AP142" s="1854"/>
      <c r="AQ142" s="1854"/>
      <c r="AR142" s="1854"/>
      <c r="AS142" s="1854"/>
      <c r="AT142" s="1854"/>
      <c r="AU142" s="1854"/>
      <c r="AV142" s="1854"/>
      <c r="AW142" s="1854"/>
      <c r="AX142" s="1854"/>
      <c r="AY142" s="648"/>
      <c r="AZ142" s="215"/>
      <c r="BA142" s="2202"/>
      <c r="BB142" s="159" t="s">
        <v>66</v>
      </c>
      <c r="BC142" s="1094" t="s">
        <v>35</v>
      </c>
      <c r="BD142" s="1113" t="s">
        <v>35</v>
      </c>
      <c r="BE142" s="1113" t="s">
        <v>35</v>
      </c>
      <c r="BF142" s="1113" t="s">
        <v>35</v>
      </c>
      <c r="BG142" s="1133" t="s">
        <v>35</v>
      </c>
      <c r="BH142" s="1153" t="s">
        <v>35</v>
      </c>
      <c r="BI142" s="1113" t="s">
        <v>35</v>
      </c>
      <c r="BJ142" s="1113" t="s">
        <v>35</v>
      </c>
      <c r="BK142" s="1113" t="s">
        <v>35</v>
      </c>
      <c r="BL142" s="1133" t="s">
        <v>35</v>
      </c>
      <c r="BM142" s="1153" t="s">
        <v>35</v>
      </c>
      <c r="BN142" s="1113" t="s">
        <v>35</v>
      </c>
      <c r="BO142" s="1113" t="s">
        <v>35</v>
      </c>
      <c r="BP142" s="1113" t="s">
        <v>35</v>
      </c>
      <c r="BQ142" s="1133" t="s">
        <v>35</v>
      </c>
      <c r="BR142" s="1153" t="s">
        <v>35</v>
      </c>
      <c r="BS142" s="1113" t="s">
        <v>35</v>
      </c>
      <c r="BT142" s="1113" t="s">
        <v>35</v>
      </c>
      <c r="BU142" s="1113" t="s">
        <v>35</v>
      </c>
      <c r="BV142" s="1113" t="s">
        <v>35</v>
      </c>
      <c r="BW142" s="1113" t="s">
        <v>35</v>
      </c>
      <c r="BX142" s="1113" t="s">
        <v>35</v>
      </c>
      <c r="BY142" s="1171" t="s">
        <v>35</v>
      </c>
      <c r="BZ142" s="1873"/>
      <c r="CA142" s="1873"/>
      <c r="CB142" s="1873"/>
      <c r="CC142" s="1873"/>
      <c r="CD142" s="1873"/>
      <c r="CE142" s="1873"/>
      <c r="CF142" s="1873"/>
      <c r="CG142" s="1873"/>
      <c r="CH142" s="1873"/>
      <c r="CI142" s="1873"/>
      <c r="CJ142" s="1873"/>
      <c r="CK142" s="1873"/>
      <c r="CL142" s="1873"/>
      <c r="CM142" s="1873"/>
      <c r="CN142" s="1873"/>
      <c r="CO142" s="1873"/>
      <c r="CP142" s="1873"/>
      <c r="CQ142" s="1873"/>
      <c r="CR142" s="1873"/>
      <c r="CS142" s="1873"/>
      <c r="CT142" s="1873"/>
      <c r="CU142" s="1873"/>
      <c r="CV142" s="1873"/>
      <c r="CW142" s="1873"/>
      <c r="CX142" s="1873"/>
      <c r="CY142" s="1873"/>
      <c r="CZ142" s="1873"/>
    </row>
    <row r="143" s="130" customFormat="true" ht="15" customHeight="true" x14ac:dyDescent="0.2">
      <c r="A143" s="2201"/>
      <c r="B143" s="252" t="s">
        <v>67</v>
      </c>
      <c r="C143" s="1042" t="s">
        <v>35</v>
      </c>
      <c r="D143" s="1051" t="s">
        <v>35</v>
      </c>
      <c r="E143" s="1051" t="s">
        <v>35</v>
      </c>
      <c r="F143" s="1051" t="s">
        <v>35</v>
      </c>
      <c r="G143" s="1060" t="s">
        <v>35</v>
      </c>
      <c r="H143" s="1069" t="s">
        <v>35</v>
      </c>
      <c r="I143" s="1051" t="s">
        <v>35</v>
      </c>
      <c r="J143" s="1051" t="s">
        <v>35</v>
      </c>
      <c r="K143" s="1051" t="s">
        <v>35</v>
      </c>
      <c r="L143" s="1078" t="s">
        <v>35</v>
      </c>
      <c r="M143" s="1084" t="s">
        <v>35</v>
      </c>
      <c r="N143" s="1051" t="s">
        <v>35</v>
      </c>
      <c r="O143" s="1051" t="s">
        <v>35</v>
      </c>
      <c r="P143" s="1051" t="s">
        <v>35</v>
      </c>
      <c r="Q143" s="1060" t="s">
        <v>35</v>
      </c>
      <c r="R143" s="1069" t="s">
        <v>35</v>
      </c>
      <c r="S143" s="1051" t="s">
        <v>35</v>
      </c>
      <c r="T143" s="1051" t="s">
        <v>35</v>
      </c>
      <c r="U143" s="1051" t="s">
        <v>35</v>
      </c>
      <c r="V143" s="1051" t="s">
        <v>35</v>
      </c>
      <c r="W143" s="1051" t="s">
        <v>35</v>
      </c>
      <c r="X143" s="1051" t="s">
        <v>35</v>
      </c>
      <c r="Y143" s="1830" t="s">
        <v>35</v>
      </c>
      <c r="Z143" s="1854"/>
      <c r="AA143" s="1854"/>
      <c r="AB143" s="1854"/>
      <c r="AC143" s="1854"/>
      <c r="AD143" s="1854"/>
      <c r="AE143" s="1854"/>
      <c r="AF143" s="1854"/>
      <c r="AG143" s="1854"/>
      <c r="AH143" s="1854"/>
      <c r="AI143" s="1854"/>
      <c r="AJ143" s="1854"/>
      <c r="AK143" s="1854"/>
      <c r="AL143" s="1854"/>
      <c r="AM143" s="1854"/>
      <c r="AN143" s="1854"/>
      <c r="AO143" s="1854"/>
      <c r="AP143" s="1854"/>
      <c r="AQ143" s="1854"/>
      <c r="AR143" s="1854"/>
      <c r="AS143" s="1854"/>
      <c r="AT143" s="1854"/>
      <c r="AU143" s="1854"/>
      <c r="AV143" s="1854"/>
      <c r="AW143" s="1854"/>
      <c r="AX143" s="1854"/>
      <c r="AY143" s="648"/>
      <c r="AZ143" s="215"/>
      <c r="BA143" s="2202"/>
      <c r="BB143" s="159" t="s">
        <v>67</v>
      </c>
      <c r="BC143" s="1094" t="s">
        <v>35</v>
      </c>
      <c r="BD143" s="1113" t="s">
        <v>35</v>
      </c>
      <c r="BE143" s="1113" t="s">
        <v>35</v>
      </c>
      <c r="BF143" s="1113" t="s">
        <v>35</v>
      </c>
      <c r="BG143" s="1133" t="s">
        <v>35</v>
      </c>
      <c r="BH143" s="1153" t="s">
        <v>35</v>
      </c>
      <c r="BI143" s="1113" t="s">
        <v>35</v>
      </c>
      <c r="BJ143" s="1113" t="s">
        <v>35</v>
      </c>
      <c r="BK143" s="1113" t="s">
        <v>35</v>
      </c>
      <c r="BL143" s="1133" t="s">
        <v>35</v>
      </c>
      <c r="BM143" s="1153" t="s">
        <v>35</v>
      </c>
      <c r="BN143" s="1113" t="s">
        <v>35</v>
      </c>
      <c r="BO143" s="1113" t="s">
        <v>35</v>
      </c>
      <c r="BP143" s="1113" t="s">
        <v>35</v>
      </c>
      <c r="BQ143" s="1133" t="s">
        <v>35</v>
      </c>
      <c r="BR143" s="1153" t="s">
        <v>35</v>
      </c>
      <c r="BS143" s="1113" t="s">
        <v>35</v>
      </c>
      <c r="BT143" s="1113" t="s">
        <v>35</v>
      </c>
      <c r="BU143" s="1113" t="s">
        <v>35</v>
      </c>
      <c r="BV143" s="1113" t="s">
        <v>35</v>
      </c>
      <c r="BW143" s="1113" t="s">
        <v>35</v>
      </c>
      <c r="BX143" s="1113" t="s">
        <v>35</v>
      </c>
      <c r="BY143" s="1171" t="s">
        <v>35</v>
      </c>
      <c r="BZ143" s="1873"/>
      <c r="CA143" s="1873"/>
      <c r="CB143" s="1873"/>
      <c r="CC143" s="1873"/>
      <c r="CD143" s="1873"/>
      <c r="CE143" s="1873"/>
      <c r="CF143" s="1873"/>
      <c r="CG143" s="1873"/>
      <c r="CH143" s="1873"/>
      <c r="CI143" s="1873"/>
      <c r="CJ143" s="1873"/>
      <c r="CK143" s="1873"/>
      <c r="CL143" s="1873"/>
      <c r="CM143" s="1873"/>
      <c r="CN143" s="1873"/>
      <c r="CO143" s="1873"/>
      <c r="CP143" s="1873"/>
      <c r="CQ143" s="1873"/>
      <c r="CR143" s="1873"/>
      <c r="CS143" s="1873"/>
      <c r="CT143" s="1873"/>
      <c r="CU143" s="1873"/>
      <c r="CV143" s="1873"/>
      <c r="CW143" s="1873"/>
      <c r="CX143" s="1873"/>
      <c r="CY143" s="1873"/>
      <c r="CZ143" s="1873"/>
    </row>
    <row r="144" s="130" customFormat="true" ht="15" customHeight="true" x14ac:dyDescent="0.2">
      <c r="A144" s="2201" t="s">
        <v>107</v>
      </c>
      <c r="B144" s="252" t="s">
        <v>64</v>
      </c>
      <c r="C144" s="1042" t="s">
        <v>35</v>
      </c>
      <c r="D144" s="1051" t="s">
        <v>35</v>
      </c>
      <c r="E144" s="1051" t="s">
        <v>35</v>
      </c>
      <c r="F144" s="1051" t="s">
        <v>35</v>
      </c>
      <c r="G144" s="1060" t="s">
        <v>35</v>
      </c>
      <c r="H144" s="1069" t="s">
        <v>35</v>
      </c>
      <c r="I144" s="1051" t="s">
        <v>35</v>
      </c>
      <c r="J144" s="1051" t="s">
        <v>35</v>
      </c>
      <c r="K144" s="1051" t="s">
        <v>35</v>
      </c>
      <c r="L144" s="1078" t="s">
        <v>35</v>
      </c>
      <c r="M144" s="1084" t="s">
        <v>35</v>
      </c>
      <c r="N144" s="1051" t="s">
        <v>35</v>
      </c>
      <c r="O144" s="1051" t="s">
        <v>35</v>
      </c>
      <c r="P144" s="1051" t="s">
        <v>35</v>
      </c>
      <c r="Q144" s="1060" t="s">
        <v>35</v>
      </c>
      <c r="R144" s="1069" t="s">
        <v>35</v>
      </c>
      <c r="S144" s="1051" t="s">
        <v>35</v>
      </c>
      <c r="T144" s="1051" t="s">
        <v>35</v>
      </c>
      <c r="U144" s="1051" t="s">
        <v>35</v>
      </c>
      <c r="V144" s="1051" t="s">
        <v>35</v>
      </c>
      <c r="W144" s="1051" t="s">
        <v>35</v>
      </c>
      <c r="X144" s="1051" t="s">
        <v>35</v>
      </c>
      <c r="Y144" s="1830" t="s">
        <v>35</v>
      </c>
      <c r="Z144" s="1854"/>
      <c r="AA144" s="1854"/>
      <c r="AB144" s="1854"/>
      <c r="AC144" s="1854"/>
      <c r="AD144" s="1854"/>
      <c r="AE144" s="1854"/>
      <c r="AF144" s="1854"/>
      <c r="AG144" s="1854"/>
      <c r="AH144" s="1854"/>
      <c r="AI144" s="1854"/>
      <c r="AJ144" s="1854"/>
      <c r="AK144" s="1854"/>
      <c r="AL144" s="1854"/>
      <c r="AM144" s="1854"/>
      <c r="AN144" s="1854"/>
      <c r="AO144" s="1854"/>
      <c r="AP144" s="1854"/>
      <c r="AQ144" s="1854"/>
      <c r="AR144" s="1854"/>
      <c r="AS144" s="1854"/>
      <c r="AT144" s="1854"/>
      <c r="AU144" s="1854"/>
      <c r="AV144" s="1854"/>
      <c r="AW144" s="1854"/>
      <c r="AX144" s="1854"/>
      <c r="AY144" s="648"/>
      <c r="AZ144" s="215"/>
      <c r="BA144" s="2202" t="s">
        <v>107</v>
      </c>
      <c r="BB144" s="159" t="s">
        <v>64</v>
      </c>
      <c r="BC144" s="1094" t="s">
        <v>35</v>
      </c>
      <c r="BD144" s="1113" t="s">
        <v>35</v>
      </c>
      <c r="BE144" s="1113" t="s">
        <v>35</v>
      </c>
      <c r="BF144" s="1113" t="s">
        <v>35</v>
      </c>
      <c r="BG144" s="1133" t="s">
        <v>35</v>
      </c>
      <c r="BH144" s="1153" t="s">
        <v>35</v>
      </c>
      <c r="BI144" s="1113" t="s">
        <v>35</v>
      </c>
      <c r="BJ144" s="1113" t="s">
        <v>35</v>
      </c>
      <c r="BK144" s="1113" t="s">
        <v>35</v>
      </c>
      <c r="BL144" s="1133" t="s">
        <v>35</v>
      </c>
      <c r="BM144" s="1153" t="s">
        <v>35</v>
      </c>
      <c r="BN144" s="1113" t="s">
        <v>35</v>
      </c>
      <c r="BO144" s="1113" t="s">
        <v>35</v>
      </c>
      <c r="BP144" s="1113" t="s">
        <v>35</v>
      </c>
      <c r="BQ144" s="1133" t="s">
        <v>35</v>
      </c>
      <c r="BR144" s="1153" t="s">
        <v>35</v>
      </c>
      <c r="BS144" s="1113" t="s">
        <v>35</v>
      </c>
      <c r="BT144" s="1113" t="s">
        <v>35</v>
      </c>
      <c r="BU144" s="1113" t="s">
        <v>35</v>
      </c>
      <c r="BV144" s="1113" t="s">
        <v>35</v>
      </c>
      <c r="BW144" s="1113" t="s">
        <v>35</v>
      </c>
      <c r="BX144" s="1113" t="s">
        <v>35</v>
      </c>
      <c r="BY144" s="1171" t="s">
        <v>35</v>
      </c>
      <c r="BZ144" s="1873"/>
      <c r="CA144" s="1873"/>
      <c r="CB144" s="1873"/>
      <c r="CC144" s="1873"/>
      <c r="CD144" s="1873"/>
      <c r="CE144" s="1873"/>
      <c r="CF144" s="1873"/>
      <c r="CG144" s="1873"/>
      <c r="CH144" s="1873"/>
      <c r="CI144" s="1873"/>
      <c r="CJ144" s="1873"/>
      <c r="CK144" s="1873"/>
      <c r="CL144" s="1873"/>
      <c r="CM144" s="1873"/>
      <c r="CN144" s="1873"/>
      <c r="CO144" s="1873"/>
      <c r="CP144" s="1873"/>
      <c r="CQ144" s="1873"/>
      <c r="CR144" s="1873"/>
      <c r="CS144" s="1873"/>
      <c r="CT144" s="1873"/>
      <c r="CU144" s="1873"/>
      <c r="CV144" s="1873"/>
      <c r="CW144" s="1873"/>
      <c r="CX144" s="1873"/>
      <c r="CY144" s="1873"/>
      <c r="CZ144" s="1873"/>
    </row>
    <row r="145" s="130" customFormat="true" ht="15" customHeight="true" x14ac:dyDescent="0.2">
      <c r="A145" s="2201"/>
      <c r="B145" s="252" t="s">
        <v>65</v>
      </c>
      <c r="C145" s="1042" t="s">
        <v>35</v>
      </c>
      <c r="D145" s="1051" t="s">
        <v>35</v>
      </c>
      <c r="E145" s="1051" t="s">
        <v>35</v>
      </c>
      <c r="F145" s="1051" t="s">
        <v>35</v>
      </c>
      <c r="G145" s="1060" t="s">
        <v>35</v>
      </c>
      <c r="H145" s="1069" t="s">
        <v>35</v>
      </c>
      <c r="I145" s="1051" t="s">
        <v>35</v>
      </c>
      <c r="J145" s="1051" t="s">
        <v>35</v>
      </c>
      <c r="K145" s="1051" t="s">
        <v>35</v>
      </c>
      <c r="L145" s="1078" t="s">
        <v>35</v>
      </c>
      <c r="M145" s="1084" t="s">
        <v>35</v>
      </c>
      <c r="N145" s="1051" t="s">
        <v>35</v>
      </c>
      <c r="O145" s="1051" t="s">
        <v>35</v>
      </c>
      <c r="P145" s="1051" t="s">
        <v>35</v>
      </c>
      <c r="Q145" s="1060" t="s">
        <v>35</v>
      </c>
      <c r="R145" s="1069" t="s">
        <v>35</v>
      </c>
      <c r="S145" s="1051" t="s">
        <v>35</v>
      </c>
      <c r="T145" s="1051" t="s">
        <v>35</v>
      </c>
      <c r="U145" s="1051" t="s">
        <v>35</v>
      </c>
      <c r="V145" s="1051" t="s">
        <v>35</v>
      </c>
      <c r="W145" s="1051" t="s">
        <v>35</v>
      </c>
      <c r="X145" s="1051" t="s">
        <v>35</v>
      </c>
      <c r="Y145" s="1830" t="s">
        <v>35</v>
      </c>
      <c r="Z145" s="1854"/>
      <c r="AA145" s="1854"/>
      <c r="AB145" s="1854"/>
      <c r="AC145" s="1854"/>
      <c r="AD145" s="1854"/>
      <c r="AE145" s="1854"/>
      <c r="AF145" s="1854"/>
      <c r="AG145" s="1854"/>
      <c r="AH145" s="1854"/>
      <c r="AI145" s="1854"/>
      <c r="AJ145" s="1854"/>
      <c r="AK145" s="1854"/>
      <c r="AL145" s="1854"/>
      <c r="AM145" s="1854"/>
      <c r="AN145" s="1854"/>
      <c r="AO145" s="1854"/>
      <c r="AP145" s="1854"/>
      <c r="AQ145" s="1854"/>
      <c r="AR145" s="1854"/>
      <c r="AS145" s="1854"/>
      <c r="AT145" s="1854"/>
      <c r="AU145" s="1854"/>
      <c r="AV145" s="1854"/>
      <c r="AW145" s="1854"/>
      <c r="AX145" s="1854"/>
      <c r="AY145" s="648"/>
      <c r="AZ145" s="215"/>
      <c r="BA145" s="2202"/>
      <c r="BB145" s="159" t="s">
        <v>65</v>
      </c>
      <c r="BC145" s="1094" t="s">
        <v>35</v>
      </c>
      <c r="BD145" s="1113" t="s">
        <v>35</v>
      </c>
      <c r="BE145" s="1113" t="s">
        <v>35</v>
      </c>
      <c r="BF145" s="1113" t="s">
        <v>35</v>
      </c>
      <c r="BG145" s="1133" t="s">
        <v>35</v>
      </c>
      <c r="BH145" s="1153" t="s">
        <v>35</v>
      </c>
      <c r="BI145" s="1113" t="s">
        <v>35</v>
      </c>
      <c r="BJ145" s="1113" t="s">
        <v>35</v>
      </c>
      <c r="BK145" s="1113" t="s">
        <v>35</v>
      </c>
      <c r="BL145" s="1133" t="s">
        <v>35</v>
      </c>
      <c r="BM145" s="1153" t="s">
        <v>35</v>
      </c>
      <c r="BN145" s="1113" t="s">
        <v>35</v>
      </c>
      <c r="BO145" s="1113" t="s">
        <v>35</v>
      </c>
      <c r="BP145" s="1113" t="s">
        <v>35</v>
      </c>
      <c r="BQ145" s="1133" t="s">
        <v>35</v>
      </c>
      <c r="BR145" s="1153" t="s">
        <v>35</v>
      </c>
      <c r="BS145" s="1113" t="s">
        <v>35</v>
      </c>
      <c r="BT145" s="1113" t="s">
        <v>35</v>
      </c>
      <c r="BU145" s="1113" t="s">
        <v>35</v>
      </c>
      <c r="BV145" s="1113" t="s">
        <v>35</v>
      </c>
      <c r="BW145" s="1113" t="s">
        <v>35</v>
      </c>
      <c r="BX145" s="1113" t="s">
        <v>35</v>
      </c>
      <c r="BY145" s="1171" t="s">
        <v>35</v>
      </c>
      <c r="BZ145" s="1873"/>
      <c r="CA145" s="1873"/>
      <c r="CB145" s="1873"/>
      <c r="CC145" s="1873"/>
      <c r="CD145" s="1873"/>
      <c r="CE145" s="1873"/>
      <c r="CF145" s="1873"/>
      <c r="CG145" s="1873"/>
      <c r="CH145" s="1873"/>
      <c r="CI145" s="1873"/>
      <c r="CJ145" s="1873"/>
      <c r="CK145" s="1873"/>
      <c r="CL145" s="1873"/>
      <c r="CM145" s="1873"/>
      <c r="CN145" s="1873"/>
      <c r="CO145" s="1873"/>
      <c r="CP145" s="1873"/>
      <c r="CQ145" s="1873"/>
      <c r="CR145" s="1873"/>
      <c r="CS145" s="1873"/>
      <c r="CT145" s="1873"/>
      <c r="CU145" s="1873"/>
      <c r="CV145" s="1873"/>
      <c r="CW145" s="1873"/>
      <c r="CX145" s="1873"/>
      <c r="CY145" s="1873"/>
      <c r="CZ145" s="1873"/>
    </row>
    <row r="146" s="130" customFormat="true" ht="15" customHeight="true" x14ac:dyDescent="0.2">
      <c r="A146" s="2201"/>
      <c r="B146" s="252" t="s">
        <v>66</v>
      </c>
      <c r="C146" s="1042" t="s">
        <v>35</v>
      </c>
      <c r="D146" s="1051" t="s">
        <v>35</v>
      </c>
      <c r="E146" s="1051" t="s">
        <v>35</v>
      </c>
      <c r="F146" s="1051" t="s">
        <v>35</v>
      </c>
      <c r="G146" s="1060" t="s">
        <v>35</v>
      </c>
      <c r="H146" s="1069" t="s">
        <v>35</v>
      </c>
      <c r="I146" s="1051" t="s">
        <v>35</v>
      </c>
      <c r="J146" s="1051" t="s">
        <v>35</v>
      </c>
      <c r="K146" s="1051" t="s">
        <v>35</v>
      </c>
      <c r="L146" s="1078" t="s">
        <v>35</v>
      </c>
      <c r="M146" s="1084" t="s">
        <v>35</v>
      </c>
      <c r="N146" s="1051" t="s">
        <v>35</v>
      </c>
      <c r="O146" s="1051" t="s">
        <v>35</v>
      </c>
      <c r="P146" s="1051" t="s">
        <v>35</v>
      </c>
      <c r="Q146" s="1060" t="s">
        <v>35</v>
      </c>
      <c r="R146" s="1069" t="s">
        <v>35</v>
      </c>
      <c r="S146" s="1051" t="s">
        <v>35</v>
      </c>
      <c r="T146" s="1051" t="s">
        <v>35</v>
      </c>
      <c r="U146" s="1051" t="s">
        <v>35</v>
      </c>
      <c r="V146" s="1051" t="s">
        <v>35</v>
      </c>
      <c r="W146" s="1051" t="s">
        <v>35</v>
      </c>
      <c r="X146" s="1051" t="s">
        <v>35</v>
      </c>
      <c r="Y146" s="1830" t="s">
        <v>35</v>
      </c>
      <c r="Z146" s="1854"/>
      <c r="AA146" s="1854"/>
      <c r="AB146" s="1854"/>
      <c r="AC146" s="1854"/>
      <c r="AD146" s="1854"/>
      <c r="AE146" s="1854"/>
      <c r="AF146" s="1854"/>
      <c r="AG146" s="1854"/>
      <c r="AH146" s="1854"/>
      <c r="AI146" s="1854"/>
      <c r="AJ146" s="1854"/>
      <c r="AK146" s="1854"/>
      <c r="AL146" s="1854"/>
      <c r="AM146" s="1854"/>
      <c r="AN146" s="1854"/>
      <c r="AO146" s="1854"/>
      <c r="AP146" s="1854"/>
      <c r="AQ146" s="1854"/>
      <c r="AR146" s="1854"/>
      <c r="AS146" s="1854"/>
      <c r="AT146" s="1854"/>
      <c r="AU146" s="1854"/>
      <c r="AV146" s="1854"/>
      <c r="AW146" s="1854"/>
      <c r="AX146" s="1854"/>
      <c r="AY146" s="648"/>
      <c r="AZ146" s="215"/>
      <c r="BA146" s="2202"/>
      <c r="BB146" s="159" t="s">
        <v>66</v>
      </c>
      <c r="BC146" s="1094" t="s">
        <v>35</v>
      </c>
      <c r="BD146" s="1113" t="s">
        <v>35</v>
      </c>
      <c r="BE146" s="1113" t="s">
        <v>35</v>
      </c>
      <c r="BF146" s="1113" t="s">
        <v>35</v>
      </c>
      <c r="BG146" s="1133" t="s">
        <v>35</v>
      </c>
      <c r="BH146" s="1153" t="s">
        <v>35</v>
      </c>
      <c r="BI146" s="1113" t="s">
        <v>35</v>
      </c>
      <c r="BJ146" s="1113" t="s">
        <v>35</v>
      </c>
      <c r="BK146" s="1113" t="s">
        <v>35</v>
      </c>
      <c r="BL146" s="1133" t="s">
        <v>35</v>
      </c>
      <c r="BM146" s="1153" t="s">
        <v>35</v>
      </c>
      <c r="BN146" s="1113" t="s">
        <v>35</v>
      </c>
      <c r="BO146" s="1113" t="s">
        <v>35</v>
      </c>
      <c r="BP146" s="1113" t="s">
        <v>35</v>
      </c>
      <c r="BQ146" s="1133" t="s">
        <v>35</v>
      </c>
      <c r="BR146" s="1153" t="s">
        <v>35</v>
      </c>
      <c r="BS146" s="1113" t="s">
        <v>35</v>
      </c>
      <c r="BT146" s="1113" t="s">
        <v>35</v>
      </c>
      <c r="BU146" s="1113" t="s">
        <v>35</v>
      </c>
      <c r="BV146" s="1113" t="s">
        <v>35</v>
      </c>
      <c r="BW146" s="1113" t="s">
        <v>35</v>
      </c>
      <c r="BX146" s="1113" t="s">
        <v>35</v>
      </c>
      <c r="BY146" s="1171" t="s">
        <v>35</v>
      </c>
      <c r="BZ146" s="1873"/>
      <c r="CA146" s="1873"/>
      <c r="CB146" s="1873"/>
      <c r="CC146" s="1873"/>
      <c r="CD146" s="1873"/>
      <c r="CE146" s="1873"/>
      <c r="CF146" s="1873"/>
      <c r="CG146" s="1873"/>
      <c r="CH146" s="1873"/>
      <c r="CI146" s="1873"/>
      <c r="CJ146" s="1873"/>
      <c r="CK146" s="1873"/>
      <c r="CL146" s="1873"/>
      <c r="CM146" s="1873"/>
      <c r="CN146" s="1873"/>
      <c r="CO146" s="1873"/>
      <c r="CP146" s="1873"/>
      <c r="CQ146" s="1873"/>
      <c r="CR146" s="1873"/>
      <c r="CS146" s="1873"/>
      <c r="CT146" s="1873"/>
      <c r="CU146" s="1873"/>
      <c r="CV146" s="1873"/>
      <c r="CW146" s="1873"/>
      <c r="CX146" s="1873"/>
      <c r="CY146" s="1873"/>
      <c r="CZ146" s="1873"/>
    </row>
    <row r="147" s="130" customFormat="true" ht="15" customHeight="true" x14ac:dyDescent="0.2">
      <c r="A147" s="2201"/>
      <c r="B147" s="252" t="s">
        <v>67</v>
      </c>
      <c r="C147" s="1042" t="s">
        <v>35</v>
      </c>
      <c r="D147" s="1051" t="s">
        <v>35</v>
      </c>
      <c r="E147" s="1051" t="s">
        <v>35</v>
      </c>
      <c r="F147" s="1051" t="s">
        <v>35</v>
      </c>
      <c r="G147" s="1060" t="s">
        <v>35</v>
      </c>
      <c r="H147" s="1069" t="s">
        <v>35</v>
      </c>
      <c r="I147" s="1051" t="s">
        <v>35</v>
      </c>
      <c r="J147" s="1051" t="s">
        <v>35</v>
      </c>
      <c r="K147" s="1051" t="s">
        <v>35</v>
      </c>
      <c r="L147" s="1078" t="s">
        <v>35</v>
      </c>
      <c r="M147" s="1084" t="s">
        <v>35</v>
      </c>
      <c r="N147" s="1051" t="s">
        <v>35</v>
      </c>
      <c r="O147" s="1051" t="s">
        <v>35</v>
      </c>
      <c r="P147" s="1051" t="s">
        <v>35</v>
      </c>
      <c r="Q147" s="1060" t="s">
        <v>35</v>
      </c>
      <c r="R147" s="1069" t="s">
        <v>35</v>
      </c>
      <c r="S147" s="1051" t="s">
        <v>35</v>
      </c>
      <c r="T147" s="1051" t="s">
        <v>35</v>
      </c>
      <c r="U147" s="1051" t="s">
        <v>35</v>
      </c>
      <c r="V147" s="1051" t="s">
        <v>35</v>
      </c>
      <c r="W147" s="1051" t="s">
        <v>35</v>
      </c>
      <c r="X147" s="1051" t="s">
        <v>35</v>
      </c>
      <c r="Y147" s="1830" t="s">
        <v>35</v>
      </c>
      <c r="Z147" s="1854"/>
      <c r="AA147" s="1854"/>
      <c r="AB147" s="1854"/>
      <c r="AC147" s="1854"/>
      <c r="AD147" s="1854"/>
      <c r="AE147" s="1854"/>
      <c r="AF147" s="1854"/>
      <c r="AG147" s="1854"/>
      <c r="AH147" s="1854"/>
      <c r="AI147" s="1854"/>
      <c r="AJ147" s="1854"/>
      <c r="AK147" s="1854"/>
      <c r="AL147" s="1854"/>
      <c r="AM147" s="1854"/>
      <c r="AN147" s="1854"/>
      <c r="AO147" s="1854"/>
      <c r="AP147" s="1854"/>
      <c r="AQ147" s="1854"/>
      <c r="AR147" s="1854"/>
      <c r="AS147" s="1854"/>
      <c r="AT147" s="1854"/>
      <c r="AU147" s="1854"/>
      <c r="AV147" s="1854"/>
      <c r="AW147" s="1854"/>
      <c r="AX147" s="1854"/>
      <c r="AY147" s="648"/>
      <c r="AZ147" s="215"/>
      <c r="BA147" s="2202"/>
      <c r="BB147" s="159" t="s">
        <v>67</v>
      </c>
      <c r="BC147" s="1094" t="s">
        <v>35</v>
      </c>
      <c r="BD147" s="1113" t="s">
        <v>35</v>
      </c>
      <c r="BE147" s="1113" t="s">
        <v>35</v>
      </c>
      <c r="BF147" s="1113" t="s">
        <v>35</v>
      </c>
      <c r="BG147" s="1133" t="s">
        <v>35</v>
      </c>
      <c r="BH147" s="1153" t="s">
        <v>35</v>
      </c>
      <c r="BI147" s="1113" t="s">
        <v>35</v>
      </c>
      <c r="BJ147" s="1113" t="s">
        <v>35</v>
      </c>
      <c r="BK147" s="1113" t="s">
        <v>35</v>
      </c>
      <c r="BL147" s="1133" t="s">
        <v>35</v>
      </c>
      <c r="BM147" s="1153" t="s">
        <v>35</v>
      </c>
      <c r="BN147" s="1113" t="s">
        <v>35</v>
      </c>
      <c r="BO147" s="1113" t="s">
        <v>35</v>
      </c>
      <c r="BP147" s="1113" t="s">
        <v>35</v>
      </c>
      <c r="BQ147" s="1133" t="s">
        <v>35</v>
      </c>
      <c r="BR147" s="1153" t="s">
        <v>35</v>
      </c>
      <c r="BS147" s="1113" t="s">
        <v>35</v>
      </c>
      <c r="BT147" s="1113" t="s">
        <v>35</v>
      </c>
      <c r="BU147" s="1113" t="s">
        <v>35</v>
      </c>
      <c r="BV147" s="1113" t="s">
        <v>35</v>
      </c>
      <c r="BW147" s="1113" t="s">
        <v>35</v>
      </c>
      <c r="BX147" s="1113" t="s">
        <v>35</v>
      </c>
      <c r="BY147" s="1171" t="s">
        <v>35</v>
      </c>
      <c r="BZ147" s="1873"/>
      <c r="CA147" s="1873"/>
      <c r="CB147" s="1873"/>
      <c r="CC147" s="1873"/>
      <c r="CD147" s="1873"/>
      <c r="CE147" s="1873"/>
      <c r="CF147" s="1873"/>
      <c r="CG147" s="1873"/>
      <c r="CH147" s="1873"/>
      <c r="CI147" s="1873"/>
      <c r="CJ147" s="1873"/>
      <c r="CK147" s="1873"/>
      <c r="CL147" s="1873"/>
      <c r="CM147" s="1873"/>
      <c r="CN147" s="1873"/>
      <c r="CO147" s="1873"/>
      <c r="CP147" s="1873"/>
      <c r="CQ147" s="1873"/>
      <c r="CR147" s="1873"/>
      <c r="CS147" s="1873"/>
      <c r="CT147" s="1873"/>
      <c r="CU147" s="1873"/>
      <c r="CV147" s="1873"/>
      <c r="CW147" s="1873"/>
      <c r="CX147" s="1873"/>
      <c r="CY147" s="1873"/>
      <c r="CZ147" s="1873"/>
    </row>
    <row r="148" s="130" customFormat="true" ht="15" customHeight="true" x14ac:dyDescent="0.2">
      <c r="A148" s="2201" t="s">
        <v>108</v>
      </c>
      <c r="B148" s="252" t="s">
        <v>49</v>
      </c>
      <c r="C148" s="1042" t="s">
        <v>35</v>
      </c>
      <c r="D148" s="1051" t="s">
        <v>35</v>
      </c>
      <c r="E148" s="1051" t="s">
        <v>35</v>
      </c>
      <c r="F148" s="1051" t="s">
        <v>35</v>
      </c>
      <c r="G148" s="1060" t="s">
        <v>35</v>
      </c>
      <c r="H148" s="1069" t="s">
        <v>35</v>
      </c>
      <c r="I148" s="1051" t="s">
        <v>35</v>
      </c>
      <c r="J148" s="1051" t="s">
        <v>35</v>
      </c>
      <c r="K148" s="1051" t="s">
        <v>35</v>
      </c>
      <c r="L148" s="1078" t="s">
        <v>35</v>
      </c>
      <c r="M148" s="1084" t="s">
        <v>35</v>
      </c>
      <c r="N148" s="1051" t="s">
        <v>35</v>
      </c>
      <c r="O148" s="1051" t="s">
        <v>35</v>
      </c>
      <c r="P148" s="1051" t="s">
        <v>35</v>
      </c>
      <c r="Q148" s="1060" t="s">
        <v>35</v>
      </c>
      <c r="R148" s="1069" t="s">
        <v>35</v>
      </c>
      <c r="S148" s="1051" t="s">
        <v>35</v>
      </c>
      <c r="T148" s="1051" t="s">
        <v>35</v>
      </c>
      <c r="U148" s="1051" t="s">
        <v>35</v>
      </c>
      <c r="V148" s="1051" t="s">
        <v>35</v>
      </c>
      <c r="W148" s="1051" t="s">
        <v>35</v>
      </c>
      <c r="X148" s="1051" t="s">
        <v>35</v>
      </c>
      <c r="Y148" s="1830" t="s">
        <v>35</v>
      </c>
      <c r="Z148" s="1854"/>
      <c r="AA148" s="1854"/>
      <c r="AB148" s="1854"/>
      <c r="AC148" s="1854"/>
      <c r="AD148" s="1854"/>
      <c r="AE148" s="1854"/>
      <c r="AF148" s="1854"/>
      <c r="AG148" s="1854"/>
      <c r="AH148" s="1854"/>
      <c r="AI148" s="1854"/>
      <c r="AJ148" s="1854"/>
      <c r="AK148" s="1854"/>
      <c r="AL148" s="1854"/>
      <c r="AM148" s="1854"/>
      <c r="AN148" s="1854"/>
      <c r="AO148" s="1854"/>
      <c r="AP148" s="1854"/>
      <c r="AQ148" s="1854"/>
      <c r="AR148" s="1854"/>
      <c r="AS148" s="1854"/>
      <c r="AT148" s="1854"/>
      <c r="AU148" s="1854"/>
      <c r="AV148" s="1854"/>
      <c r="AW148" s="1854"/>
      <c r="AX148" s="1854"/>
      <c r="AY148" s="648"/>
      <c r="AZ148" s="215"/>
      <c r="BA148" s="2202" t="s">
        <v>108</v>
      </c>
      <c r="BB148" s="159" t="s">
        <v>49</v>
      </c>
      <c r="BC148" s="1094" t="s">
        <v>35</v>
      </c>
      <c r="BD148" s="1113" t="s">
        <v>35</v>
      </c>
      <c r="BE148" s="1113" t="s">
        <v>35</v>
      </c>
      <c r="BF148" s="1113" t="s">
        <v>35</v>
      </c>
      <c r="BG148" s="1133" t="s">
        <v>35</v>
      </c>
      <c r="BH148" s="1153" t="s">
        <v>35</v>
      </c>
      <c r="BI148" s="1113" t="s">
        <v>35</v>
      </c>
      <c r="BJ148" s="1113" t="s">
        <v>35</v>
      </c>
      <c r="BK148" s="1113" t="s">
        <v>35</v>
      </c>
      <c r="BL148" s="1133" t="s">
        <v>35</v>
      </c>
      <c r="BM148" s="1153" t="s">
        <v>35</v>
      </c>
      <c r="BN148" s="1113" t="s">
        <v>35</v>
      </c>
      <c r="BO148" s="1113" t="s">
        <v>35</v>
      </c>
      <c r="BP148" s="1113" t="s">
        <v>35</v>
      </c>
      <c r="BQ148" s="1133" t="s">
        <v>35</v>
      </c>
      <c r="BR148" s="1153" t="s">
        <v>35</v>
      </c>
      <c r="BS148" s="1113" t="s">
        <v>35</v>
      </c>
      <c r="BT148" s="1113" t="s">
        <v>35</v>
      </c>
      <c r="BU148" s="1113" t="s">
        <v>35</v>
      </c>
      <c r="BV148" s="1113" t="s">
        <v>35</v>
      </c>
      <c r="BW148" s="1113" t="s">
        <v>35</v>
      </c>
      <c r="BX148" s="1113" t="s">
        <v>35</v>
      </c>
      <c r="BY148" s="1171" t="s">
        <v>35</v>
      </c>
      <c r="BZ148" s="1873"/>
      <c r="CA148" s="1873"/>
      <c r="CB148" s="1873"/>
      <c r="CC148" s="1873"/>
      <c r="CD148" s="1873"/>
      <c r="CE148" s="1873"/>
      <c r="CF148" s="1873"/>
      <c r="CG148" s="1873"/>
      <c r="CH148" s="1873"/>
      <c r="CI148" s="1873"/>
      <c r="CJ148" s="1873"/>
      <c r="CK148" s="1873"/>
      <c r="CL148" s="1873"/>
      <c r="CM148" s="1873"/>
      <c r="CN148" s="1873"/>
      <c r="CO148" s="1873"/>
      <c r="CP148" s="1873"/>
      <c r="CQ148" s="1873"/>
      <c r="CR148" s="1873"/>
      <c r="CS148" s="1873"/>
      <c r="CT148" s="1873"/>
      <c r="CU148" s="1873"/>
      <c r="CV148" s="1873"/>
      <c r="CW148" s="1873"/>
      <c r="CX148" s="1873"/>
      <c r="CY148" s="1873"/>
      <c r="CZ148" s="1873"/>
    </row>
    <row r="149" s="130" customFormat="true" ht="15" customHeight="true" x14ac:dyDescent="0.2">
      <c r="A149" s="2201"/>
      <c r="B149" s="252" t="s">
        <v>48</v>
      </c>
      <c r="C149" s="1042" t="s">
        <v>35</v>
      </c>
      <c r="D149" s="1051" t="s">
        <v>35</v>
      </c>
      <c r="E149" s="1051" t="s">
        <v>35</v>
      </c>
      <c r="F149" s="1051" t="s">
        <v>35</v>
      </c>
      <c r="G149" s="1060" t="s">
        <v>35</v>
      </c>
      <c r="H149" s="1069" t="s">
        <v>35</v>
      </c>
      <c r="I149" s="1051" t="s">
        <v>35</v>
      </c>
      <c r="J149" s="1051" t="s">
        <v>35</v>
      </c>
      <c r="K149" s="1051" t="s">
        <v>35</v>
      </c>
      <c r="L149" s="1078" t="s">
        <v>35</v>
      </c>
      <c r="M149" s="1084" t="s">
        <v>35</v>
      </c>
      <c r="N149" s="1051" t="s">
        <v>35</v>
      </c>
      <c r="O149" s="1051" t="s">
        <v>35</v>
      </c>
      <c r="P149" s="1051" t="s">
        <v>35</v>
      </c>
      <c r="Q149" s="1060" t="s">
        <v>35</v>
      </c>
      <c r="R149" s="1069" t="s">
        <v>35</v>
      </c>
      <c r="S149" s="1051" t="s">
        <v>35</v>
      </c>
      <c r="T149" s="1051" t="s">
        <v>35</v>
      </c>
      <c r="U149" s="1051" t="s">
        <v>35</v>
      </c>
      <c r="V149" s="1051" t="s">
        <v>35</v>
      </c>
      <c r="W149" s="1051" t="s">
        <v>35</v>
      </c>
      <c r="X149" s="1051" t="s">
        <v>35</v>
      </c>
      <c r="Y149" s="1830" t="s">
        <v>35</v>
      </c>
      <c r="Z149" s="1854"/>
      <c r="AA149" s="1854"/>
      <c r="AB149" s="1854"/>
      <c r="AC149" s="1854"/>
      <c r="AD149" s="1854"/>
      <c r="AE149" s="1854"/>
      <c r="AF149" s="1854"/>
      <c r="AG149" s="1854"/>
      <c r="AH149" s="1854"/>
      <c r="AI149" s="1854"/>
      <c r="AJ149" s="1854"/>
      <c r="AK149" s="1854"/>
      <c r="AL149" s="1854"/>
      <c r="AM149" s="1854"/>
      <c r="AN149" s="1854"/>
      <c r="AO149" s="1854"/>
      <c r="AP149" s="1854"/>
      <c r="AQ149" s="1854"/>
      <c r="AR149" s="1854"/>
      <c r="AS149" s="1854"/>
      <c r="AT149" s="1854"/>
      <c r="AU149" s="1854"/>
      <c r="AV149" s="1854"/>
      <c r="AW149" s="1854"/>
      <c r="AX149" s="1854"/>
      <c r="AY149" s="648"/>
      <c r="AZ149" s="215"/>
      <c r="BA149" s="2202"/>
      <c r="BB149" s="159" t="s">
        <v>48</v>
      </c>
      <c r="BC149" s="1094" t="s">
        <v>35</v>
      </c>
      <c r="BD149" s="1113" t="s">
        <v>35</v>
      </c>
      <c r="BE149" s="1113" t="s">
        <v>35</v>
      </c>
      <c r="BF149" s="1113" t="s">
        <v>35</v>
      </c>
      <c r="BG149" s="1133" t="s">
        <v>35</v>
      </c>
      <c r="BH149" s="1153" t="s">
        <v>35</v>
      </c>
      <c r="BI149" s="1113" t="s">
        <v>35</v>
      </c>
      <c r="BJ149" s="1113" t="s">
        <v>35</v>
      </c>
      <c r="BK149" s="1113" t="s">
        <v>35</v>
      </c>
      <c r="BL149" s="1133" t="s">
        <v>35</v>
      </c>
      <c r="BM149" s="1153" t="s">
        <v>35</v>
      </c>
      <c r="BN149" s="1113" t="s">
        <v>35</v>
      </c>
      <c r="BO149" s="1113" t="s">
        <v>35</v>
      </c>
      <c r="BP149" s="1113" t="s">
        <v>35</v>
      </c>
      <c r="BQ149" s="1133" t="s">
        <v>35</v>
      </c>
      <c r="BR149" s="1153" t="s">
        <v>35</v>
      </c>
      <c r="BS149" s="1113" t="s">
        <v>35</v>
      </c>
      <c r="BT149" s="1113" t="s">
        <v>35</v>
      </c>
      <c r="BU149" s="1113" t="s">
        <v>35</v>
      </c>
      <c r="BV149" s="1113" t="s">
        <v>35</v>
      </c>
      <c r="BW149" s="1113" t="s">
        <v>35</v>
      </c>
      <c r="BX149" s="1113" t="s">
        <v>35</v>
      </c>
      <c r="BY149" s="1171" t="s">
        <v>35</v>
      </c>
      <c r="BZ149" s="1873"/>
      <c r="CA149" s="1873"/>
      <c r="CB149" s="1873"/>
      <c r="CC149" s="1873"/>
      <c r="CD149" s="1873"/>
      <c r="CE149" s="1873"/>
      <c r="CF149" s="1873"/>
      <c r="CG149" s="1873"/>
      <c r="CH149" s="1873"/>
      <c r="CI149" s="1873"/>
      <c r="CJ149" s="1873"/>
      <c r="CK149" s="1873"/>
      <c r="CL149" s="1873"/>
      <c r="CM149" s="1873"/>
      <c r="CN149" s="1873"/>
      <c r="CO149" s="1873"/>
      <c r="CP149" s="1873"/>
      <c r="CQ149" s="1873"/>
      <c r="CR149" s="1873"/>
      <c r="CS149" s="1873"/>
      <c r="CT149" s="1873"/>
      <c r="CU149" s="1873"/>
      <c r="CV149" s="1873"/>
      <c r="CW149" s="1873"/>
      <c r="CX149" s="1873"/>
      <c r="CY149" s="1873"/>
      <c r="CZ149" s="1873"/>
    </row>
    <row r="150" s="130" customFormat="true" ht="15" customHeight="true" x14ac:dyDescent="0.2">
      <c r="A150" s="2201"/>
      <c r="B150" s="252" t="s">
        <v>110</v>
      </c>
      <c r="C150" s="1042" t="s">
        <v>35</v>
      </c>
      <c r="D150" s="1051" t="s">
        <v>35</v>
      </c>
      <c r="E150" s="1051" t="s">
        <v>35</v>
      </c>
      <c r="F150" s="1051" t="s">
        <v>35</v>
      </c>
      <c r="G150" s="1060" t="s">
        <v>35</v>
      </c>
      <c r="H150" s="1069" t="s">
        <v>35</v>
      </c>
      <c r="I150" s="1051" t="s">
        <v>35</v>
      </c>
      <c r="J150" s="1051" t="s">
        <v>35</v>
      </c>
      <c r="K150" s="1051" t="s">
        <v>35</v>
      </c>
      <c r="L150" s="1078" t="s">
        <v>35</v>
      </c>
      <c r="M150" s="1084" t="s">
        <v>35</v>
      </c>
      <c r="N150" s="1051" t="s">
        <v>35</v>
      </c>
      <c r="O150" s="1051" t="s">
        <v>35</v>
      </c>
      <c r="P150" s="1051" t="s">
        <v>35</v>
      </c>
      <c r="Q150" s="1060" t="s">
        <v>35</v>
      </c>
      <c r="R150" s="1069" t="s">
        <v>35</v>
      </c>
      <c r="S150" s="1051" t="s">
        <v>35</v>
      </c>
      <c r="T150" s="1051" t="s">
        <v>35</v>
      </c>
      <c r="U150" s="1051" t="s">
        <v>35</v>
      </c>
      <c r="V150" s="1051" t="s">
        <v>35</v>
      </c>
      <c r="W150" s="1051" t="s">
        <v>35</v>
      </c>
      <c r="X150" s="1051" t="s">
        <v>35</v>
      </c>
      <c r="Y150" s="1830" t="s">
        <v>35</v>
      </c>
      <c r="Z150" s="1854"/>
      <c r="AA150" s="1854"/>
      <c r="AB150" s="1854"/>
      <c r="AC150" s="1854"/>
      <c r="AD150" s="1854"/>
      <c r="AE150" s="1854"/>
      <c r="AF150" s="1854"/>
      <c r="AG150" s="1854"/>
      <c r="AH150" s="1854"/>
      <c r="AI150" s="1854"/>
      <c r="AJ150" s="1854"/>
      <c r="AK150" s="1854"/>
      <c r="AL150" s="1854"/>
      <c r="AM150" s="1854"/>
      <c r="AN150" s="1854"/>
      <c r="AO150" s="1854"/>
      <c r="AP150" s="1854"/>
      <c r="AQ150" s="1854"/>
      <c r="AR150" s="1854"/>
      <c r="AS150" s="1854"/>
      <c r="AT150" s="1854"/>
      <c r="AU150" s="1854"/>
      <c r="AV150" s="1854"/>
      <c r="AW150" s="1854"/>
      <c r="AX150" s="1854"/>
      <c r="AY150" s="648"/>
      <c r="AZ150" s="215"/>
      <c r="BA150" s="2202"/>
      <c r="BB150" s="159" t="s">
        <v>110</v>
      </c>
      <c r="BC150" s="1094" t="s">
        <v>35</v>
      </c>
      <c r="BD150" s="1113" t="s">
        <v>35</v>
      </c>
      <c r="BE150" s="1113" t="s">
        <v>35</v>
      </c>
      <c r="BF150" s="1113" t="s">
        <v>35</v>
      </c>
      <c r="BG150" s="1133" t="s">
        <v>35</v>
      </c>
      <c r="BH150" s="1153" t="s">
        <v>35</v>
      </c>
      <c r="BI150" s="1113" t="s">
        <v>35</v>
      </c>
      <c r="BJ150" s="1113" t="s">
        <v>35</v>
      </c>
      <c r="BK150" s="1113" t="s">
        <v>35</v>
      </c>
      <c r="BL150" s="1133" t="s">
        <v>35</v>
      </c>
      <c r="BM150" s="1153" t="s">
        <v>35</v>
      </c>
      <c r="BN150" s="1113" t="s">
        <v>35</v>
      </c>
      <c r="BO150" s="1113" t="s">
        <v>35</v>
      </c>
      <c r="BP150" s="1113" t="s">
        <v>35</v>
      </c>
      <c r="BQ150" s="1133" t="s">
        <v>35</v>
      </c>
      <c r="BR150" s="1153" t="s">
        <v>35</v>
      </c>
      <c r="BS150" s="1113" t="s">
        <v>35</v>
      </c>
      <c r="BT150" s="1113" t="s">
        <v>35</v>
      </c>
      <c r="BU150" s="1113" t="s">
        <v>35</v>
      </c>
      <c r="BV150" s="1113" t="s">
        <v>35</v>
      </c>
      <c r="BW150" s="1113" t="s">
        <v>35</v>
      </c>
      <c r="BX150" s="1113" t="s">
        <v>35</v>
      </c>
      <c r="BY150" s="1171" t="s">
        <v>35</v>
      </c>
      <c r="BZ150" s="1873"/>
      <c r="CA150" s="1873"/>
      <c r="CB150" s="1873"/>
      <c r="CC150" s="1873"/>
      <c r="CD150" s="1873"/>
      <c r="CE150" s="1873"/>
      <c r="CF150" s="1873"/>
      <c r="CG150" s="1873"/>
      <c r="CH150" s="1873"/>
      <c r="CI150" s="1873"/>
      <c r="CJ150" s="1873"/>
      <c r="CK150" s="1873"/>
      <c r="CL150" s="1873"/>
      <c r="CM150" s="1873"/>
      <c r="CN150" s="1873"/>
      <c r="CO150" s="1873"/>
      <c r="CP150" s="1873"/>
      <c r="CQ150" s="1873"/>
      <c r="CR150" s="1873"/>
      <c r="CS150" s="1873"/>
      <c r="CT150" s="1873"/>
      <c r="CU150" s="1873"/>
      <c r="CV150" s="1873"/>
      <c r="CW150" s="1873"/>
      <c r="CX150" s="1873"/>
      <c r="CY150" s="1873"/>
      <c r="CZ150" s="1873"/>
    </row>
    <row r="151" s="130" customFormat="true" ht="15" customHeight="true" x14ac:dyDescent="0.2">
      <c r="A151" s="2201" t="s">
        <v>109</v>
      </c>
      <c r="B151" s="252" t="s">
        <v>49</v>
      </c>
      <c r="C151" s="736">
        <v>15.293135823075318</v>
      </c>
      <c r="D151" s="737">
        <v>14.141880657675966</v>
      </c>
      <c r="E151" s="737">
        <v>13.638239907537356</v>
      </c>
      <c r="F151" s="737">
        <v>12.181509342392623</v>
      </c>
      <c r="G151" s="786">
        <v>7.3304586436691492</v>
      </c>
      <c r="H151" s="775">
        <v>22.375878485604172</v>
      </c>
      <c r="I151" s="737">
        <v>18.952618453865338</v>
      </c>
      <c r="J151" s="737">
        <v>14.466435421342583</v>
      </c>
      <c r="K151" s="737">
        <v>10.669670284661068</v>
      </c>
      <c r="L151" s="751">
        <v>4.0219378427787937</v>
      </c>
      <c r="M151" s="762">
        <v>13.235806339254616</v>
      </c>
      <c r="N151" s="737">
        <v>12.617827021663636</v>
      </c>
      <c r="O151" s="737">
        <v>11.664946173130806</v>
      </c>
      <c r="P151" s="737">
        <v>11.716766867067468</v>
      </c>
      <c r="Q151" s="786">
        <v>7.4693131365891885</v>
      </c>
      <c r="R151" s="775">
        <v>16.70165861851774</v>
      </c>
      <c r="S151" s="737">
        <v>16.180048661800488</v>
      </c>
      <c r="T151" s="737">
        <v>11.321245770798994</v>
      </c>
      <c r="U151" s="737">
        <v>6.9767441860465116</v>
      </c>
      <c r="V151" s="737">
        <v>6.8879290747897253</v>
      </c>
      <c r="W151" s="737">
        <v>10.317002881844381</v>
      </c>
      <c r="X151" s="737">
        <v>13.093338062304191</v>
      </c>
      <c r="Y151" s="1831">
        <v>10.459999999999999</v>
      </c>
      <c r="Z151" s="648"/>
      <c r="AA151" s="648"/>
      <c r="AB151" s="648"/>
      <c r="AC151" s="648"/>
      <c r="AD151" s="648"/>
      <c r="AE151" s="648"/>
      <c r="AF151" s="648"/>
      <c r="AG151" s="648"/>
      <c r="AH151" s="648"/>
      <c r="AI151" s="648"/>
      <c r="AJ151" s="648"/>
      <c r="AK151" s="648"/>
      <c r="AL151" s="648"/>
      <c r="AM151" s="648"/>
      <c r="AN151" s="648"/>
      <c r="AO151" s="648"/>
      <c r="AP151" s="648"/>
      <c r="AQ151" s="648"/>
      <c r="AR151" s="648"/>
      <c r="AS151" s="648"/>
      <c r="AT151" s="648"/>
      <c r="AU151" s="648"/>
      <c r="AV151" s="648"/>
      <c r="AW151" s="648"/>
      <c r="AX151" s="648"/>
      <c r="AY151" s="648"/>
      <c r="AZ151" s="215"/>
      <c r="BA151" s="2202" t="s">
        <v>109</v>
      </c>
      <c r="BB151" s="159" t="s">
        <v>49</v>
      </c>
      <c r="BC151" s="1094" t="s">
        <v>35</v>
      </c>
      <c r="BD151" s="1113" t="s">
        <v>35</v>
      </c>
      <c r="BE151" s="1113" t="s">
        <v>35</v>
      </c>
      <c r="BF151" s="1113" t="s">
        <v>35</v>
      </c>
      <c r="BG151" s="1133" t="s">
        <v>35</v>
      </c>
      <c r="BH151" s="1153" t="s">
        <v>35</v>
      </c>
      <c r="BI151" s="1113" t="s">
        <v>35</v>
      </c>
      <c r="BJ151" s="1113" t="s">
        <v>35</v>
      </c>
      <c r="BK151" s="1113" t="s">
        <v>35</v>
      </c>
      <c r="BL151" s="1133" t="s">
        <v>35</v>
      </c>
      <c r="BM151" s="1153" t="s">
        <v>35</v>
      </c>
      <c r="BN151" s="1113" t="s">
        <v>35</v>
      </c>
      <c r="BO151" s="1113" t="s">
        <v>35</v>
      </c>
      <c r="BP151" s="1113" t="s">
        <v>35</v>
      </c>
      <c r="BQ151" s="1133" t="s">
        <v>35</v>
      </c>
      <c r="BR151" s="1153" t="s">
        <v>35</v>
      </c>
      <c r="BS151" s="1113" t="s">
        <v>35</v>
      </c>
      <c r="BT151" s="1113" t="s">
        <v>35</v>
      </c>
      <c r="BU151" s="1113" t="s">
        <v>35</v>
      </c>
      <c r="BV151" s="1113" t="s">
        <v>35</v>
      </c>
      <c r="BW151" s="1113" t="s">
        <v>35</v>
      </c>
      <c r="BX151" s="1113" t="s">
        <v>35</v>
      </c>
      <c r="BY151" s="1171" t="s">
        <v>35</v>
      </c>
      <c r="BZ151" s="1873"/>
      <c r="CA151" s="1873"/>
      <c r="CB151" s="1873"/>
      <c r="CC151" s="1873"/>
      <c r="CD151" s="1873"/>
      <c r="CE151" s="1873"/>
      <c r="CF151" s="1873"/>
      <c r="CG151" s="1873"/>
      <c r="CH151" s="1873"/>
      <c r="CI151" s="1873"/>
      <c r="CJ151" s="1873"/>
      <c r="CK151" s="1873"/>
      <c r="CL151" s="1873"/>
      <c r="CM151" s="1873"/>
      <c r="CN151" s="1873"/>
      <c r="CO151" s="1873"/>
      <c r="CP151" s="1873"/>
      <c r="CQ151" s="1873"/>
      <c r="CR151" s="1873"/>
      <c r="CS151" s="1873"/>
      <c r="CT151" s="1873"/>
      <c r="CU151" s="1873"/>
      <c r="CV151" s="1873"/>
      <c r="CW151" s="1873"/>
      <c r="CX151" s="1873"/>
      <c r="CY151" s="1873"/>
      <c r="CZ151" s="1873"/>
    </row>
    <row r="152" s="130" customFormat="true" ht="15" customHeight="true" x14ac:dyDescent="0.2">
      <c r="A152" s="2208"/>
      <c r="B152" s="253" t="s">
        <v>48</v>
      </c>
      <c r="C152" s="734">
        <v>84.706864176924682</v>
      </c>
      <c r="D152" s="735">
        <v>85.858119342324031</v>
      </c>
      <c r="E152" s="735">
        <v>86.361760092462646</v>
      </c>
      <c r="F152" s="735">
        <v>87.81849065760737</v>
      </c>
      <c r="G152" s="785">
        <v>92.669541356330853</v>
      </c>
      <c r="H152" s="774">
        <v>77.624121514395824</v>
      </c>
      <c r="I152" s="735">
        <v>81.047381546134673</v>
      </c>
      <c r="J152" s="735">
        <v>85.533564578657419</v>
      </c>
      <c r="K152" s="735">
        <v>89.330329715338934</v>
      </c>
      <c r="L152" s="750">
        <v>95.978062157221217</v>
      </c>
      <c r="M152" s="761">
        <v>86.764193660745377</v>
      </c>
      <c r="N152" s="735">
        <v>87.382172978336371</v>
      </c>
      <c r="O152" s="735">
        <v>88.335053826869199</v>
      </c>
      <c r="P152" s="735">
        <v>88.283233132932537</v>
      </c>
      <c r="Q152" s="785">
        <v>92.530686863410821</v>
      </c>
      <c r="R152" s="774">
        <v>83.29834138148226</v>
      </c>
      <c r="S152" s="735">
        <v>83.819951338199516</v>
      </c>
      <c r="T152" s="735">
        <v>88.678754229201004</v>
      </c>
      <c r="U152" s="735">
        <v>93.023255813953483</v>
      </c>
      <c r="V152" s="735">
        <v>93.112070925210276</v>
      </c>
      <c r="W152" s="735">
        <v>89.682997118155612</v>
      </c>
      <c r="X152" s="735">
        <v>86.906661937695802</v>
      </c>
      <c r="Y152" s="1832">
        <v>89.539999999999992</v>
      </c>
      <c r="Z152" s="649"/>
      <c r="AA152" s="649"/>
      <c r="AB152" s="649"/>
      <c r="AC152" s="649"/>
      <c r="AD152" s="649"/>
      <c r="AE152" s="649"/>
      <c r="AF152" s="649"/>
      <c r="AG152" s="649"/>
      <c r="AH152" s="649"/>
      <c r="AI152" s="649"/>
      <c r="AJ152" s="649"/>
      <c r="AK152" s="649"/>
      <c r="AL152" s="649"/>
      <c r="AM152" s="649"/>
      <c r="AN152" s="649"/>
      <c r="AO152" s="649"/>
      <c r="AP152" s="649"/>
      <c r="AQ152" s="649"/>
      <c r="AR152" s="649"/>
      <c r="AS152" s="649"/>
      <c r="AT152" s="649"/>
      <c r="AU152" s="649"/>
      <c r="AV152" s="649"/>
      <c r="AW152" s="649"/>
      <c r="AX152" s="649"/>
      <c r="AY152" s="649"/>
      <c r="AZ152" s="215"/>
      <c r="BA152" s="2209"/>
      <c r="BB152" s="235" t="s">
        <v>48</v>
      </c>
      <c r="BC152" s="1095" t="s">
        <v>35</v>
      </c>
      <c r="BD152" s="1114" t="s">
        <v>35</v>
      </c>
      <c r="BE152" s="1114" t="s">
        <v>35</v>
      </c>
      <c r="BF152" s="1114" t="s">
        <v>35</v>
      </c>
      <c r="BG152" s="1134" t="s">
        <v>35</v>
      </c>
      <c r="BH152" s="1154" t="s">
        <v>35</v>
      </c>
      <c r="BI152" s="1114" t="s">
        <v>35</v>
      </c>
      <c r="BJ152" s="1114" t="s">
        <v>35</v>
      </c>
      <c r="BK152" s="1114" t="s">
        <v>35</v>
      </c>
      <c r="BL152" s="1134" t="s">
        <v>35</v>
      </c>
      <c r="BM152" s="1154" t="s">
        <v>35</v>
      </c>
      <c r="BN152" s="1114" t="s">
        <v>35</v>
      </c>
      <c r="BO152" s="1114" t="s">
        <v>35</v>
      </c>
      <c r="BP152" s="1114" t="s">
        <v>35</v>
      </c>
      <c r="BQ152" s="1134" t="s">
        <v>35</v>
      </c>
      <c r="BR152" s="1154" t="s">
        <v>35</v>
      </c>
      <c r="BS152" s="1114" t="s">
        <v>35</v>
      </c>
      <c r="BT152" s="1114" t="s">
        <v>35</v>
      </c>
      <c r="BU152" s="1114" t="s">
        <v>35</v>
      </c>
      <c r="BV152" s="1114" t="s">
        <v>35</v>
      </c>
      <c r="BW152" s="1114" t="s">
        <v>35</v>
      </c>
      <c r="BX152" s="1114" t="s">
        <v>35</v>
      </c>
      <c r="BY152" s="1172" t="s">
        <v>35</v>
      </c>
      <c r="BZ152" s="1874"/>
      <c r="CA152" s="1874"/>
      <c r="CB152" s="1874"/>
      <c r="CC152" s="1874"/>
      <c r="CD152" s="1874"/>
      <c r="CE152" s="1874"/>
      <c r="CF152" s="1874"/>
      <c r="CG152" s="1874"/>
      <c r="CH152" s="1874"/>
      <c r="CI152" s="1874"/>
      <c r="CJ152" s="1874"/>
      <c r="CK152" s="1874"/>
      <c r="CL152" s="1874"/>
      <c r="CM152" s="1874"/>
      <c r="CN152" s="1874"/>
      <c r="CO152" s="1874"/>
      <c r="CP152" s="1874"/>
      <c r="CQ152" s="1874"/>
      <c r="CR152" s="1874"/>
      <c r="CS152" s="1874"/>
      <c r="CT152" s="1874"/>
      <c r="CU152" s="1874"/>
      <c r="CV152" s="1874"/>
      <c r="CW152" s="1874"/>
      <c r="CX152" s="1874"/>
      <c r="CY152" s="1874"/>
      <c r="CZ152" s="1874"/>
    </row>
    <row r="153" s="636" customFormat="true" ht="15" customHeight="true" x14ac:dyDescent="0.2">
      <c r="A153" s="2314" t="s">
        <v>258</v>
      </c>
      <c r="B153" s="1417" t="s">
        <v>259</v>
      </c>
      <c r="C153" s="1347">
        <v>6.7388594577750078</v>
      </c>
      <c r="D153" s="1348">
        <v>9.9322271558775412</v>
      </c>
      <c r="E153" s="1348">
        <v>23.386784413974745</v>
      </c>
      <c r="F153" s="1348">
        <v>40.191237557802332</v>
      </c>
      <c r="G153" s="1349">
        <v>77.824528595917101</v>
      </c>
      <c r="H153" s="1350">
        <v>34.961334961334963</v>
      </c>
      <c r="I153" s="1348">
        <v>57.427352164194268</v>
      </c>
      <c r="J153" s="1348">
        <v>69.340858697843174</v>
      </c>
      <c r="K153" s="1348">
        <v>80.560633759902501</v>
      </c>
      <c r="L153" s="1351">
        <v>94.079480940794809</v>
      </c>
      <c r="M153" s="1352">
        <v>2.1252371916508537</v>
      </c>
      <c r="N153" s="1348">
        <v>1.3599389933909507</v>
      </c>
      <c r="O153" s="1348">
        <v>5.3363682346990391</v>
      </c>
      <c r="P153" s="1348">
        <v>9.8992443324937014</v>
      </c>
      <c r="Q153" s="1349">
        <v>27.862836897380745</v>
      </c>
      <c r="R153" s="1350">
        <v>60.404711567502268</v>
      </c>
      <c r="S153" s="1348">
        <v>73.725961538461533</v>
      </c>
      <c r="T153" s="1348">
        <v>26.425213047311196</v>
      </c>
      <c r="U153" s="1348">
        <v>15.554242961212839</v>
      </c>
      <c r="V153" s="1348">
        <v>11.981566820276496</v>
      </c>
      <c r="W153" s="1348">
        <v>3.6407766990291259</v>
      </c>
      <c r="X153" s="1348">
        <v>27.103421676125407</v>
      </c>
      <c r="Y153" s="1829">
        <v>19.584893882646693</v>
      </c>
      <c r="Z153" s="1330"/>
      <c r="AA153" s="1330"/>
      <c r="AB153" s="1330"/>
      <c r="AC153" s="1330"/>
      <c r="AD153" s="1330"/>
      <c r="AE153" s="1330"/>
      <c r="AF153" s="1330"/>
      <c r="AG153" s="1330"/>
      <c r="AH153" s="1330"/>
      <c r="AI153" s="1330"/>
      <c r="AJ153" s="1330"/>
      <c r="AK153" s="1330"/>
      <c r="AL153" s="1330"/>
      <c r="AM153" s="1330"/>
      <c r="AN153" s="1330"/>
      <c r="AO153" s="1330"/>
      <c r="AP153" s="1330"/>
      <c r="AQ153" s="1330"/>
      <c r="AR153" s="1330"/>
      <c r="AS153" s="1330"/>
      <c r="AT153" s="1330"/>
      <c r="AU153" s="1330"/>
      <c r="AV153" s="1330"/>
      <c r="AW153" s="1330"/>
      <c r="AX153" s="1330"/>
      <c r="AY153" s="1330"/>
      <c r="AZ153" s="640"/>
      <c r="BA153" s="2353" t="s">
        <v>258</v>
      </c>
      <c r="BB153" s="1434" t="s">
        <v>259</v>
      </c>
      <c r="BC153" s="338">
        <v>865</v>
      </c>
      <c r="BD153" s="305">
        <v>1275</v>
      </c>
      <c r="BE153" s="305">
        <v>3019</v>
      </c>
      <c r="BF153" s="305">
        <v>5128</v>
      </c>
      <c r="BG153" s="339">
        <v>9988</v>
      </c>
      <c r="BH153" s="350">
        <v>1718</v>
      </c>
      <c r="BI153" s="305">
        <v>2826</v>
      </c>
      <c r="BJ153" s="305">
        <v>3440</v>
      </c>
      <c r="BK153" s="305">
        <v>3966</v>
      </c>
      <c r="BL153" s="339">
        <v>4640</v>
      </c>
      <c r="BM153" s="350">
        <v>168</v>
      </c>
      <c r="BN153" s="305">
        <v>107</v>
      </c>
      <c r="BO153" s="305">
        <v>422</v>
      </c>
      <c r="BP153" s="305">
        <v>786</v>
      </c>
      <c r="BQ153" s="339">
        <v>2202</v>
      </c>
      <c r="BR153" s="350">
        <v>6000</v>
      </c>
      <c r="BS153" s="305">
        <v>3067</v>
      </c>
      <c r="BT153" s="305">
        <v>3597</v>
      </c>
      <c r="BU153" s="305">
        <v>790</v>
      </c>
      <c r="BV153" s="305">
        <v>572</v>
      </c>
      <c r="BW153" s="305">
        <v>75</v>
      </c>
      <c r="BX153" s="305">
        <v>4919</v>
      </c>
      <c r="BY153" s="306">
        <v>1255</v>
      </c>
      <c r="BZ153" s="1873"/>
      <c r="CA153" s="1873"/>
      <c r="CB153" s="1873"/>
      <c r="CC153" s="1873"/>
      <c r="CD153" s="1873"/>
      <c r="CE153" s="1873"/>
      <c r="CF153" s="1873"/>
      <c r="CG153" s="1873"/>
      <c r="CH153" s="1873"/>
      <c r="CI153" s="1873"/>
      <c r="CJ153" s="1873"/>
      <c r="CK153" s="1873"/>
      <c r="CL153" s="1873"/>
      <c r="CM153" s="1873"/>
      <c r="CN153" s="1873"/>
      <c r="CO153" s="1873"/>
      <c r="CP153" s="1873"/>
      <c r="CQ153" s="1873"/>
      <c r="CR153" s="1873"/>
      <c r="CS153" s="1873"/>
      <c r="CT153" s="1873"/>
      <c r="CU153" s="1873"/>
      <c r="CV153" s="1873"/>
      <c r="CW153" s="1873"/>
      <c r="CX153" s="1873"/>
      <c r="CY153" s="1873"/>
      <c r="CZ153" s="1875"/>
    </row>
    <row r="154" s="636" customFormat="true" ht="15" customHeight="true" x14ac:dyDescent="0.2">
      <c r="A154" s="2314"/>
      <c r="B154" s="1417" t="s">
        <v>260</v>
      </c>
      <c r="C154" s="1347">
        <v>2.679962605172951</v>
      </c>
      <c r="D154" s="1348">
        <v>4.9777985510633327</v>
      </c>
      <c r="E154" s="1348">
        <v>9.9697885196374632</v>
      </c>
      <c r="F154" s="1348">
        <v>13.668782819970218</v>
      </c>
      <c r="G154" s="1349">
        <v>7.4333800841514721</v>
      </c>
      <c r="H154" s="1350">
        <v>4.4363044363044359</v>
      </c>
      <c r="I154" s="1348">
        <v>5.1209103840682788</v>
      </c>
      <c r="J154" s="1348">
        <v>8.0628905462608333</v>
      </c>
      <c r="K154" s="1348">
        <v>5.0375787121673774</v>
      </c>
      <c r="L154" s="1351">
        <v>2.1695052716950527</v>
      </c>
      <c r="M154" s="1352">
        <v>2.7071473750790642</v>
      </c>
      <c r="N154" s="1348">
        <v>3.1392984239959327</v>
      </c>
      <c r="O154" s="1348">
        <v>8.1183611532625175</v>
      </c>
      <c r="P154" s="1348">
        <v>12.707808564231737</v>
      </c>
      <c r="Q154" s="1349">
        <v>20.637732506643047</v>
      </c>
      <c r="R154" s="1350">
        <v>6.6445182724252501</v>
      </c>
      <c r="S154" s="1348">
        <v>4.0625</v>
      </c>
      <c r="T154" s="1348">
        <v>14.781075521598588</v>
      </c>
      <c r="U154" s="1348">
        <v>4.4300059066745421</v>
      </c>
      <c r="V154" s="1348">
        <v>5.6346878927524084</v>
      </c>
      <c r="W154" s="1348">
        <v>6.3592233009708732</v>
      </c>
      <c r="X154" s="1348">
        <v>4.1600088159127226</v>
      </c>
      <c r="Y154" s="1829">
        <v>11.657303370786517</v>
      </c>
      <c r="Z154" s="1330"/>
      <c r="AA154" s="1330"/>
      <c r="AB154" s="1330"/>
      <c r="AC154" s="1330"/>
      <c r="AD154" s="1330"/>
      <c r="AE154" s="1330"/>
      <c r="AF154" s="1330"/>
      <c r="AG154" s="1330"/>
      <c r="AH154" s="1330"/>
      <c r="AI154" s="1330"/>
      <c r="AJ154" s="1330"/>
      <c r="AK154" s="1330"/>
      <c r="AL154" s="1330"/>
      <c r="AM154" s="1330"/>
      <c r="AN154" s="1330"/>
      <c r="AO154" s="1330"/>
      <c r="AP154" s="1330"/>
      <c r="AQ154" s="1330"/>
      <c r="AR154" s="1330"/>
      <c r="AS154" s="1330"/>
      <c r="AT154" s="1330"/>
      <c r="AU154" s="1330"/>
      <c r="AV154" s="1330"/>
      <c r="AW154" s="1330"/>
      <c r="AX154" s="1330"/>
      <c r="AY154" s="1330"/>
      <c r="AZ154" s="640"/>
      <c r="BA154" s="2354"/>
      <c r="BB154" s="1435" t="s">
        <v>260</v>
      </c>
      <c r="BC154" s="340">
        <v>344</v>
      </c>
      <c r="BD154" s="307">
        <v>639</v>
      </c>
      <c r="BE154" s="307">
        <v>1287</v>
      </c>
      <c r="BF154" s="307">
        <v>1744</v>
      </c>
      <c r="BG154" s="341">
        <v>954</v>
      </c>
      <c r="BH154" s="351">
        <v>218</v>
      </c>
      <c r="BI154" s="307">
        <v>252</v>
      </c>
      <c r="BJ154" s="307">
        <v>400</v>
      </c>
      <c r="BK154" s="307">
        <v>248</v>
      </c>
      <c r="BL154" s="341">
        <v>107</v>
      </c>
      <c r="BM154" s="351">
        <v>214</v>
      </c>
      <c r="BN154" s="307">
        <v>247</v>
      </c>
      <c r="BO154" s="307">
        <v>642</v>
      </c>
      <c r="BP154" s="307">
        <v>1009</v>
      </c>
      <c r="BQ154" s="341">
        <v>1631</v>
      </c>
      <c r="BR154" s="351">
        <v>660</v>
      </c>
      <c r="BS154" s="307">
        <v>169</v>
      </c>
      <c r="BT154" s="307">
        <v>2012</v>
      </c>
      <c r="BU154" s="307">
        <v>225</v>
      </c>
      <c r="BV154" s="307">
        <v>269</v>
      </c>
      <c r="BW154" s="307">
        <v>131</v>
      </c>
      <c r="BX154" s="307">
        <v>755</v>
      </c>
      <c r="BY154" s="308">
        <v>747</v>
      </c>
      <c r="BZ154" s="1873"/>
      <c r="CA154" s="1873"/>
      <c r="CB154" s="1873"/>
      <c r="CC154" s="1873"/>
      <c r="CD154" s="1873"/>
      <c r="CE154" s="1873"/>
      <c r="CF154" s="1873"/>
      <c r="CG154" s="1873"/>
      <c r="CH154" s="1873"/>
      <c r="CI154" s="1873"/>
      <c r="CJ154" s="1873"/>
      <c r="CK154" s="1873"/>
      <c r="CL154" s="1873"/>
      <c r="CM154" s="1873"/>
      <c r="CN154" s="1873"/>
      <c r="CO154" s="1873"/>
      <c r="CP154" s="1873"/>
      <c r="CQ154" s="1873"/>
      <c r="CR154" s="1873"/>
      <c r="CS154" s="1873"/>
      <c r="CT154" s="1873"/>
      <c r="CU154" s="1873"/>
      <c r="CV154" s="1873"/>
      <c r="CW154" s="1873"/>
      <c r="CX154" s="1873"/>
      <c r="CY154" s="1873"/>
      <c r="CZ154" s="1875"/>
    </row>
    <row r="155" s="636" customFormat="true" ht="15" customHeight="true" x14ac:dyDescent="0.2">
      <c r="A155" s="2314"/>
      <c r="B155" s="1417" t="s">
        <v>261</v>
      </c>
      <c r="C155" s="1347">
        <v>4.401682767217201</v>
      </c>
      <c r="D155" s="1348">
        <v>4.9310586585650853</v>
      </c>
      <c r="E155" s="1348">
        <v>8.4979471686420318</v>
      </c>
      <c r="F155" s="1348">
        <v>11.419390234344384</v>
      </c>
      <c r="G155" s="1349">
        <v>7.3632538569424959</v>
      </c>
      <c r="H155" s="1350">
        <v>10.113960113960115</v>
      </c>
      <c r="I155" s="1348">
        <v>7.2546230440967276</v>
      </c>
      <c r="J155" s="1348">
        <v>6.7728280588591012</v>
      </c>
      <c r="K155" s="1348">
        <v>7.2516758074344905</v>
      </c>
      <c r="L155" s="1351">
        <v>2.4939172749391729</v>
      </c>
      <c r="M155" s="1352">
        <v>2.2896900695762175</v>
      </c>
      <c r="N155" s="1348">
        <v>3.1392984239959327</v>
      </c>
      <c r="O155" s="1348">
        <v>5.9307030854830547</v>
      </c>
      <c r="P155" s="1348">
        <v>11.057934508816121</v>
      </c>
      <c r="Q155" s="1349">
        <v>15.842085284069341</v>
      </c>
      <c r="R155" s="1350">
        <v>5.6377730796335452</v>
      </c>
      <c r="S155" s="1348">
        <v>6.634615384615385</v>
      </c>
      <c r="T155" s="1348">
        <v>10.160152806347341</v>
      </c>
      <c r="U155" s="1348">
        <v>4.6072061429415241</v>
      </c>
      <c r="V155" s="1348">
        <v>5.1948051948051948</v>
      </c>
      <c r="W155" s="1348">
        <v>10.242718446601943</v>
      </c>
      <c r="X155" s="1348">
        <v>5.7468731059562508</v>
      </c>
      <c r="Y155" s="1829">
        <v>11.579275905118603</v>
      </c>
      <c r="Z155" s="1330"/>
      <c r="AA155" s="1330"/>
      <c r="AB155" s="1330"/>
      <c r="AC155" s="1330"/>
      <c r="AD155" s="1330"/>
      <c r="AE155" s="1330"/>
      <c r="AF155" s="1330"/>
      <c r="AG155" s="1330"/>
      <c r="AH155" s="1330"/>
      <c r="AI155" s="1330"/>
      <c r="AJ155" s="1330"/>
      <c r="AK155" s="1330"/>
      <c r="AL155" s="1330"/>
      <c r="AM155" s="1330"/>
      <c r="AN155" s="1330"/>
      <c r="AO155" s="1330"/>
      <c r="AP155" s="1330"/>
      <c r="AQ155" s="1330"/>
      <c r="AR155" s="1330"/>
      <c r="AS155" s="1330"/>
      <c r="AT155" s="1330"/>
      <c r="AU155" s="1330"/>
      <c r="AV155" s="1330"/>
      <c r="AW155" s="1330"/>
      <c r="AX155" s="1330"/>
      <c r="AY155" s="1330"/>
      <c r="AZ155" s="640"/>
      <c r="BA155" s="2354"/>
      <c r="BB155" s="1435" t="s">
        <v>261</v>
      </c>
      <c r="BC155" s="340">
        <v>565</v>
      </c>
      <c r="BD155" s="307">
        <v>633</v>
      </c>
      <c r="BE155" s="307">
        <v>1097</v>
      </c>
      <c r="BF155" s="307">
        <v>1457</v>
      </c>
      <c r="BG155" s="341">
        <v>945</v>
      </c>
      <c r="BH155" s="351">
        <v>497</v>
      </c>
      <c r="BI155" s="307">
        <v>357</v>
      </c>
      <c r="BJ155" s="307">
        <v>336</v>
      </c>
      <c r="BK155" s="307">
        <v>357</v>
      </c>
      <c r="BL155" s="341">
        <v>123</v>
      </c>
      <c r="BM155" s="351">
        <v>181</v>
      </c>
      <c r="BN155" s="307">
        <v>247</v>
      </c>
      <c r="BO155" s="307">
        <v>469</v>
      </c>
      <c r="BP155" s="307">
        <v>878</v>
      </c>
      <c r="BQ155" s="341">
        <v>1252</v>
      </c>
      <c r="BR155" s="351">
        <v>560</v>
      </c>
      <c r="BS155" s="307">
        <v>276</v>
      </c>
      <c r="BT155" s="307">
        <v>1383</v>
      </c>
      <c r="BU155" s="307">
        <v>234</v>
      </c>
      <c r="BV155" s="307">
        <v>248</v>
      </c>
      <c r="BW155" s="307">
        <v>211</v>
      </c>
      <c r="BX155" s="307">
        <v>1043</v>
      </c>
      <c r="BY155" s="308">
        <v>742</v>
      </c>
      <c r="BZ155" s="1875"/>
      <c r="CA155" s="1875"/>
      <c r="CB155" s="1875"/>
      <c r="CC155" s="1875"/>
      <c r="CD155" s="1875"/>
      <c r="CE155" s="1875"/>
      <c r="CF155" s="1875"/>
      <c r="CG155" s="1875"/>
      <c r="CH155" s="1875"/>
      <c r="CI155" s="1875"/>
      <c r="CJ155" s="1875"/>
      <c r="CK155" s="1875"/>
      <c r="CL155" s="1875"/>
      <c r="CM155" s="1875"/>
      <c r="CN155" s="1875"/>
      <c r="CO155" s="1875"/>
      <c r="CP155" s="1875"/>
      <c r="CQ155" s="1875"/>
      <c r="CR155" s="1875"/>
      <c r="CS155" s="1875"/>
      <c r="CT155" s="1875"/>
      <c r="CU155" s="1875"/>
      <c r="CV155" s="1875"/>
      <c r="CW155" s="1875"/>
      <c r="CX155" s="1875"/>
      <c r="CY155" s="1875"/>
      <c r="CZ155" s="1875"/>
    </row>
    <row r="156" s="636" customFormat="true" ht="15" customHeight="true" x14ac:dyDescent="0.2">
      <c r="A156" s="2314"/>
      <c r="B156" s="1417" t="s">
        <v>262</v>
      </c>
      <c r="C156" s="1347">
        <v>60.875662200062322</v>
      </c>
      <c r="D156" s="1348">
        <v>64.898340733816312</v>
      </c>
      <c r="E156" s="1348">
        <v>52.002478890696416</v>
      </c>
      <c r="F156" s="1348">
        <v>31.757974762912454</v>
      </c>
      <c r="G156" s="1349">
        <v>7.004830917874397</v>
      </c>
      <c r="H156" s="1350">
        <v>40.354090354090353</v>
      </c>
      <c r="I156" s="1348">
        <v>28.083722820564926</v>
      </c>
      <c r="J156" s="1348">
        <v>14.815561378754282</v>
      </c>
      <c r="K156" s="1348">
        <v>6.5813528336380251</v>
      </c>
      <c r="L156" s="1351">
        <v>1.1962692619626927</v>
      </c>
      <c r="M156" s="1352">
        <v>65.376344086021504</v>
      </c>
      <c r="N156" s="1348">
        <v>69.903406202338587</v>
      </c>
      <c r="O156" s="1348">
        <v>66.451694486595841</v>
      </c>
      <c r="P156" s="1348">
        <v>60.566750629722918</v>
      </c>
      <c r="Q156" s="1349">
        <v>32.822978615715556</v>
      </c>
      <c r="R156" s="1350">
        <v>23.215544145776704</v>
      </c>
      <c r="S156" s="1348">
        <v>14.374999999999998</v>
      </c>
      <c r="T156" s="1348">
        <v>33.382309726711725</v>
      </c>
      <c r="U156" s="1348">
        <v>63.33924000787556</v>
      </c>
      <c r="V156" s="1348">
        <v>69.291998324256383</v>
      </c>
      <c r="W156" s="1348">
        <v>63.980582524271846</v>
      </c>
      <c r="X156" s="1348">
        <v>56.306132569287556</v>
      </c>
      <c r="Y156" s="1829">
        <v>35.877028714107368</v>
      </c>
      <c r="Z156" s="1330"/>
      <c r="AA156" s="1330"/>
      <c r="AB156" s="1330"/>
      <c r="AC156" s="1330"/>
      <c r="AD156" s="1330"/>
      <c r="AE156" s="1330"/>
      <c r="AF156" s="1330"/>
      <c r="AG156" s="1330"/>
      <c r="AH156" s="1330"/>
      <c r="AI156" s="1330"/>
      <c r="AJ156" s="1330"/>
      <c r="AK156" s="1330"/>
      <c r="AL156" s="1330"/>
      <c r="AM156" s="1330"/>
      <c r="AN156" s="1330"/>
      <c r="AO156" s="1330"/>
      <c r="AP156" s="1330"/>
      <c r="AQ156" s="1330"/>
      <c r="AR156" s="1330"/>
      <c r="AS156" s="1330"/>
      <c r="AT156" s="1330"/>
      <c r="AU156" s="1330"/>
      <c r="AV156" s="1330"/>
      <c r="AW156" s="1330"/>
      <c r="AX156" s="1330"/>
      <c r="AY156" s="1330"/>
      <c r="AZ156" s="640"/>
      <c r="BA156" s="2354"/>
      <c r="BB156" s="1435" t="s">
        <v>262</v>
      </c>
      <c r="BC156" s="340">
        <v>7814</v>
      </c>
      <c r="BD156" s="307">
        <v>8331</v>
      </c>
      <c r="BE156" s="307">
        <v>6713</v>
      </c>
      <c r="BF156" s="307">
        <v>4052</v>
      </c>
      <c r="BG156" s="341">
        <v>899</v>
      </c>
      <c r="BH156" s="351">
        <v>1983</v>
      </c>
      <c r="BI156" s="307">
        <v>1382</v>
      </c>
      <c r="BJ156" s="307">
        <v>735</v>
      </c>
      <c r="BK156" s="307">
        <v>324</v>
      </c>
      <c r="BL156" s="341">
        <v>59</v>
      </c>
      <c r="BM156" s="351">
        <v>5168</v>
      </c>
      <c r="BN156" s="307">
        <v>5500</v>
      </c>
      <c r="BO156" s="307">
        <v>5255</v>
      </c>
      <c r="BP156" s="307">
        <v>4809</v>
      </c>
      <c r="BQ156" s="341">
        <v>2594</v>
      </c>
      <c r="BR156" s="351">
        <v>2306</v>
      </c>
      <c r="BS156" s="307">
        <v>598</v>
      </c>
      <c r="BT156" s="307">
        <v>4544</v>
      </c>
      <c r="BU156" s="307">
        <v>3217</v>
      </c>
      <c r="BV156" s="307">
        <v>3308</v>
      </c>
      <c r="BW156" s="307">
        <v>1318</v>
      </c>
      <c r="BX156" s="307">
        <v>10219</v>
      </c>
      <c r="BY156" s="308">
        <v>2299</v>
      </c>
      <c r="BZ156" s="1875"/>
      <c r="CA156" s="1875"/>
      <c r="CB156" s="1875"/>
      <c r="CC156" s="1875"/>
      <c r="CD156" s="1875"/>
      <c r="CE156" s="1875"/>
      <c r="CF156" s="1875"/>
      <c r="CG156" s="1875"/>
      <c r="CH156" s="1875"/>
      <c r="CI156" s="1875"/>
      <c r="CJ156" s="1875"/>
      <c r="CK156" s="1875"/>
      <c r="CL156" s="1875"/>
      <c r="CM156" s="1875"/>
      <c r="CN156" s="1875"/>
      <c r="CO156" s="1875"/>
      <c r="CP156" s="1875"/>
      <c r="CQ156" s="1875"/>
      <c r="CR156" s="1875"/>
      <c r="CS156" s="1875"/>
      <c r="CT156" s="1875"/>
      <c r="CU156" s="1875"/>
      <c r="CV156" s="1875"/>
      <c r="CW156" s="1875"/>
      <c r="CX156" s="1875"/>
      <c r="CY156" s="1875"/>
      <c r="CZ156" s="1875"/>
    </row>
    <row r="157" s="636" customFormat="true" ht="15" customHeight="true" x14ac:dyDescent="0.2">
      <c r="A157" s="2314"/>
      <c r="B157" s="1417" t="s">
        <v>263</v>
      </c>
      <c r="C157" s="1347">
        <v>25.303832969772515</v>
      </c>
      <c r="D157" s="1348">
        <v>15.260574900677728</v>
      </c>
      <c r="E157" s="1348">
        <v>6.143001007049345</v>
      </c>
      <c r="F157" s="1348">
        <v>2.9626146249706089</v>
      </c>
      <c r="G157" s="1349">
        <v>0.37400654511453951</v>
      </c>
      <c r="H157" s="1350">
        <v>10.134310134310134</v>
      </c>
      <c r="I157" s="1348">
        <v>2.1133915870757978</v>
      </c>
      <c r="J157" s="1348">
        <v>1.0078613182826042</v>
      </c>
      <c r="K157" s="1348">
        <v>0.56875888685760712</v>
      </c>
      <c r="L157" s="1351">
        <v>6.0827250608272508E-2</v>
      </c>
      <c r="M157" s="1352">
        <v>27.501581277672361</v>
      </c>
      <c r="N157" s="1348">
        <v>22.458057956278594</v>
      </c>
      <c r="O157" s="1348">
        <v>14.162873039959534</v>
      </c>
      <c r="P157" s="1348">
        <v>5.7682619647355171</v>
      </c>
      <c r="Q157" s="1349">
        <v>2.8343666961913199</v>
      </c>
      <c r="R157" s="1350">
        <v>4.097452934662237</v>
      </c>
      <c r="S157" s="1348">
        <v>1.2019230769230771</v>
      </c>
      <c r="T157" s="1348">
        <v>15.25124889803115</v>
      </c>
      <c r="U157" s="1348">
        <v>12.069304981295531</v>
      </c>
      <c r="V157" s="1348">
        <v>7.8969417679095102</v>
      </c>
      <c r="W157" s="1348">
        <v>15.776699029126215</v>
      </c>
      <c r="X157" s="1348">
        <v>6.6835638327180567</v>
      </c>
      <c r="Y157" s="1829">
        <v>21.301498127340825</v>
      </c>
      <c r="Z157" s="1330"/>
      <c r="AA157" s="1330"/>
      <c r="AB157" s="1330"/>
      <c r="AC157" s="1330"/>
      <c r="AD157" s="1330"/>
      <c r="AE157" s="1330"/>
      <c r="AF157" s="1330"/>
      <c r="AG157" s="1330"/>
      <c r="AH157" s="1330"/>
      <c r="AI157" s="1330"/>
      <c r="AJ157" s="1330"/>
      <c r="AK157" s="1330"/>
      <c r="AL157" s="1330"/>
      <c r="AM157" s="1330"/>
      <c r="AN157" s="1330"/>
      <c r="AO157" s="1330"/>
      <c r="AP157" s="1330"/>
      <c r="AQ157" s="1330"/>
      <c r="AR157" s="1330"/>
      <c r="AS157" s="1330"/>
      <c r="AT157" s="1330"/>
      <c r="AU157" s="1330"/>
      <c r="AV157" s="1330"/>
      <c r="AW157" s="1330"/>
      <c r="AX157" s="1330"/>
      <c r="AY157" s="1330"/>
      <c r="AZ157" s="640"/>
      <c r="BA157" s="2354"/>
      <c r="BB157" s="1435" t="s">
        <v>263</v>
      </c>
      <c r="BC157" s="340">
        <v>3248</v>
      </c>
      <c r="BD157" s="307">
        <v>1959</v>
      </c>
      <c r="BE157" s="307">
        <v>793</v>
      </c>
      <c r="BF157" s="307">
        <v>378</v>
      </c>
      <c r="BG157" s="341">
        <v>48</v>
      </c>
      <c r="BH157" s="351">
        <v>498</v>
      </c>
      <c r="BI157" s="307">
        <v>104</v>
      </c>
      <c r="BJ157" s="307">
        <v>50</v>
      </c>
      <c r="BK157" s="307">
        <v>28</v>
      </c>
      <c r="BL157" s="341">
        <v>3</v>
      </c>
      <c r="BM157" s="351">
        <v>2174</v>
      </c>
      <c r="BN157" s="307">
        <v>1767</v>
      </c>
      <c r="BO157" s="307">
        <v>1120</v>
      </c>
      <c r="BP157" s="307">
        <v>458</v>
      </c>
      <c r="BQ157" s="341">
        <v>224</v>
      </c>
      <c r="BR157" s="351">
        <v>407</v>
      </c>
      <c r="BS157" s="307">
        <v>50</v>
      </c>
      <c r="BT157" s="307">
        <v>2076</v>
      </c>
      <c r="BU157" s="307">
        <v>613</v>
      </c>
      <c r="BV157" s="307">
        <v>377</v>
      </c>
      <c r="BW157" s="307">
        <v>325</v>
      </c>
      <c r="BX157" s="307">
        <v>1213</v>
      </c>
      <c r="BY157" s="308">
        <v>1365</v>
      </c>
      <c r="BZ157" s="1875"/>
      <c r="CA157" s="1875"/>
      <c r="CB157" s="1875"/>
      <c r="CC157" s="1875"/>
      <c r="CD157" s="1875"/>
      <c r="CE157" s="1875"/>
      <c r="CF157" s="1875"/>
      <c r="CG157" s="1875"/>
      <c r="CH157" s="1875"/>
      <c r="CI157" s="1875"/>
      <c r="CJ157" s="1875"/>
      <c r="CK157" s="1875"/>
      <c r="CL157" s="1875"/>
      <c r="CM157" s="1875"/>
      <c r="CN157" s="1875"/>
      <c r="CO157" s="1875"/>
      <c r="CP157" s="1875"/>
      <c r="CQ157" s="1875"/>
      <c r="CR157" s="1875"/>
      <c r="CS157" s="1875"/>
      <c r="CT157" s="1875"/>
      <c r="CU157" s="1875"/>
      <c r="CV157" s="1875"/>
      <c r="CW157" s="1875"/>
      <c r="CX157" s="1875"/>
      <c r="CY157" s="1875"/>
      <c r="CZ157" s="1875"/>
    </row>
    <row r="158" s="239" customFormat="true" ht="15" customHeight="true" x14ac:dyDescent="0.2">
      <c r="A158" s="1266"/>
      <c r="B158" s="1418"/>
      <c r="C158" s="886"/>
      <c r="D158" s="844"/>
      <c r="E158" s="844"/>
      <c r="F158" s="844"/>
      <c r="G158" s="845"/>
      <c r="H158" s="887"/>
      <c r="I158" s="844"/>
      <c r="J158" s="844"/>
      <c r="K158" s="844"/>
      <c r="L158" s="888"/>
      <c r="M158" s="886"/>
      <c r="N158" s="844"/>
      <c r="O158" s="844"/>
      <c r="P158" s="844"/>
      <c r="Q158" s="845"/>
      <c r="R158" s="887"/>
      <c r="S158" s="844"/>
      <c r="T158" s="844"/>
      <c r="U158" s="844"/>
      <c r="V158" s="844"/>
      <c r="W158" s="844"/>
      <c r="X158" s="844"/>
      <c r="Y158" s="888"/>
      <c r="Z158" s="603"/>
      <c r="AA158" s="603"/>
      <c r="AB158" s="603"/>
      <c r="AC158" s="603"/>
      <c r="AD158" s="603"/>
      <c r="AE158" s="603"/>
      <c r="AF158" s="603"/>
      <c r="AG158" s="603"/>
      <c r="AH158" s="603"/>
      <c r="AI158" s="603"/>
      <c r="AJ158" s="603"/>
      <c r="AK158" s="603"/>
      <c r="AL158" s="603"/>
      <c r="AM158" s="603"/>
      <c r="AN158" s="603"/>
      <c r="AO158" s="603"/>
      <c r="AP158" s="603"/>
      <c r="AQ158" s="603"/>
      <c r="AR158" s="603"/>
      <c r="AS158" s="603"/>
      <c r="AT158" s="603"/>
      <c r="AU158" s="603"/>
      <c r="AV158" s="603"/>
      <c r="AW158" s="603"/>
      <c r="AX158" s="603"/>
      <c r="AY158" s="603"/>
      <c r="AZ158" s="216"/>
      <c r="BA158" s="2355"/>
      <c r="BB158" s="1436" t="s">
        <v>169</v>
      </c>
      <c r="BC158" s="340">
        <v>12836</v>
      </c>
      <c r="BD158" s="307">
        <v>12837</v>
      </c>
      <c r="BE158" s="307">
        <v>12909</v>
      </c>
      <c r="BF158" s="307">
        <v>12759</v>
      </c>
      <c r="BG158" s="341">
        <v>12834</v>
      </c>
      <c r="BH158" s="351">
        <v>4914</v>
      </c>
      <c r="BI158" s="307">
        <v>4921</v>
      </c>
      <c r="BJ158" s="307">
        <v>4961</v>
      </c>
      <c r="BK158" s="307">
        <v>4923</v>
      </c>
      <c r="BL158" s="341">
        <v>4932</v>
      </c>
      <c r="BM158" s="351">
        <v>7905</v>
      </c>
      <c r="BN158" s="307">
        <v>7868</v>
      </c>
      <c r="BO158" s="307">
        <v>7908</v>
      </c>
      <c r="BP158" s="307">
        <v>7940</v>
      </c>
      <c r="BQ158" s="341">
        <v>7903</v>
      </c>
      <c r="BR158" s="351">
        <v>9933</v>
      </c>
      <c r="BS158" s="307">
        <v>4160</v>
      </c>
      <c r="BT158" s="307">
        <v>13612</v>
      </c>
      <c r="BU158" s="307">
        <v>5079</v>
      </c>
      <c r="BV158" s="307">
        <v>4774</v>
      </c>
      <c r="BW158" s="307">
        <v>2060</v>
      </c>
      <c r="BX158" s="307">
        <v>18149</v>
      </c>
      <c r="BY158" s="308">
        <v>6408</v>
      </c>
      <c r="BZ158" s="1875"/>
      <c r="CA158" s="1875"/>
      <c r="CB158" s="1875"/>
      <c r="CC158" s="1875"/>
      <c r="CD158" s="1875"/>
      <c r="CE158" s="1875"/>
      <c r="CF158" s="1875"/>
      <c r="CG158" s="1875"/>
      <c r="CH158" s="1875"/>
      <c r="CI158" s="1875"/>
      <c r="CJ158" s="1875"/>
      <c r="CK158" s="1875"/>
      <c r="CL158" s="1875"/>
      <c r="CM158" s="1875"/>
      <c r="CN158" s="1875"/>
      <c r="CO158" s="1875"/>
      <c r="CP158" s="1875"/>
      <c r="CQ158" s="1875"/>
      <c r="CR158" s="1875"/>
      <c r="CS158" s="1875"/>
      <c r="CT158" s="1875"/>
      <c r="CU158" s="1875"/>
      <c r="CV158" s="1875"/>
      <c r="CW158" s="1875"/>
      <c r="CX158" s="1875"/>
      <c r="CY158" s="1875"/>
      <c r="CZ158" s="1875"/>
    </row>
    <row r="159" s="239" customFormat="true" ht="15" customHeight="true" x14ac:dyDescent="0.2">
      <c r="A159" s="216"/>
      <c r="B159" s="646"/>
      <c r="C159" s="886"/>
      <c r="D159" s="844"/>
      <c r="E159" s="844"/>
      <c r="F159" s="844"/>
      <c r="G159" s="845"/>
      <c r="H159" s="887"/>
      <c r="I159" s="844"/>
      <c r="J159" s="844"/>
      <c r="K159" s="844"/>
      <c r="L159" s="888"/>
      <c r="M159" s="886"/>
      <c r="N159" s="844"/>
      <c r="O159" s="844"/>
      <c r="P159" s="844"/>
      <c r="Q159" s="845"/>
      <c r="R159" s="887"/>
      <c r="S159" s="844"/>
      <c r="T159" s="844"/>
      <c r="U159" s="844"/>
      <c r="V159" s="844"/>
      <c r="W159" s="844"/>
      <c r="X159" s="844"/>
      <c r="Y159" s="888"/>
      <c r="Z159" s="603"/>
      <c r="AA159" s="603"/>
      <c r="AB159" s="603"/>
      <c r="AC159" s="603"/>
      <c r="AD159" s="603"/>
      <c r="AE159" s="603"/>
      <c r="AF159" s="603"/>
      <c r="AG159" s="603"/>
      <c r="AH159" s="603"/>
      <c r="AI159" s="603"/>
      <c r="AJ159" s="603"/>
      <c r="AK159" s="603"/>
      <c r="AL159" s="603"/>
      <c r="AM159" s="603"/>
      <c r="AN159" s="603"/>
      <c r="AO159" s="603"/>
      <c r="AP159" s="603"/>
      <c r="AQ159" s="603"/>
      <c r="AR159" s="603"/>
      <c r="AS159" s="603"/>
      <c r="AT159" s="603"/>
      <c r="AU159" s="603"/>
      <c r="AV159" s="603"/>
      <c r="AW159" s="603"/>
      <c r="AX159" s="603"/>
      <c r="AY159" s="603"/>
      <c r="AZ159" s="216"/>
      <c r="BA159" s="459"/>
      <c r="BB159" s="159"/>
      <c r="BC159" s="340"/>
      <c r="BD159" s="307"/>
      <c r="BE159" s="307"/>
      <c r="BF159" s="307"/>
      <c r="BG159" s="341"/>
      <c r="BH159" s="351"/>
      <c r="BI159" s="307"/>
      <c r="BJ159" s="307"/>
      <c r="BK159" s="307"/>
      <c r="BL159" s="341"/>
      <c r="BM159" s="351"/>
      <c r="BN159" s="307"/>
      <c r="BO159" s="307"/>
      <c r="BP159" s="307"/>
      <c r="BQ159" s="341"/>
      <c r="BR159" s="351"/>
      <c r="BS159" s="307"/>
      <c r="BT159" s="307"/>
      <c r="BU159" s="307"/>
      <c r="BV159" s="307"/>
      <c r="BW159" s="307"/>
      <c r="BX159" s="307"/>
      <c r="BY159" s="308"/>
      <c r="BZ159" s="1875"/>
      <c r="CA159" s="1875"/>
      <c r="CB159" s="1875"/>
      <c r="CC159" s="1875"/>
      <c r="CD159" s="1875"/>
      <c r="CE159" s="1875"/>
      <c r="CF159" s="1875"/>
      <c r="CG159" s="1875"/>
      <c r="CH159" s="1875"/>
      <c r="CI159" s="1875"/>
      <c r="CJ159" s="1875"/>
      <c r="CK159" s="1875"/>
      <c r="CL159" s="1875"/>
      <c r="CM159" s="1875"/>
      <c r="CN159" s="1875"/>
      <c r="CO159" s="1875"/>
      <c r="CP159" s="1875"/>
      <c r="CQ159" s="1875"/>
      <c r="CR159" s="1875"/>
      <c r="CS159" s="1875"/>
      <c r="CT159" s="1875"/>
      <c r="CU159" s="1875"/>
      <c r="CV159" s="1875"/>
      <c r="CW159" s="1875"/>
      <c r="CX159" s="1875"/>
      <c r="CY159" s="1875"/>
      <c r="CZ159" s="1875"/>
    </row>
    <row r="160" s="636" customFormat="true" ht="15" customHeight="true" x14ac:dyDescent="0.2">
      <c r="A160" s="640"/>
      <c r="B160" s="640"/>
      <c r="C160" s="936"/>
      <c r="D160" s="937"/>
      <c r="E160" s="937"/>
      <c r="F160" s="937"/>
      <c r="G160" s="938"/>
      <c r="H160" s="939"/>
      <c r="I160" s="937"/>
      <c r="J160" s="937"/>
      <c r="K160" s="937"/>
      <c r="L160" s="940"/>
      <c r="M160" s="936"/>
      <c r="N160" s="937"/>
      <c r="O160" s="937"/>
      <c r="P160" s="937"/>
      <c r="Q160" s="938"/>
      <c r="R160" s="939"/>
      <c r="S160" s="937"/>
      <c r="T160" s="937"/>
      <c r="U160" s="937"/>
      <c r="V160" s="937"/>
      <c r="W160" s="937"/>
      <c r="X160" s="937"/>
      <c r="Y160" s="940"/>
      <c r="Z160" s="1330"/>
      <c r="AA160" s="1330"/>
      <c r="AB160" s="1330"/>
      <c r="AC160" s="1330"/>
      <c r="AD160" s="1330"/>
      <c r="AE160" s="1330"/>
      <c r="AF160" s="1330"/>
      <c r="AG160" s="1330"/>
      <c r="AH160" s="1330"/>
      <c r="AI160" s="1330"/>
      <c r="AJ160" s="1330"/>
      <c r="AK160" s="1330"/>
      <c r="AL160" s="1330"/>
      <c r="AM160" s="1330"/>
      <c r="AN160" s="1330"/>
      <c r="AO160" s="1330"/>
      <c r="AP160" s="1330"/>
      <c r="AQ160" s="1330"/>
      <c r="AR160" s="1330"/>
      <c r="AS160" s="1330"/>
      <c r="AT160" s="1330"/>
      <c r="AU160" s="1330"/>
      <c r="AV160" s="1330"/>
      <c r="AW160" s="1330"/>
      <c r="AX160" s="1330"/>
      <c r="AY160" s="1330"/>
      <c r="AZ160" s="640"/>
      <c r="BA160" s="459"/>
      <c r="BB160" s="159"/>
      <c r="BC160" s="340"/>
      <c r="BD160" s="307"/>
      <c r="BE160" s="307"/>
      <c r="BF160" s="307"/>
      <c r="BG160" s="341"/>
      <c r="BH160" s="351"/>
      <c r="BI160" s="307"/>
      <c r="BJ160" s="307"/>
      <c r="BK160" s="307"/>
      <c r="BL160" s="341"/>
      <c r="BM160" s="351"/>
      <c r="BN160" s="307"/>
      <c r="BO160" s="307"/>
      <c r="BP160" s="307"/>
      <c r="BQ160" s="341"/>
      <c r="BR160" s="351"/>
      <c r="BS160" s="307"/>
      <c r="BT160" s="307"/>
      <c r="BU160" s="307"/>
      <c r="BV160" s="307"/>
      <c r="BW160" s="307"/>
      <c r="BX160" s="307"/>
      <c r="BY160" s="308"/>
      <c r="BZ160" s="1875"/>
      <c r="CA160" s="1875"/>
      <c r="CB160" s="1875"/>
      <c r="CC160" s="1875"/>
      <c r="CD160" s="1875"/>
      <c r="CE160" s="1875"/>
      <c r="CF160" s="1875"/>
      <c r="CG160" s="1875"/>
      <c r="CH160" s="1875"/>
      <c r="CI160" s="1875"/>
      <c r="CJ160" s="1875"/>
      <c r="CK160" s="1875"/>
      <c r="CL160" s="1875"/>
      <c r="CM160" s="1875"/>
      <c r="CN160" s="1875"/>
      <c r="CO160" s="1875"/>
      <c r="CP160" s="1875"/>
      <c r="CQ160" s="1875"/>
      <c r="CR160" s="1875"/>
      <c r="CS160" s="1875"/>
      <c r="CT160" s="1875"/>
      <c r="CU160" s="1875"/>
      <c r="CV160" s="1875"/>
      <c r="CW160" s="1875"/>
      <c r="CX160" s="1875"/>
      <c r="CY160" s="1875"/>
      <c r="CZ160" s="1875"/>
    </row>
    <row r="161" s="636" customFormat="true" ht="15" customHeight="true" x14ac:dyDescent="0.2">
      <c r="A161" s="1181"/>
      <c r="B161" s="1419"/>
      <c r="C161" s="1197"/>
      <c r="D161" s="1198"/>
      <c r="E161" s="1198"/>
      <c r="F161" s="1198"/>
      <c r="G161" s="1238"/>
      <c r="H161" s="1230"/>
      <c r="I161" s="1198"/>
      <c r="J161" s="1198"/>
      <c r="K161" s="1198"/>
      <c r="L161" s="1207"/>
      <c r="M161" s="1218"/>
      <c r="N161" s="1198"/>
      <c r="O161" s="1198"/>
      <c r="P161" s="1198"/>
      <c r="Q161" s="1238"/>
      <c r="R161" s="1230"/>
      <c r="S161" s="1198"/>
      <c r="T161" s="1198"/>
      <c r="U161" s="1198"/>
      <c r="V161" s="1198"/>
      <c r="W161" s="1198"/>
      <c r="X161" s="1198"/>
      <c r="Y161" s="1833"/>
      <c r="Z161" s="1330"/>
      <c r="AA161" s="1330"/>
      <c r="AB161" s="1330"/>
      <c r="AC161" s="1330"/>
      <c r="AD161" s="1330"/>
      <c r="AE161" s="1330"/>
      <c r="AF161" s="1330"/>
      <c r="AG161" s="1330"/>
      <c r="AH161" s="1330"/>
      <c r="AI161" s="1330"/>
      <c r="AJ161" s="1330"/>
      <c r="AK161" s="1330"/>
      <c r="AL161" s="1330"/>
      <c r="AM161" s="1330"/>
      <c r="AN161" s="1330"/>
      <c r="AO161" s="1330"/>
      <c r="AP161" s="1330"/>
      <c r="AQ161" s="1330"/>
      <c r="AR161" s="1330"/>
      <c r="AS161" s="1330"/>
      <c r="AT161" s="1330"/>
      <c r="AU161" s="1330"/>
      <c r="AV161" s="1330"/>
      <c r="AW161" s="1330"/>
      <c r="AX161" s="1330"/>
      <c r="AY161" s="1330"/>
      <c r="AZ161" s="640"/>
      <c r="BA161" s="459"/>
      <c r="BB161" s="159"/>
      <c r="BC161" s="340"/>
      <c r="BD161" s="307"/>
      <c r="BE161" s="307"/>
      <c r="BF161" s="307"/>
      <c r="BG161" s="341"/>
      <c r="BH161" s="351"/>
      <c r="BI161" s="307"/>
      <c r="BJ161" s="307"/>
      <c r="BK161" s="307"/>
      <c r="BL161" s="341"/>
      <c r="BM161" s="351"/>
      <c r="BN161" s="307"/>
      <c r="BO161" s="307"/>
      <c r="BP161" s="307"/>
      <c r="BQ161" s="341"/>
      <c r="BR161" s="351"/>
      <c r="BS161" s="307"/>
      <c r="BT161" s="307"/>
      <c r="BU161" s="307"/>
      <c r="BV161" s="307"/>
      <c r="BW161" s="307"/>
      <c r="BX161" s="307"/>
      <c r="BY161" s="308"/>
      <c r="BZ161" s="1875"/>
      <c r="CA161" s="1875"/>
      <c r="CB161" s="1875"/>
      <c r="CC161" s="1875"/>
      <c r="CD161" s="1875"/>
      <c r="CE161" s="1875"/>
      <c r="CF161" s="1875"/>
      <c r="CG161" s="1875"/>
      <c r="CH161" s="1875"/>
      <c r="CI161" s="1875"/>
      <c r="CJ161" s="1875"/>
      <c r="CK161" s="1875"/>
      <c r="CL161" s="1875"/>
      <c r="CM161" s="1875"/>
      <c r="CN161" s="1875"/>
      <c r="CO161" s="1875"/>
      <c r="CP161" s="1875"/>
      <c r="CQ161" s="1875"/>
      <c r="CR161" s="1875"/>
      <c r="CS161" s="1875"/>
      <c r="CT161" s="1875"/>
      <c r="CU161" s="1875"/>
      <c r="CV161" s="1875"/>
      <c r="CW161" s="1875"/>
      <c r="CX161" s="1875"/>
      <c r="CY161" s="1875"/>
      <c r="CZ161" s="1875"/>
    </row>
    <row r="162" s="636" customFormat="true" ht="15" customHeight="true" x14ac:dyDescent="0.2">
      <c r="A162" s="1265"/>
      <c r="B162" s="1420"/>
      <c r="C162" s="1199"/>
      <c r="D162" s="1200"/>
      <c r="E162" s="1200"/>
      <c r="F162" s="1200"/>
      <c r="G162" s="1239"/>
      <c r="H162" s="1231"/>
      <c r="I162" s="1200"/>
      <c r="J162" s="1200"/>
      <c r="K162" s="1200"/>
      <c r="L162" s="1208"/>
      <c r="M162" s="1219"/>
      <c r="N162" s="1200"/>
      <c r="O162" s="1200"/>
      <c r="P162" s="1200"/>
      <c r="Q162" s="1239"/>
      <c r="R162" s="1231"/>
      <c r="S162" s="1200"/>
      <c r="T162" s="1200"/>
      <c r="U162" s="1200"/>
      <c r="V162" s="1200"/>
      <c r="W162" s="1200"/>
      <c r="X162" s="1200"/>
      <c r="Y162" s="1834"/>
      <c r="Z162" s="1330"/>
      <c r="AA162" s="1330"/>
      <c r="AB162" s="1330"/>
      <c r="AC162" s="1330"/>
      <c r="AD162" s="1330"/>
      <c r="AE162" s="1330"/>
      <c r="AF162" s="1330"/>
      <c r="AG162" s="1330"/>
      <c r="AH162" s="1330"/>
      <c r="AI162" s="1330"/>
      <c r="AJ162" s="1330"/>
      <c r="AK162" s="1330"/>
      <c r="AL162" s="1330"/>
      <c r="AM162" s="1330"/>
      <c r="AN162" s="1330"/>
      <c r="AO162" s="1330"/>
      <c r="AP162" s="1330"/>
      <c r="AQ162" s="1330"/>
      <c r="AR162" s="1330"/>
      <c r="AS162" s="1330"/>
      <c r="AT162" s="1330"/>
      <c r="AU162" s="1330"/>
      <c r="AV162" s="1330"/>
      <c r="AW162" s="1330"/>
      <c r="AX162" s="1330"/>
      <c r="AY162" s="1330"/>
      <c r="AZ162" s="640"/>
      <c r="BA162" s="459"/>
      <c r="BB162" s="159"/>
      <c r="BC162" s="340"/>
      <c r="BD162" s="307"/>
      <c r="BE162" s="307"/>
      <c r="BF162" s="307"/>
      <c r="BG162" s="341"/>
      <c r="BH162" s="351"/>
      <c r="BI162" s="307"/>
      <c r="BJ162" s="307"/>
      <c r="BK162" s="307"/>
      <c r="BL162" s="341"/>
      <c r="BM162" s="351"/>
      <c r="BN162" s="307"/>
      <c r="BO162" s="307"/>
      <c r="BP162" s="307"/>
      <c r="BQ162" s="341"/>
      <c r="BR162" s="351"/>
      <c r="BS162" s="307"/>
      <c r="BT162" s="307"/>
      <c r="BU162" s="307"/>
      <c r="BV162" s="307"/>
      <c r="BW162" s="307"/>
      <c r="BX162" s="307"/>
      <c r="BY162" s="308"/>
      <c r="BZ162" s="1875"/>
      <c r="CA162" s="1875"/>
      <c r="CB162" s="1875"/>
      <c r="CC162" s="1875"/>
      <c r="CD162" s="1875"/>
      <c r="CE162" s="1875"/>
      <c r="CF162" s="1875"/>
      <c r="CG162" s="1875"/>
      <c r="CH162" s="1875"/>
      <c r="CI162" s="1875"/>
      <c r="CJ162" s="1875"/>
      <c r="CK162" s="1875"/>
      <c r="CL162" s="1875"/>
      <c r="CM162" s="1875"/>
      <c r="CN162" s="1875"/>
      <c r="CO162" s="1875"/>
      <c r="CP162" s="1875"/>
      <c r="CQ162" s="1875"/>
      <c r="CR162" s="1875"/>
      <c r="CS162" s="1875"/>
      <c r="CT162" s="1875"/>
      <c r="CU162" s="1875"/>
      <c r="CV162" s="1875"/>
      <c r="CW162" s="1875"/>
      <c r="CX162" s="1875"/>
      <c r="CY162" s="1875"/>
      <c r="CZ162" s="1875"/>
    </row>
    <row r="163" s="636" customFormat="true" ht="15" customHeight="true" x14ac:dyDescent="0.2">
      <c r="A163" s="1250"/>
      <c r="B163" s="1421"/>
      <c r="C163" s="1353"/>
      <c r="D163" s="1354"/>
      <c r="E163" s="1354"/>
      <c r="F163" s="1354"/>
      <c r="G163" s="1355"/>
      <c r="H163" s="1356"/>
      <c r="I163" s="1354"/>
      <c r="J163" s="1354"/>
      <c r="K163" s="1354"/>
      <c r="L163" s="1357"/>
      <c r="M163" s="1358"/>
      <c r="N163" s="1354"/>
      <c r="O163" s="1354"/>
      <c r="P163" s="1354"/>
      <c r="Q163" s="1355"/>
      <c r="R163" s="1356"/>
      <c r="S163" s="1354"/>
      <c r="T163" s="1354"/>
      <c r="U163" s="1354"/>
      <c r="V163" s="1354"/>
      <c r="W163" s="1354"/>
      <c r="X163" s="1354"/>
      <c r="Y163" s="1835"/>
      <c r="Z163" s="1330"/>
      <c r="AA163" s="1330"/>
      <c r="AB163" s="1330"/>
      <c r="AC163" s="1330"/>
      <c r="AD163" s="1330"/>
      <c r="AE163" s="1330"/>
      <c r="AF163" s="1330"/>
      <c r="AG163" s="1330"/>
      <c r="AH163" s="1330"/>
      <c r="AI163" s="1330"/>
      <c r="AJ163" s="1330"/>
      <c r="AK163" s="1330"/>
      <c r="AL163" s="1330"/>
      <c r="AM163" s="1330"/>
      <c r="AN163" s="1330"/>
      <c r="AO163" s="1330"/>
      <c r="AP163" s="1330"/>
      <c r="AQ163" s="1330"/>
      <c r="AR163" s="1330"/>
      <c r="AS163" s="1330"/>
      <c r="AT163" s="1330"/>
      <c r="AU163" s="1330"/>
      <c r="AV163" s="1330"/>
      <c r="AW163" s="1330"/>
      <c r="AX163" s="1330"/>
      <c r="AY163" s="1330"/>
      <c r="AZ163" s="640"/>
      <c r="BA163" s="459"/>
      <c r="BB163" s="159"/>
      <c r="BC163" s="340"/>
      <c r="BD163" s="307"/>
      <c r="BE163" s="307"/>
      <c r="BF163" s="307"/>
      <c r="BG163" s="341"/>
      <c r="BH163" s="351"/>
      <c r="BI163" s="307"/>
      <c r="BJ163" s="307"/>
      <c r="BK163" s="307"/>
      <c r="BL163" s="341"/>
      <c r="BM163" s="351"/>
      <c r="BN163" s="307"/>
      <c r="BO163" s="307"/>
      <c r="BP163" s="307"/>
      <c r="BQ163" s="341"/>
      <c r="BR163" s="351"/>
      <c r="BS163" s="307"/>
      <c r="BT163" s="307"/>
      <c r="BU163" s="307"/>
      <c r="BV163" s="307"/>
      <c r="BW163" s="307"/>
      <c r="BX163" s="307"/>
      <c r="BY163" s="308"/>
      <c r="BZ163" s="1875"/>
      <c r="CA163" s="1875"/>
      <c r="CB163" s="1875"/>
      <c r="CC163" s="1875"/>
      <c r="CD163" s="1875"/>
      <c r="CE163" s="1875"/>
      <c r="CF163" s="1875"/>
      <c r="CG163" s="1875"/>
      <c r="CH163" s="1875"/>
      <c r="CI163" s="1875"/>
      <c r="CJ163" s="1875"/>
      <c r="CK163" s="1875"/>
      <c r="CL163" s="1875"/>
      <c r="CM163" s="1875"/>
      <c r="CN163" s="1875"/>
      <c r="CO163" s="1875"/>
      <c r="CP163" s="1875"/>
      <c r="CQ163" s="1875"/>
      <c r="CR163" s="1875"/>
      <c r="CS163" s="1875"/>
      <c r="CT163" s="1875"/>
      <c r="CU163" s="1875"/>
      <c r="CV163" s="1875"/>
      <c r="CW163" s="1875"/>
      <c r="CX163" s="1875"/>
      <c r="CY163" s="1875"/>
      <c r="CZ163" s="1875"/>
    </row>
    <row r="164" s="636" customFormat="true" ht="15" customHeight="true" x14ac:dyDescent="0.2">
      <c r="A164" s="1251"/>
      <c r="B164" s="1422"/>
      <c r="C164" s="1359"/>
      <c r="D164" s="1360"/>
      <c r="E164" s="1360"/>
      <c r="F164" s="1360"/>
      <c r="G164" s="1361"/>
      <c r="H164" s="1362"/>
      <c r="I164" s="1360"/>
      <c r="J164" s="1360"/>
      <c r="K164" s="1360"/>
      <c r="L164" s="1363"/>
      <c r="M164" s="1364"/>
      <c r="N164" s="1360"/>
      <c r="O164" s="1360"/>
      <c r="P164" s="1360"/>
      <c r="Q164" s="1361"/>
      <c r="R164" s="1362"/>
      <c r="S164" s="1360"/>
      <c r="T164" s="1360"/>
      <c r="U164" s="1360"/>
      <c r="V164" s="1360"/>
      <c r="W164" s="1360"/>
      <c r="X164" s="1360"/>
      <c r="Y164" s="1836"/>
      <c r="Z164" s="1330"/>
      <c r="AA164" s="1330"/>
      <c r="AB164" s="1330"/>
      <c r="AC164" s="1330"/>
      <c r="AD164" s="1330"/>
      <c r="AE164" s="1330"/>
      <c r="AF164" s="1330"/>
      <c r="AG164" s="1330"/>
      <c r="AH164" s="1330"/>
      <c r="AI164" s="1330"/>
      <c r="AJ164" s="1330"/>
      <c r="AK164" s="1330"/>
      <c r="AL164" s="1330"/>
      <c r="AM164" s="1330"/>
      <c r="AN164" s="1330"/>
      <c r="AO164" s="1330"/>
      <c r="AP164" s="1330"/>
      <c r="AQ164" s="1330"/>
      <c r="AR164" s="1330"/>
      <c r="AS164" s="1330"/>
      <c r="AT164" s="1330"/>
      <c r="AU164" s="1330"/>
      <c r="AV164" s="1330"/>
      <c r="AW164" s="1330"/>
      <c r="AX164" s="1330"/>
      <c r="AY164" s="1330"/>
      <c r="AZ164" s="640"/>
      <c r="BA164" s="459"/>
      <c r="BB164" s="159"/>
      <c r="BC164" s="340"/>
      <c r="BD164" s="307"/>
      <c r="BE164" s="307"/>
      <c r="BF164" s="307"/>
      <c r="BG164" s="341"/>
      <c r="BH164" s="351"/>
      <c r="BI164" s="307"/>
      <c r="BJ164" s="307"/>
      <c r="BK164" s="307"/>
      <c r="BL164" s="341"/>
      <c r="BM164" s="351"/>
      <c r="BN164" s="307"/>
      <c r="BO164" s="307"/>
      <c r="BP164" s="307"/>
      <c r="BQ164" s="341"/>
      <c r="BR164" s="351"/>
      <c r="BS164" s="307"/>
      <c r="BT164" s="307"/>
      <c r="BU164" s="307"/>
      <c r="BV164" s="307"/>
      <c r="BW164" s="307"/>
      <c r="BX164" s="307"/>
      <c r="BY164" s="308"/>
      <c r="BZ164" s="1875"/>
      <c r="CA164" s="1875"/>
      <c r="CB164" s="1875"/>
      <c r="CC164" s="1875"/>
      <c r="CD164" s="1875"/>
      <c r="CE164" s="1875"/>
      <c r="CF164" s="1875"/>
      <c r="CG164" s="1875"/>
      <c r="CH164" s="1875"/>
      <c r="CI164" s="1875"/>
      <c r="CJ164" s="1875"/>
      <c r="CK164" s="1875"/>
      <c r="CL164" s="1875"/>
      <c r="CM164" s="1875"/>
      <c r="CN164" s="1875"/>
      <c r="CO164" s="1875"/>
      <c r="CP164" s="1875"/>
      <c r="CQ164" s="1875"/>
      <c r="CR164" s="1875"/>
      <c r="CS164" s="1875"/>
      <c r="CT164" s="1875"/>
      <c r="CU164" s="1875"/>
      <c r="CV164" s="1875"/>
      <c r="CW164" s="1875"/>
      <c r="CX164" s="1875"/>
      <c r="CY164" s="1875"/>
      <c r="CZ164" s="1875"/>
    </row>
    <row r="165" s="636" customFormat="true" ht="15" customHeight="true" x14ac:dyDescent="0.2">
      <c r="A165" s="1251"/>
      <c r="B165" s="1422"/>
      <c r="C165" s="1359"/>
      <c r="D165" s="1360"/>
      <c r="E165" s="1360"/>
      <c r="F165" s="1360"/>
      <c r="G165" s="1361"/>
      <c r="H165" s="1362"/>
      <c r="I165" s="1360"/>
      <c r="J165" s="1360"/>
      <c r="K165" s="1360"/>
      <c r="L165" s="1363"/>
      <c r="M165" s="1364"/>
      <c r="N165" s="1360"/>
      <c r="O165" s="1360"/>
      <c r="P165" s="1360"/>
      <c r="Q165" s="1361"/>
      <c r="R165" s="1362"/>
      <c r="S165" s="1360"/>
      <c r="T165" s="1360"/>
      <c r="U165" s="1360"/>
      <c r="V165" s="1360"/>
      <c r="W165" s="1360"/>
      <c r="X165" s="1360"/>
      <c r="Y165" s="1836"/>
      <c r="Z165" s="1330"/>
      <c r="AA165" s="1330"/>
      <c r="AB165" s="1330"/>
      <c r="AC165" s="1330"/>
      <c r="AD165" s="1330"/>
      <c r="AE165" s="1330"/>
      <c r="AF165" s="1330"/>
      <c r="AG165" s="1330"/>
      <c r="AH165" s="1330"/>
      <c r="AI165" s="1330"/>
      <c r="AJ165" s="1330"/>
      <c r="AK165" s="1330"/>
      <c r="AL165" s="1330"/>
      <c r="AM165" s="1330"/>
      <c r="AN165" s="1330"/>
      <c r="AO165" s="1330"/>
      <c r="AP165" s="1330"/>
      <c r="AQ165" s="1330"/>
      <c r="AR165" s="1330"/>
      <c r="AS165" s="1330"/>
      <c r="AT165" s="1330"/>
      <c r="AU165" s="1330"/>
      <c r="AV165" s="1330"/>
      <c r="AW165" s="1330"/>
      <c r="AX165" s="1330"/>
      <c r="AY165" s="1330"/>
      <c r="AZ165" s="640"/>
      <c r="BA165" s="459"/>
      <c r="BB165" s="159"/>
      <c r="BC165" s="340"/>
      <c r="BD165" s="307"/>
      <c r="BE165" s="307"/>
      <c r="BF165" s="307"/>
      <c r="BG165" s="341"/>
      <c r="BH165" s="351"/>
      <c r="BI165" s="307"/>
      <c r="BJ165" s="307"/>
      <c r="BK165" s="307"/>
      <c r="BL165" s="341"/>
      <c r="BM165" s="351"/>
      <c r="BN165" s="307"/>
      <c r="BO165" s="307"/>
      <c r="BP165" s="307"/>
      <c r="BQ165" s="341"/>
      <c r="BR165" s="351"/>
      <c r="BS165" s="307"/>
      <c r="BT165" s="307"/>
      <c r="BU165" s="307"/>
      <c r="BV165" s="307"/>
      <c r="BW165" s="307"/>
      <c r="BX165" s="307"/>
      <c r="BY165" s="308"/>
      <c r="BZ165" s="1875"/>
      <c r="CA165" s="1875"/>
      <c r="CB165" s="1875"/>
      <c r="CC165" s="1875"/>
      <c r="CD165" s="1875"/>
      <c r="CE165" s="1875"/>
      <c r="CF165" s="1875"/>
      <c r="CG165" s="1875"/>
      <c r="CH165" s="1875"/>
      <c r="CI165" s="1875"/>
      <c r="CJ165" s="1875"/>
      <c r="CK165" s="1875"/>
      <c r="CL165" s="1875"/>
      <c r="CM165" s="1875"/>
      <c r="CN165" s="1875"/>
      <c r="CO165" s="1875"/>
      <c r="CP165" s="1875"/>
      <c r="CQ165" s="1875"/>
      <c r="CR165" s="1875"/>
      <c r="CS165" s="1875"/>
      <c r="CT165" s="1875"/>
      <c r="CU165" s="1875"/>
      <c r="CV165" s="1875"/>
      <c r="CW165" s="1875"/>
      <c r="CX165" s="1875"/>
      <c r="CY165" s="1875"/>
      <c r="CZ165" s="1875"/>
    </row>
    <row r="166" s="636" customFormat="true" ht="15" customHeight="true" x14ac:dyDescent="0.2">
      <c r="A166" s="1251"/>
      <c r="B166" s="1422"/>
      <c r="C166" s="1359"/>
      <c r="D166" s="1360"/>
      <c r="E166" s="1360"/>
      <c r="F166" s="1360"/>
      <c r="G166" s="1361"/>
      <c r="H166" s="1362"/>
      <c r="I166" s="1360"/>
      <c r="J166" s="1360"/>
      <c r="K166" s="1360"/>
      <c r="L166" s="1363"/>
      <c r="M166" s="1364"/>
      <c r="N166" s="1360"/>
      <c r="O166" s="1360"/>
      <c r="P166" s="1360"/>
      <c r="Q166" s="1361"/>
      <c r="R166" s="1362"/>
      <c r="S166" s="1360"/>
      <c r="T166" s="1360"/>
      <c r="U166" s="1360"/>
      <c r="V166" s="1360"/>
      <c r="W166" s="1360"/>
      <c r="X166" s="1360"/>
      <c r="Y166" s="1836"/>
      <c r="Z166" s="1330"/>
      <c r="AA166" s="1330"/>
      <c r="AB166" s="1330"/>
      <c r="AC166" s="1330"/>
      <c r="AD166" s="1330"/>
      <c r="AE166" s="1330"/>
      <c r="AF166" s="1330"/>
      <c r="AG166" s="1330"/>
      <c r="AH166" s="1330"/>
      <c r="AI166" s="1330"/>
      <c r="AJ166" s="1330"/>
      <c r="AK166" s="1330"/>
      <c r="AL166" s="1330"/>
      <c r="AM166" s="1330"/>
      <c r="AN166" s="1330"/>
      <c r="AO166" s="1330"/>
      <c r="AP166" s="1330"/>
      <c r="AQ166" s="1330"/>
      <c r="AR166" s="1330"/>
      <c r="AS166" s="1330"/>
      <c r="AT166" s="1330"/>
      <c r="AU166" s="1330"/>
      <c r="AV166" s="1330"/>
      <c r="AW166" s="1330"/>
      <c r="AX166" s="1330"/>
      <c r="AY166" s="1330"/>
      <c r="AZ166" s="640"/>
      <c r="BA166" s="459"/>
      <c r="BB166" s="159"/>
      <c r="BC166" s="340"/>
      <c r="BD166" s="307"/>
      <c r="BE166" s="307"/>
      <c r="BF166" s="307"/>
      <c r="BG166" s="341"/>
      <c r="BH166" s="351"/>
      <c r="BI166" s="307"/>
      <c r="BJ166" s="307"/>
      <c r="BK166" s="307"/>
      <c r="BL166" s="341"/>
      <c r="BM166" s="351"/>
      <c r="BN166" s="307"/>
      <c r="BO166" s="307"/>
      <c r="BP166" s="307"/>
      <c r="BQ166" s="341"/>
      <c r="BR166" s="351"/>
      <c r="BS166" s="307"/>
      <c r="BT166" s="307"/>
      <c r="BU166" s="307"/>
      <c r="BV166" s="307"/>
      <c r="BW166" s="307"/>
      <c r="BX166" s="307"/>
      <c r="BY166" s="308"/>
      <c r="BZ166" s="1875"/>
      <c r="CA166" s="1875"/>
      <c r="CB166" s="1875"/>
      <c r="CC166" s="1875"/>
      <c r="CD166" s="1875"/>
      <c r="CE166" s="1875"/>
      <c r="CF166" s="1875"/>
      <c r="CG166" s="1875"/>
      <c r="CH166" s="1875"/>
      <c r="CI166" s="1875"/>
      <c r="CJ166" s="1875"/>
      <c r="CK166" s="1875"/>
      <c r="CL166" s="1875"/>
      <c r="CM166" s="1875"/>
      <c r="CN166" s="1875"/>
      <c r="CO166" s="1875"/>
      <c r="CP166" s="1875"/>
      <c r="CQ166" s="1875"/>
      <c r="CR166" s="1875"/>
      <c r="CS166" s="1875"/>
      <c r="CT166" s="1875"/>
      <c r="CU166" s="1875"/>
      <c r="CV166" s="1875"/>
      <c r="CW166" s="1875"/>
      <c r="CX166" s="1875"/>
      <c r="CY166" s="1875"/>
      <c r="CZ166" s="1875"/>
    </row>
    <row r="167" s="636" customFormat="true" ht="15" customHeight="true" x14ac:dyDescent="0.2">
      <c r="A167" s="1251"/>
      <c r="B167" s="1422"/>
      <c r="C167" s="1359"/>
      <c r="D167" s="1360"/>
      <c r="E167" s="1360"/>
      <c r="F167" s="1360"/>
      <c r="G167" s="1361"/>
      <c r="H167" s="1362"/>
      <c r="I167" s="1360"/>
      <c r="J167" s="1360"/>
      <c r="K167" s="1360"/>
      <c r="L167" s="1363"/>
      <c r="M167" s="1364"/>
      <c r="N167" s="1360"/>
      <c r="O167" s="1360"/>
      <c r="P167" s="1360"/>
      <c r="Q167" s="1361"/>
      <c r="R167" s="1362"/>
      <c r="S167" s="1360"/>
      <c r="T167" s="1360"/>
      <c r="U167" s="1360"/>
      <c r="V167" s="1360"/>
      <c r="W167" s="1360"/>
      <c r="X167" s="1360"/>
      <c r="Y167" s="1836"/>
      <c r="Z167" s="1330"/>
      <c r="AA167" s="1330"/>
      <c r="AB167" s="1330"/>
      <c r="AC167" s="1330"/>
      <c r="AD167" s="1330"/>
      <c r="AE167" s="1330"/>
      <c r="AF167" s="1330"/>
      <c r="AG167" s="1330"/>
      <c r="AH167" s="1330"/>
      <c r="AI167" s="1330"/>
      <c r="AJ167" s="1330"/>
      <c r="AK167" s="1330"/>
      <c r="AL167" s="1330"/>
      <c r="AM167" s="1330"/>
      <c r="AN167" s="1330"/>
      <c r="AO167" s="1330"/>
      <c r="AP167" s="1330"/>
      <c r="AQ167" s="1330"/>
      <c r="AR167" s="1330"/>
      <c r="AS167" s="1330"/>
      <c r="AT167" s="1330"/>
      <c r="AU167" s="1330"/>
      <c r="AV167" s="1330"/>
      <c r="AW167" s="1330"/>
      <c r="AX167" s="1330"/>
      <c r="AY167" s="1330"/>
      <c r="AZ167" s="640"/>
      <c r="BA167" s="459"/>
      <c r="BB167" s="159"/>
      <c r="BC167" s="340"/>
      <c r="BD167" s="307"/>
      <c r="BE167" s="307"/>
      <c r="BF167" s="307"/>
      <c r="BG167" s="341"/>
      <c r="BH167" s="351"/>
      <c r="BI167" s="307"/>
      <c r="BJ167" s="307"/>
      <c r="BK167" s="307"/>
      <c r="BL167" s="341"/>
      <c r="BM167" s="351"/>
      <c r="BN167" s="307"/>
      <c r="BO167" s="307"/>
      <c r="BP167" s="307"/>
      <c r="BQ167" s="341"/>
      <c r="BR167" s="351"/>
      <c r="BS167" s="307"/>
      <c r="BT167" s="307"/>
      <c r="BU167" s="307"/>
      <c r="BV167" s="307"/>
      <c r="BW167" s="307"/>
      <c r="BX167" s="307"/>
      <c r="BY167" s="308"/>
      <c r="BZ167" s="1875"/>
      <c r="CA167" s="1875"/>
      <c r="CB167" s="1875"/>
      <c r="CC167" s="1875"/>
      <c r="CD167" s="1875"/>
      <c r="CE167" s="1875"/>
      <c r="CF167" s="1875"/>
      <c r="CG167" s="1875"/>
      <c r="CH167" s="1875"/>
      <c r="CI167" s="1875"/>
      <c r="CJ167" s="1875"/>
      <c r="CK167" s="1875"/>
      <c r="CL167" s="1875"/>
      <c r="CM167" s="1875"/>
      <c r="CN167" s="1875"/>
      <c r="CO167" s="1875"/>
      <c r="CP167" s="1875"/>
      <c r="CQ167" s="1875"/>
      <c r="CR167" s="1875"/>
      <c r="CS167" s="1875"/>
      <c r="CT167" s="1875"/>
      <c r="CU167" s="1875"/>
      <c r="CV167" s="1875"/>
      <c r="CW167" s="1875"/>
      <c r="CX167" s="1875"/>
      <c r="CY167" s="1875"/>
      <c r="CZ167" s="1875"/>
    </row>
    <row r="168" s="636" customFormat="true" ht="15" customHeight="true" x14ac:dyDescent="0.2">
      <c r="A168" s="1252"/>
      <c r="B168" s="1423"/>
      <c r="C168" s="1365"/>
      <c r="D168" s="1366"/>
      <c r="E168" s="1366"/>
      <c r="F168" s="1366"/>
      <c r="G168" s="1367"/>
      <c r="H168" s="1368"/>
      <c r="I168" s="1366"/>
      <c r="J168" s="1366"/>
      <c r="K168" s="1366"/>
      <c r="L168" s="1369"/>
      <c r="M168" s="1370"/>
      <c r="N168" s="1366"/>
      <c r="O168" s="1366"/>
      <c r="P168" s="1366"/>
      <c r="Q168" s="1367"/>
      <c r="R168" s="1368"/>
      <c r="S168" s="1366"/>
      <c r="T168" s="1366"/>
      <c r="U168" s="1366"/>
      <c r="V168" s="1366"/>
      <c r="W168" s="1366"/>
      <c r="X168" s="1366"/>
      <c r="Y168" s="1837"/>
      <c r="Z168" s="1330"/>
      <c r="AA168" s="1330"/>
      <c r="AB168" s="1330"/>
      <c r="AC168" s="1330"/>
      <c r="AD168" s="1330"/>
      <c r="AE168" s="1330"/>
      <c r="AF168" s="1330"/>
      <c r="AG168" s="1330"/>
      <c r="AH168" s="1330"/>
      <c r="AI168" s="1330"/>
      <c r="AJ168" s="1330"/>
      <c r="AK168" s="1330"/>
      <c r="AL168" s="1330"/>
      <c r="AM168" s="1330"/>
      <c r="AN168" s="1330"/>
      <c r="AO168" s="1330"/>
      <c r="AP168" s="1330"/>
      <c r="AQ168" s="1330"/>
      <c r="AR168" s="1330"/>
      <c r="AS168" s="1330"/>
      <c r="AT168" s="1330"/>
      <c r="AU168" s="1330"/>
      <c r="AV168" s="1330"/>
      <c r="AW168" s="1330"/>
      <c r="AX168" s="1330"/>
      <c r="AY168" s="1330"/>
      <c r="AZ168" s="640"/>
      <c r="BA168" s="459"/>
      <c r="BB168" s="159"/>
      <c r="BC168" s="340"/>
      <c r="BD168" s="307"/>
      <c r="BE168" s="307"/>
      <c r="BF168" s="307"/>
      <c r="BG168" s="341"/>
      <c r="BH168" s="351"/>
      <c r="BI168" s="307"/>
      <c r="BJ168" s="307"/>
      <c r="BK168" s="307"/>
      <c r="BL168" s="341"/>
      <c r="BM168" s="351"/>
      <c r="BN168" s="307"/>
      <c r="BO168" s="307"/>
      <c r="BP168" s="307"/>
      <c r="BQ168" s="341"/>
      <c r="BR168" s="351"/>
      <c r="BS168" s="307"/>
      <c r="BT168" s="307"/>
      <c r="BU168" s="307"/>
      <c r="BV168" s="307"/>
      <c r="BW168" s="307"/>
      <c r="BX168" s="307"/>
      <c r="BY168" s="308"/>
      <c r="BZ168" s="1875"/>
      <c r="CA168" s="1875"/>
      <c r="CB168" s="1875"/>
      <c r="CC168" s="1875"/>
      <c r="CD168" s="1875"/>
      <c r="CE168" s="1875"/>
      <c r="CF168" s="1875"/>
      <c r="CG168" s="1875"/>
      <c r="CH168" s="1875"/>
      <c r="CI168" s="1875"/>
      <c r="CJ168" s="1875"/>
      <c r="CK168" s="1875"/>
      <c r="CL168" s="1875"/>
      <c r="CM168" s="1875"/>
      <c r="CN168" s="1875"/>
      <c r="CO168" s="1875"/>
      <c r="CP168" s="1875"/>
      <c r="CQ168" s="1875"/>
      <c r="CR168" s="1875"/>
      <c r="CS168" s="1875"/>
      <c r="CT168" s="1875"/>
      <c r="CU168" s="1875"/>
      <c r="CV168" s="1875"/>
      <c r="CW168" s="1875"/>
      <c r="CX168" s="1875"/>
      <c r="CY168" s="1875"/>
      <c r="CZ168" s="1875"/>
    </row>
    <row r="169" s="637" customFormat="true" ht="15" customHeight="true" x14ac:dyDescent="0.2">
      <c r="A169" s="1253"/>
      <c r="B169" s="1267"/>
      <c r="C169" s="1201"/>
      <c r="D169" s="742"/>
      <c r="E169" s="742"/>
      <c r="F169" s="742"/>
      <c r="G169" s="1240"/>
      <c r="H169" s="778"/>
      <c r="I169" s="742"/>
      <c r="J169" s="742"/>
      <c r="K169" s="742"/>
      <c r="L169" s="1209"/>
      <c r="M169" s="1220"/>
      <c r="N169" s="742"/>
      <c r="O169" s="742"/>
      <c r="P169" s="742"/>
      <c r="Q169" s="1240"/>
      <c r="R169" s="778"/>
      <c r="S169" s="742"/>
      <c r="T169" s="742"/>
      <c r="U169" s="742"/>
      <c r="V169" s="742"/>
      <c r="W169" s="742"/>
      <c r="X169" s="742"/>
      <c r="Y169" s="1838"/>
      <c r="Z169" s="603"/>
      <c r="AA169" s="603"/>
      <c r="AB169" s="603"/>
      <c r="AC169" s="603"/>
      <c r="AD169" s="603"/>
      <c r="AE169" s="603"/>
      <c r="AF169" s="603"/>
      <c r="AG169" s="603"/>
      <c r="AH169" s="603"/>
      <c r="AI169" s="603"/>
      <c r="AJ169" s="603"/>
      <c r="AK169" s="603"/>
      <c r="AL169" s="603"/>
      <c r="AM169" s="603"/>
      <c r="AN169" s="603"/>
      <c r="AO169" s="603"/>
      <c r="AP169" s="603"/>
      <c r="AQ169" s="603"/>
      <c r="AR169" s="603"/>
      <c r="AS169" s="603"/>
      <c r="AT169" s="603"/>
      <c r="AU169" s="603"/>
      <c r="AV169" s="603"/>
      <c r="AW169" s="603"/>
      <c r="AX169" s="603"/>
      <c r="AY169" s="603"/>
      <c r="AZ169" s="216"/>
      <c r="BA169" s="459"/>
      <c r="BB169" s="159"/>
      <c r="BC169" s="340"/>
      <c r="BD169" s="307"/>
      <c r="BE169" s="307"/>
      <c r="BF169" s="307"/>
      <c r="BG169" s="341"/>
      <c r="BH169" s="351"/>
      <c r="BI169" s="307"/>
      <c r="BJ169" s="307"/>
      <c r="BK169" s="307"/>
      <c r="BL169" s="341"/>
      <c r="BM169" s="351"/>
      <c r="BN169" s="307"/>
      <c r="BO169" s="307"/>
      <c r="BP169" s="307"/>
      <c r="BQ169" s="341"/>
      <c r="BR169" s="351"/>
      <c r="BS169" s="307"/>
      <c r="BT169" s="307"/>
      <c r="BU169" s="307"/>
      <c r="BV169" s="307"/>
      <c r="BW169" s="307"/>
      <c r="BX169" s="307"/>
      <c r="BY169" s="308"/>
      <c r="BZ169" s="1875"/>
      <c r="CA169" s="1875"/>
      <c r="CB169" s="1875"/>
      <c r="CC169" s="1875"/>
      <c r="CD169" s="1875"/>
      <c r="CE169" s="1875"/>
      <c r="CF169" s="1875"/>
      <c r="CG169" s="1875"/>
      <c r="CH169" s="1875"/>
      <c r="CI169" s="1875"/>
      <c r="CJ169" s="1875"/>
      <c r="CK169" s="1875"/>
      <c r="CL169" s="1875"/>
      <c r="CM169" s="1875"/>
      <c r="CN169" s="1875"/>
      <c r="CO169" s="1875"/>
      <c r="CP169" s="1875"/>
      <c r="CQ169" s="1875"/>
      <c r="CR169" s="1875"/>
      <c r="CS169" s="1875"/>
      <c r="CT169" s="1875"/>
      <c r="CU169" s="1875"/>
      <c r="CV169" s="1875"/>
      <c r="CW169" s="1875"/>
      <c r="CX169" s="1875"/>
      <c r="CY169" s="1875"/>
      <c r="CZ169" s="1875"/>
    </row>
    <row r="170" s="637" customFormat="true" ht="15" customHeight="true" x14ac:dyDescent="0.2">
      <c r="A170" s="1254"/>
      <c r="B170" s="1268"/>
      <c r="C170" s="1202"/>
      <c r="D170" s="743"/>
      <c r="E170" s="743"/>
      <c r="F170" s="743"/>
      <c r="G170" s="1241"/>
      <c r="H170" s="779"/>
      <c r="I170" s="743"/>
      <c r="J170" s="743"/>
      <c r="K170" s="743"/>
      <c r="L170" s="1210"/>
      <c r="M170" s="1221"/>
      <c r="N170" s="743"/>
      <c r="O170" s="743"/>
      <c r="P170" s="743"/>
      <c r="Q170" s="1241"/>
      <c r="R170" s="779"/>
      <c r="S170" s="743"/>
      <c r="T170" s="743"/>
      <c r="U170" s="743"/>
      <c r="V170" s="743"/>
      <c r="W170" s="743"/>
      <c r="X170" s="743"/>
      <c r="Y170" s="1839"/>
      <c r="Z170" s="603"/>
      <c r="AA170" s="603"/>
      <c r="AB170" s="603"/>
      <c r="AC170" s="603"/>
      <c r="AD170" s="603"/>
      <c r="AE170" s="603"/>
      <c r="AF170" s="603"/>
      <c r="AG170" s="603"/>
      <c r="AH170" s="603"/>
      <c r="AI170" s="603"/>
      <c r="AJ170" s="603"/>
      <c r="AK170" s="603"/>
      <c r="AL170" s="603"/>
      <c r="AM170" s="603"/>
      <c r="AN170" s="603"/>
      <c r="AO170" s="603"/>
      <c r="AP170" s="603"/>
      <c r="AQ170" s="603"/>
      <c r="AR170" s="603"/>
      <c r="AS170" s="603"/>
      <c r="AT170" s="603"/>
      <c r="AU170" s="603"/>
      <c r="AV170" s="603"/>
      <c r="AW170" s="603"/>
      <c r="AX170" s="603"/>
      <c r="AY170" s="603"/>
      <c r="AZ170" s="216"/>
      <c r="BA170" s="459"/>
      <c r="BB170" s="159"/>
      <c r="BC170" s="340"/>
      <c r="BD170" s="307"/>
      <c r="BE170" s="307"/>
      <c r="BF170" s="307"/>
      <c r="BG170" s="341"/>
      <c r="BH170" s="351"/>
      <c r="BI170" s="307"/>
      <c r="BJ170" s="307"/>
      <c r="BK170" s="307"/>
      <c r="BL170" s="341"/>
      <c r="BM170" s="351"/>
      <c r="BN170" s="307"/>
      <c r="BO170" s="307"/>
      <c r="BP170" s="307"/>
      <c r="BQ170" s="341"/>
      <c r="BR170" s="351"/>
      <c r="BS170" s="307"/>
      <c r="BT170" s="307"/>
      <c r="BU170" s="307"/>
      <c r="BV170" s="307"/>
      <c r="BW170" s="307"/>
      <c r="BX170" s="307"/>
      <c r="BY170" s="308"/>
      <c r="BZ170" s="1875"/>
      <c r="CA170" s="1875"/>
      <c r="CB170" s="1875"/>
      <c r="CC170" s="1875"/>
      <c r="CD170" s="1875"/>
      <c r="CE170" s="1875"/>
      <c r="CF170" s="1875"/>
      <c r="CG170" s="1875"/>
      <c r="CH170" s="1875"/>
      <c r="CI170" s="1875"/>
      <c r="CJ170" s="1875"/>
      <c r="CK170" s="1875"/>
      <c r="CL170" s="1875"/>
      <c r="CM170" s="1875"/>
      <c r="CN170" s="1875"/>
      <c r="CO170" s="1875"/>
      <c r="CP170" s="1875"/>
      <c r="CQ170" s="1875"/>
      <c r="CR170" s="1875"/>
      <c r="CS170" s="1875"/>
      <c r="CT170" s="1875"/>
      <c r="CU170" s="1875"/>
      <c r="CV170" s="1875"/>
      <c r="CW170" s="1875"/>
      <c r="CX170" s="1875"/>
      <c r="CY170" s="1875"/>
      <c r="CZ170" s="1875"/>
    </row>
    <row r="171" s="637" customFormat="true" ht="15" customHeight="true" x14ac:dyDescent="0.2">
      <c r="A171" s="1255"/>
      <c r="B171" s="1269"/>
      <c r="C171" s="1371"/>
      <c r="D171" s="956"/>
      <c r="E171" s="956"/>
      <c r="F171" s="956"/>
      <c r="G171" s="1372"/>
      <c r="H171" s="955"/>
      <c r="I171" s="956"/>
      <c r="J171" s="956"/>
      <c r="K171" s="956"/>
      <c r="L171" s="1373"/>
      <c r="M171" s="1374"/>
      <c r="N171" s="956"/>
      <c r="O171" s="956"/>
      <c r="P171" s="956"/>
      <c r="Q171" s="1372"/>
      <c r="R171" s="955"/>
      <c r="S171" s="956"/>
      <c r="T171" s="956"/>
      <c r="U171" s="956"/>
      <c r="V171" s="956"/>
      <c r="W171" s="956"/>
      <c r="X171" s="956"/>
      <c r="Y171" s="1840"/>
      <c r="Z171" s="603"/>
      <c r="AA171" s="603"/>
      <c r="AB171" s="603"/>
      <c r="AC171" s="603"/>
      <c r="AD171" s="603"/>
      <c r="AE171" s="603"/>
      <c r="AF171" s="603"/>
      <c r="AG171" s="603"/>
      <c r="AH171" s="603"/>
      <c r="AI171" s="603"/>
      <c r="AJ171" s="603"/>
      <c r="AK171" s="603"/>
      <c r="AL171" s="603"/>
      <c r="AM171" s="603"/>
      <c r="AN171" s="603"/>
      <c r="AO171" s="603"/>
      <c r="AP171" s="603"/>
      <c r="AQ171" s="603"/>
      <c r="AR171" s="603"/>
      <c r="AS171" s="603"/>
      <c r="AT171" s="603"/>
      <c r="AU171" s="603"/>
      <c r="AV171" s="603"/>
      <c r="AW171" s="603"/>
      <c r="AX171" s="603"/>
      <c r="AY171" s="603"/>
      <c r="AZ171" s="216"/>
      <c r="BA171" s="459"/>
      <c r="BB171" s="159"/>
      <c r="BC171" s="340"/>
      <c r="BD171" s="307"/>
      <c r="BE171" s="307"/>
      <c r="BF171" s="307"/>
      <c r="BG171" s="341"/>
      <c r="BH171" s="351"/>
      <c r="BI171" s="307"/>
      <c r="BJ171" s="307"/>
      <c r="BK171" s="307"/>
      <c r="BL171" s="341"/>
      <c r="BM171" s="351"/>
      <c r="BN171" s="307"/>
      <c r="BO171" s="307"/>
      <c r="BP171" s="307"/>
      <c r="BQ171" s="341"/>
      <c r="BR171" s="351"/>
      <c r="BS171" s="307"/>
      <c r="BT171" s="307"/>
      <c r="BU171" s="307"/>
      <c r="BV171" s="307"/>
      <c r="BW171" s="307"/>
      <c r="BX171" s="307"/>
      <c r="BY171" s="308"/>
      <c r="BZ171" s="1875"/>
      <c r="CA171" s="1875"/>
      <c r="CB171" s="1875"/>
      <c r="CC171" s="1875"/>
      <c r="CD171" s="1875"/>
      <c r="CE171" s="1875"/>
      <c r="CF171" s="1875"/>
      <c r="CG171" s="1875"/>
      <c r="CH171" s="1875"/>
      <c r="CI171" s="1875"/>
      <c r="CJ171" s="1875"/>
      <c r="CK171" s="1875"/>
      <c r="CL171" s="1875"/>
      <c r="CM171" s="1875"/>
      <c r="CN171" s="1875"/>
      <c r="CO171" s="1875"/>
      <c r="CP171" s="1875"/>
      <c r="CQ171" s="1875"/>
      <c r="CR171" s="1875"/>
      <c r="CS171" s="1875"/>
      <c r="CT171" s="1875"/>
      <c r="CU171" s="1875"/>
      <c r="CV171" s="1875"/>
      <c r="CW171" s="1875"/>
      <c r="CX171" s="1875"/>
      <c r="CY171" s="1875"/>
      <c r="CZ171" s="1875"/>
    </row>
    <row r="172" s="637" customFormat="true" ht="15" customHeight="true" x14ac:dyDescent="0.2">
      <c r="A172" s="1256"/>
      <c r="B172" s="1270"/>
      <c r="C172" s="965"/>
      <c r="D172" s="958"/>
      <c r="E172" s="958"/>
      <c r="F172" s="958"/>
      <c r="G172" s="966"/>
      <c r="H172" s="957"/>
      <c r="I172" s="958"/>
      <c r="J172" s="958"/>
      <c r="K172" s="958"/>
      <c r="L172" s="967"/>
      <c r="M172" s="968"/>
      <c r="N172" s="958"/>
      <c r="O172" s="958"/>
      <c r="P172" s="958"/>
      <c r="Q172" s="966"/>
      <c r="R172" s="957"/>
      <c r="S172" s="958"/>
      <c r="T172" s="958"/>
      <c r="U172" s="958"/>
      <c r="V172" s="958"/>
      <c r="W172" s="958"/>
      <c r="X172" s="958"/>
      <c r="Y172" s="1841"/>
      <c r="Z172" s="603"/>
      <c r="AA172" s="603"/>
      <c r="AB172" s="603"/>
      <c r="AC172" s="603"/>
      <c r="AD172" s="603"/>
      <c r="AE172" s="603"/>
      <c r="AF172" s="603"/>
      <c r="AG172" s="603"/>
      <c r="AH172" s="603"/>
      <c r="AI172" s="603"/>
      <c r="AJ172" s="603"/>
      <c r="AK172" s="603"/>
      <c r="AL172" s="603"/>
      <c r="AM172" s="603"/>
      <c r="AN172" s="603"/>
      <c r="AO172" s="603"/>
      <c r="AP172" s="603"/>
      <c r="AQ172" s="603"/>
      <c r="AR172" s="603"/>
      <c r="AS172" s="603"/>
      <c r="AT172" s="603"/>
      <c r="AU172" s="603"/>
      <c r="AV172" s="603"/>
      <c r="AW172" s="603"/>
      <c r="AX172" s="603"/>
      <c r="AY172" s="603"/>
      <c r="AZ172" s="216"/>
      <c r="BA172" s="459"/>
      <c r="BB172" s="159"/>
      <c r="BC172" s="340"/>
      <c r="BD172" s="307"/>
      <c r="BE172" s="307"/>
      <c r="BF172" s="307"/>
      <c r="BG172" s="341"/>
      <c r="BH172" s="351"/>
      <c r="BI172" s="307"/>
      <c r="BJ172" s="307"/>
      <c r="BK172" s="307"/>
      <c r="BL172" s="341"/>
      <c r="BM172" s="351"/>
      <c r="BN172" s="307"/>
      <c r="BO172" s="307"/>
      <c r="BP172" s="307"/>
      <c r="BQ172" s="341"/>
      <c r="BR172" s="351"/>
      <c r="BS172" s="307"/>
      <c r="BT172" s="307"/>
      <c r="BU172" s="307"/>
      <c r="BV172" s="307"/>
      <c r="BW172" s="307"/>
      <c r="BX172" s="307"/>
      <c r="BY172" s="308"/>
      <c r="BZ172" s="1875"/>
      <c r="CA172" s="1875"/>
      <c r="CB172" s="1875"/>
      <c r="CC172" s="1875"/>
      <c r="CD172" s="1875"/>
      <c r="CE172" s="1875"/>
      <c r="CF172" s="1875"/>
      <c r="CG172" s="1875"/>
      <c r="CH172" s="1875"/>
      <c r="CI172" s="1875"/>
      <c r="CJ172" s="1875"/>
      <c r="CK172" s="1875"/>
      <c r="CL172" s="1875"/>
      <c r="CM172" s="1875"/>
      <c r="CN172" s="1875"/>
      <c r="CO172" s="1875"/>
      <c r="CP172" s="1875"/>
      <c r="CQ172" s="1875"/>
      <c r="CR172" s="1875"/>
      <c r="CS172" s="1875"/>
      <c r="CT172" s="1875"/>
      <c r="CU172" s="1875"/>
      <c r="CV172" s="1875"/>
      <c r="CW172" s="1875"/>
      <c r="CX172" s="1875"/>
      <c r="CY172" s="1875"/>
      <c r="CZ172" s="1875"/>
    </row>
    <row r="173" s="637" customFormat="true" ht="15" customHeight="true" x14ac:dyDescent="0.2">
      <c r="A173" s="1256"/>
      <c r="B173" s="1270"/>
      <c r="C173" s="965"/>
      <c r="D173" s="958"/>
      <c r="E173" s="958"/>
      <c r="F173" s="958"/>
      <c r="G173" s="966"/>
      <c r="H173" s="957"/>
      <c r="I173" s="958"/>
      <c r="J173" s="958"/>
      <c r="K173" s="958"/>
      <c r="L173" s="967"/>
      <c r="M173" s="968"/>
      <c r="N173" s="958"/>
      <c r="O173" s="958"/>
      <c r="P173" s="958"/>
      <c r="Q173" s="966"/>
      <c r="R173" s="957"/>
      <c r="S173" s="958"/>
      <c r="T173" s="958"/>
      <c r="U173" s="958"/>
      <c r="V173" s="958"/>
      <c r="W173" s="958"/>
      <c r="X173" s="958"/>
      <c r="Y173" s="1841"/>
      <c r="Z173" s="603"/>
      <c r="AA173" s="603"/>
      <c r="AB173" s="603"/>
      <c r="AC173" s="603"/>
      <c r="AD173" s="603"/>
      <c r="AE173" s="603"/>
      <c r="AF173" s="603"/>
      <c r="AG173" s="603"/>
      <c r="AH173" s="603"/>
      <c r="AI173" s="603"/>
      <c r="AJ173" s="603"/>
      <c r="AK173" s="603"/>
      <c r="AL173" s="603"/>
      <c r="AM173" s="603"/>
      <c r="AN173" s="603"/>
      <c r="AO173" s="603"/>
      <c r="AP173" s="603"/>
      <c r="AQ173" s="603"/>
      <c r="AR173" s="603"/>
      <c r="AS173" s="603"/>
      <c r="AT173" s="603"/>
      <c r="AU173" s="603"/>
      <c r="AV173" s="603"/>
      <c r="AW173" s="603"/>
      <c r="AX173" s="603"/>
      <c r="AY173" s="603"/>
      <c r="AZ173" s="216"/>
      <c r="BA173" s="459"/>
      <c r="BB173" s="159"/>
      <c r="BC173" s="340"/>
      <c r="BD173" s="307"/>
      <c r="BE173" s="307"/>
      <c r="BF173" s="307"/>
      <c r="BG173" s="341"/>
      <c r="BH173" s="351"/>
      <c r="BI173" s="307"/>
      <c r="BJ173" s="307"/>
      <c r="BK173" s="307"/>
      <c r="BL173" s="341"/>
      <c r="BM173" s="351"/>
      <c r="BN173" s="307"/>
      <c r="BO173" s="307"/>
      <c r="BP173" s="307"/>
      <c r="BQ173" s="341"/>
      <c r="BR173" s="351"/>
      <c r="BS173" s="307"/>
      <c r="BT173" s="307"/>
      <c r="BU173" s="307"/>
      <c r="BV173" s="307"/>
      <c r="BW173" s="307"/>
      <c r="BX173" s="307"/>
      <c r="BY173" s="308"/>
      <c r="BZ173" s="1875"/>
      <c r="CA173" s="1875"/>
      <c r="CB173" s="1875"/>
      <c r="CC173" s="1875"/>
      <c r="CD173" s="1875"/>
      <c r="CE173" s="1875"/>
      <c r="CF173" s="1875"/>
      <c r="CG173" s="1875"/>
      <c r="CH173" s="1875"/>
      <c r="CI173" s="1875"/>
      <c r="CJ173" s="1875"/>
      <c r="CK173" s="1875"/>
      <c r="CL173" s="1875"/>
      <c r="CM173" s="1875"/>
      <c r="CN173" s="1875"/>
      <c r="CO173" s="1875"/>
      <c r="CP173" s="1875"/>
      <c r="CQ173" s="1875"/>
      <c r="CR173" s="1875"/>
      <c r="CS173" s="1875"/>
      <c r="CT173" s="1875"/>
      <c r="CU173" s="1875"/>
      <c r="CV173" s="1875"/>
      <c r="CW173" s="1875"/>
      <c r="CX173" s="1875"/>
      <c r="CY173" s="1875"/>
      <c r="CZ173" s="1875"/>
    </row>
    <row r="174" s="637" customFormat="true" ht="15" customHeight="true" x14ac:dyDescent="0.2">
      <c r="A174" s="1256"/>
      <c r="B174" s="1270"/>
      <c r="C174" s="965"/>
      <c r="D174" s="958"/>
      <c r="E174" s="958"/>
      <c r="F174" s="958"/>
      <c r="G174" s="966"/>
      <c r="H174" s="957"/>
      <c r="I174" s="958"/>
      <c r="J174" s="958"/>
      <c r="K174" s="958"/>
      <c r="L174" s="967"/>
      <c r="M174" s="968"/>
      <c r="N174" s="958"/>
      <c r="O174" s="958"/>
      <c r="P174" s="958"/>
      <c r="Q174" s="966"/>
      <c r="R174" s="957"/>
      <c r="S174" s="958"/>
      <c r="T174" s="958"/>
      <c r="U174" s="958"/>
      <c r="V174" s="958"/>
      <c r="W174" s="958"/>
      <c r="X174" s="958"/>
      <c r="Y174" s="1841"/>
      <c r="Z174" s="603"/>
      <c r="AA174" s="603"/>
      <c r="AB174" s="603"/>
      <c r="AC174" s="603"/>
      <c r="AD174" s="603"/>
      <c r="AE174" s="603"/>
      <c r="AF174" s="603"/>
      <c r="AG174" s="603"/>
      <c r="AH174" s="603"/>
      <c r="AI174" s="603"/>
      <c r="AJ174" s="603"/>
      <c r="AK174" s="603"/>
      <c r="AL174" s="603"/>
      <c r="AM174" s="603"/>
      <c r="AN174" s="603"/>
      <c r="AO174" s="603"/>
      <c r="AP174" s="603"/>
      <c r="AQ174" s="603"/>
      <c r="AR174" s="603"/>
      <c r="AS174" s="603"/>
      <c r="AT174" s="603"/>
      <c r="AU174" s="603"/>
      <c r="AV174" s="603"/>
      <c r="AW174" s="603"/>
      <c r="AX174" s="603"/>
      <c r="AY174" s="603"/>
      <c r="AZ174" s="216"/>
      <c r="BA174" s="459"/>
      <c r="BB174" s="159"/>
      <c r="BC174" s="340"/>
      <c r="BD174" s="307"/>
      <c r="BE174" s="307"/>
      <c r="BF174" s="307"/>
      <c r="BG174" s="341"/>
      <c r="BH174" s="351"/>
      <c r="BI174" s="307"/>
      <c r="BJ174" s="307"/>
      <c r="BK174" s="307"/>
      <c r="BL174" s="341"/>
      <c r="BM174" s="351"/>
      <c r="BN174" s="307"/>
      <c r="BO174" s="307"/>
      <c r="BP174" s="307"/>
      <c r="BQ174" s="341"/>
      <c r="BR174" s="351"/>
      <c r="BS174" s="307"/>
      <c r="BT174" s="307"/>
      <c r="BU174" s="307"/>
      <c r="BV174" s="307"/>
      <c r="BW174" s="307"/>
      <c r="BX174" s="307"/>
      <c r="BY174" s="308"/>
      <c r="BZ174" s="1875"/>
      <c r="CA174" s="1875"/>
      <c r="CB174" s="1875"/>
      <c r="CC174" s="1875"/>
      <c r="CD174" s="1875"/>
      <c r="CE174" s="1875"/>
      <c r="CF174" s="1875"/>
      <c r="CG174" s="1875"/>
      <c r="CH174" s="1875"/>
      <c r="CI174" s="1875"/>
      <c r="CJ174" s="1875"/>
      <c r="CK174" s="1875"/>
      <c r="CL174" s="1875"/>
      <c r="CM174" s="1875"/>
      <c r="CN174" s="1875"/>
      <c r="CO174" s="1875"/>
      <c r="CP174" s="1875"/>
      <c r="CQ174" s="1875"/>
      <c r="CR174" s="1875"/>
      <c r="CS174" s="1875"/>
      <c r="CT174" s="1875"/>
      <c r="CU174" s="1875"/>
      <c r="CV174" s="1875"/>
      <c r="CW174" s="1875"/>
      <c r="CX174" s="1875"/>
      <c r="CY174" s="1875"/>
      <c r="CZ174" s="1875"/>
    </row>
    <row r="175" s="637" customFormat="true" ht="15" customHeight="true" x14ac:dyDescent="0.2">
      <c r="A175" s="1256"/>
      <c r="B175" s="1270"/>
      <c r="C175" s="965"/>
      <c r="D175" s="958"/>
      <c r="E175" s="958"/>
      <c r="F175" s="958"/>
      <c r="G175" s="966"/>
      <c r="H175" s="957"/>
      <c r="I175" s="958"/>
      <c r="J175" s="958"/>
      <c r="K175" s="958"/>
      <c r="L175" s="967"/>
      <c r="M175" s="968"/>
      <c r="N175" s="958"/>
      <c r="O175" s="958"/>
      <c r="P175" s="958"/>
      <c r="Q175" s="966"/>
      <c r="R175" s="957"/>
      <c r="S175" s="958"/>
      <c r="T175" s="958"/>
      <c r="U175" s="958"/>
      <c r="V175" s="958"/>
      <c r="W175" s="958"/>
      <c r="X175" s="958"/>
      <c r="Y175" s="1841"/>
      <c r="Z175" s="603"/>
      <c r="AA175" s="603"/>
      <c r="AB175" s="603"/>
      <c r="AC175" s="603"/>
      <c r="AD175" s="603"/>
      <c r="AE175" s="603"/>
      <c r="AF175" s="603"/>
      <c r="AG175" s="603"/>
      <c r="AH175" s="603"/>
      <c r="AI175" s="603"/>
      <c r="AJ175" s="603"/>
      <c r="AK175" s="603"/>
      <c r="AL175" s="603"/>
      <c r="AM175" s="603"/>
      <c r="AN175" s="603"/>
      <c r="AO175" s="603"/>
      <c r="AP175" s="603"/>
      <c r="AQ175" s="603"/>
      <c r="AR175" s="603"/>
      <c r="AS175" s="603"/>
      <c r="AT175" s="603"/>
      <c r="AU175" s="603"/>
      <c r="AV175" s="603"/>
      <c r="AW175" s="603"/>
      <c r="AX175" s="603"/>
      <c r="AY175" s="603"/>
      <c r="AZ175" s="216"/>
      <c r="BA175" s="459"/>
      <c r="BB175" s="159"/>
      <c r="BC175" s="340"/>
      <c r="BD175" s="307"/>
      <c r="BE175" s="307"/>
      <c r="BF175" s="307"/>
      <c r="BG175" s="341"/>
      <c r="BH175" s="351"/>
      <c r="BI175" s="307"/>
      <c r="BJ175" s="307"/>
      <c r="BK175" s="307"/>
      <c r="BL175" s="341"/>
      <c r="BM175" s="351"/>
      <c r="BN175" s="307"/>
      <c r="BO175" s="307"/>
      <c r="BP175" s="307"/>
      <c r="BQ175" s="341"/>
      <c r="BR175" s="351"/>
      <c r="BS175" s="307"/>
      <c r="BT175" s="307"/>
      <c r="BU175" s="307"/>
      <c r="BV175" s="307"/>
      <c r="BW175" s="307"/>
      <c r="BX175" s="307"/>
      <c r="BY175" s="308"/>
      <c r="BZ175" s="1875"/>
      <c r="CA175" s="1875"/>
      <c r="CB175" s="1875"/>
      <c r="CC175" s="1875"/>
      <c r="CD175" s="1875"/>
      <c r="CE175" s="1875"/>
      <c r="CF175" s="1875"/>
      <c r="CG175" s="1875"/>
      <c r="CH175" s="1875"/>
      <c r="CI175" s="1875"/>
      <c r="CJ175" s="1875"/>
      <c r="CK175" s="1875"/>
      <c r="CL175" s="1875"/>
      <c r="CM175" s="1875"/>
      <c r="CN175" s="1875"/>
      <c r="CO175" s="1875"/>
      <c r="CP175" s="1875"/>
      <c r="CQ175" s="1875"/>
      <c r="CR175" s="1875"/>
      <c r="CS175" s="1875"/>
      <c r="CT175" s="1875"/>
      <c r="CU175" s="1875"/>
      <c r="CV175" s="1875"/>
      <c r="CW175" s="1875"/>
      <c r="CX175" s="1875"/>
      <c r="CY175" s="1875"/>
      <c r="CZ175" s="1875"/>
    </row>
    <row r="176" s="637" customFormat="true" ht="15" customHeight="true" x14ac:dyDescent="0.2">
      <c r="A176" s="1256"/>
      <c r="B176" s="1270"/>
      <c r="C176" s="965"/>
      <c r="D176" s="958"/>
      <c r="E176" s="958"/>
      <c r="F176" s="958"/>
      <c r="G176" s="966"/>
      <c r="H176" s="957"/>
      <c r="I176" s="958"/>
      <c r="J176" s="958"/>
      <c r="K176" s="958"/>
      <c r="L176" s="967"/>
      <c r="M176" s="968"/>
      <c r="N176" s="958"/>
      <c r="O176" s="958"/>
      <c r="P176" s="958"/>
      <c r="Q176" s="966"/>
      <c r="R176" s="957"/>
      <c r="S176" s="958"/>
      <c r="T176" s="958"/>
      <c r="U176" s="958"/>
      <c r="V176" s="958"/>
      <c r="W176" s="958"/>
      <c r="X176" s="958"/>
      <c r="Y176" s="1841"/>
      <c r="Z176" s="603"/>
      <c r="AA176" s="603"/>
      <c r="AB176" s="603"/>
      <c r="AC176" s="603"/>
      <c r="AD176" s="603"/>
      <c r="AE176" s="603"/>
      <c r="AF176" s="603"/>
      <c r="AG176" s="603"/>
      <c r="AH176" s="603"/>
      <c r="AI176" s="603"/>
      <c r="AJ176" s="603"/>
      <c r="AK176" s="603"/>
      <c r="AL176" s="603"/>
      <c r="AM176" s="603"/>
      <c r="AN176" s="603"/>
      <c r="AO176" s="603"/>
      <c r="AP176" s="603"/>
      <c r="AQ176" s="603"/>
      <c r="AR176" s="603"/>
      <c r="AS176" s="603"/>
      <c r="AT176" s="603"/>
      <c r="AU176" s="603"/>
      <c r="AV176" s="603"/>
      <c r="AW176" s="603"/>
      <c r="AX176" s="603"/>
      <c r="AY176" s="603"/>
      <c r="AZ176" s="216"/>
      <c r="BA176" s="459"/>
      <c r="BB176" s="159"/>
      <c r="BC176" s="340"/>
      <c r="BD176" s="307"/>
      <c r="BE176" s="307"/>
      <c r="BF176" s="307"/>
      <c r="BG176" s="341"/>
      <c r="BH176" s="351"/>
      <c r="BI176" s="307"/>
      <c r="BJ176" s="307"/>
      <c r="BK176" s="307"/>
      <c r="BL176" s="341"/>
      <c r="BM176" s="351"/>
      <c r="BN176" s="307"/>
      <c r="BO176" s="307"/>
      <c r="BP176" s="307"/>
      <c r="BQ176" s="341"/>
      <c r="BR176" s="351"/>
      <c r="BS176" s="307"/>
      <c r="BT176" s="307"/>
      <c r="BU176" s="307"/>
      <c r="BV176" s="307"/>
      <c r="BW176" s="307"/>
      <c r="BX176" s="307"/>
      <c r="BY176" s="308"/>
      <c r="BZ176" s="1875"/>
      <c r="CA176" s="1875"/>
      <c r="CB176" s="1875"/>
      <c r="CC176" s="1875"/>
      <c r="CD176" s="1875"/>
      <c r="CE176" s="1875"/>
      <c r="CF176" s="1875"/>
      <c r="CG176" s="1875"/>
      <c r="CH176" s="1875"/>
      <c r="CI176" s="1875"/>
      <c r="CJ176" s="1875"/>
      <c r="CK176" s="1875"/>
      <c r="CL176" s="1875"/>
      <c r="CM176" s="1875"/>
      <c r="CN176" s="1875"/>
      <c r="CO176" s="1875"/>
      <c r="CP176" s="1875"/>
      <c r="CQ176" s="1875"/>
      <c r="CR176" s="1875"/>
      <c r="CS176" s="1875"/>
      <c r="CT176" s="1875"/>
      <c r="CU176" s="1875"/>
      <c r="CV176" s="1875"/>
      <c r="CW176" s="1875"/>
      <c r="CX176" s="1875"/>
      <c r="CY176" s="1875"/>
      <c r="CZ176" s="1875"/>
    </row>
    <row r="177" s="637" customFormat="true" ht="15" customHeight="true" x14ac:dyDescent="0.2">
      <c r="A177" s="1256"/>
      <c r="B177" s="1270"/>
      <c r="C177" s="965"/>
      <c r="D177" s="958"/>
      <c r="E177" s="958"/>
      <c r="F177" s="958"/>
      <c r="G177" s="966"/>
      <c r="H177" s="957"/>
      <c r="I177" s="958"/>
      <c r="J177" s="958"/>
      <c r="K177" s="958"/>
      <c r="L177" s="967"/>
      <c r="M177" s="968"/>
      <c r="N177" s="958"/>
      <c r="O177" s="958"/>
      <c r="P177" s="958"/>
      <c r="Q177" s="966"/>
      <c r="R177" s="957"/>
      <c r="S177" s="958"/>
      <c r="T177" s="958"/>
      <c r="U177" s="958"/>
      <c r="V177" s="958"/>
      <c r="W177" s="958"/>
      <c r="X177" s="958"/>
      <c r="Y177" s="1841"/>
      <c r="Z177" s="603"/>
      <c r="AA177" s="603"/>
      <c r="AB177" s="603"/>
      <c r="AC177" s="603"/>
      <c r="AD177" s="603"/>
      <c r="AE177" s="603"/>
      <c r="AF177" s="603"/>
      <c r="AG177" s="603"/>
      <c r="AH177" s="603"/>
      <c r="AI177" s="603"/>
      <c r="AJ177" s="603"/>
      <c r="AK177" s="603"/>
      <c r="AL177" s="603"/>
      <c r="AM177" s="603"/>
      <c r="AN177" s="603"/>
      <c r="AO177" s="603"/>
      <c r="AP177" s="603"/>
      <c r="AQ177" s="603"/>
      <c r="AR177" s="603"/>
      <c r="AS177" s="603"/>
      <c r="AT177" s="603"/>
      <c r="AU177" s="603"/>
      <c r="AV177" s="603"/>
      <c r="AW177" s="603"/>
      <c r="AX177" s="603"/>
      <c r="AY177" s="603"/>
      <c r="AZ177" s="216"/>
      <c r="BA177" s="459"/>
      <c r="BB177" s="159"/>
      <c r="BC177" s="340"/>
      <c r="BD177" s="307"/>
      <c r="BE177" s="307"/>
      <c r="BF177" s="307"/>
      <c r="BG177" s="341"/>
      <c r="BH177" s="351"/>
      <c r="BI177" s="307"/>
      <c r="BJ177" s="307"/>
      <c r="BK177" s="307"/>
      <c r="BL177" s="341"/>
      <c r="BM177" s="351"/>
      <c r="BN177" s="307"/>
      <c r="BO177" s="307"/>
      <c r="BP177" s="307"/>
      <c r="BQ177" s="341"/>
      <c r="BR177" s="351"/>
      <c r="BS177" s="307"/>
      <c r="BT177" s="307"/>
      <c r="BU177" s="307"/>
      <c r="BV177" s="307"/>
      <c r="BW177" s="307"/>
      <c r="BX177" s="307"/>
      <c r="BY177" s="308"/>
      <c r="BZ177" s="1875"/>
      <c r="CA177" s="1875"/>
      <c r="CB177" s="1875"/>
      <c r="CC177" s="1875"/>
      <c r="CD177" s="1875"/>
      <c r="CE177" s="1875"/>
      <c r="CF177" s="1875"/>
      <c r="CG177" s="1875"/>
      <c r="CH177" s="1875"/>
      <c r="CI177" s="1875"/>
      <c r="CJ177" s="1875"/>
      <c r="CK177" s="1875"/>
      <c r="CL177" s="1875"/>
      <c r="CM177" s="1875"/>
      <c r="CN177" s="1875"/>
      <c r="CO177" s="1875"/>
      <c r="CP177" s="1875"/>
      <c r="CQ177" s="1875"/>
      <c r="CR177" s="1875"/>
      <c r="CS177" s="1875"/>
      <c r="CT177" s="1875"/>
      <c r="CU177" s="1875"/>
      <c r="CV177" s="1875"/>
      <c r="CW177" s="1875"/>
      <c r="CX177" s="1875"/>
      <c r="CY177" s="1875"/>
      <c r="CZ177" s="1875"/>
    </row>
    <row r="178" s="637" customFormat="true" ht="15" customHeight="true" x14ac:dyDescent="0.2">
      <c r="A178" s="1256"/>
      <c r="B178" s="1270"/>
      <c r="C178" s="965"/>
      <c r="D178" s="958"/>
      <c r="E178" s="958"/>
      <c r="F178" s="958"/>
      <c r="G178" s="966"/>
      <c r="H178" s="957"/>
      <c r="I178" s="958"/>
      <c r="J178" s="958"/>
      <c r="K178" s="958"/>
      <c r="L178" s="967"/>
      <c r="M178" s="968"/>
      <c r="N178" s="958"/>
      <c r="O178" s="958"/>
      <c r="P178" s="958"/>
      <c r="Q178" s="966"/>
      <c r="R178" s="957"/>
      <c r="S178" s="958"/>
      <c r="T178" s="958"/>
      <c r="U178" s="958"/>
      <c r="V178" s="958"/>
      <c r="W178" s="958"/>
      <c r="X178" s="958"/>
      <c r="Y178" s="1841"/>
      <c r="Z178" s="603"/>
      <c r="AA178" s="603"/>
      <c r="AB178" s="603"/>
      <c r="AC178" s="603"/>
      <c r="AD178" s="603"/>
      <c r="AE178" s="603"/>
      <c r="AF178" s="603"/>
      <c r="AG178" s="603"/>
      <c r="AH178" s="603"/>
      <c r="AI178" s="603"/>
      <c r="AJ178" s="603"/>
      <c r="AK178" s="603"/>
      <c r="AL178" s="603"/>
      <c r="AM178" s="603"/>
      <c r="AN178" s="603"/>
      <c r="AO178" s="603"/>
      <c r="AP178" s="603"/>
      <c r="AQ178" s="603"/>
      <c r="AR178" s="603"/>
      <c r="AS178" s="603"/>
      <c r="AT178" s="603"/>
      <c r="AU178" s="603"/>
      <c r="AV178" s="603"/>
      <c r="AW178" s="603"/>
      <c r="AX178" s="603"/>
      <c r="AY178" s="603"/>
      <c r="AZ178" s="216"/>
      <c r="BA178" s="459"/>
      <c r="BB178" s="159"/>
      <c r="BC178" s="340"/>
      <c r="BD178" s="307"/>
      <c r="BE178" s="307"/>
      <c r="BF178" s="307"/>
      <c r="BG178" s="341"/>
      <c r="BH178" s="351"/>
      <c r="BI178" s="307"/>
      <c r="BJ178" s="307"/>
      <c r="BK178" s="307"/>
      <c r="BL178" s="341"/>
      <c r="BM178" s="351"/>
      <c r="BN178" s="307"/>
      <c r="BO178" s="307"/>
      <c r="BP178" s="307"/>
      <c r="BQ178" s="341"/>
      <c r="BR178" s="351"/>
      <c r="BS178" s="307"/>
      <c r="BT178" s="307"/>
      <c r="BU178" s="307"/>
      <c r="BV178" s="307"/>
      <c r="BW178" s="307"/>
      <c r="BX178" s="307"/>
      <c r="BY178" s="308"/>
      <c r="BZ178" s="1875"/>
      <c r="CA178" s="1875"/>
      <c r="CB178" s="1875"/>
      <c r="CC178" s="1875"/>
      <c r="CD178" s="1875"/>
      <c r="CE178" s="1875"/>
      <c r="CF178" s="1875"/>
      <c r="CG178" s="1875"/>
      <c r="CH178" s="1875"/>
      <c r="CI178" s="1875"/>
      <c r="CJ178" s="1875"/>
      <c r="CK178" s="1875"/>
      <c r="CL178" s="1875"/>
      <c r="CM178" s="1875"/>
      <c r="CN178" s="1875"/>
      <c r="CO178" s="1875"/>
      <c r="CP178" s="1875"/>
      <c r="CQ178" s="1875"/>
      <c r="CR178" s="1875"/>
      <c r="CS178" s="1875"/>
      <c r="CT178" s="1875"/>
      <c r="CU178" s="1875"/>
      <c r="CV178" s="1875"/>
      <c r="CW178" s="1875"/>
      <c r="CX178" s="1875"/>
      <c r="CY178" s="1875"/>
      <c r="CZ178" s="1875"/>
    </row>
    <row r="179" s="637" customFormat="true" ht="15" customHeight="true" x14ac:dyDescent="0.2">
      <c r="A179" s="1256"/>
      <c r="B179" s="1270"/>
      <c r="C179" s="965"/>
      <c r="D179" s="958"/>
      <c r="E179" s="958"/>
      <c r="F179" s="958"/>
      <c r="G179" s="966"/>
      <c r="H179" s="957"/>
      <c r="I179" s="958"/>
      <c r="J179" s="958"/>
      <c r="K179" s="958"/>
      <c r="L179" s="967"/>
      <c r="M179" s="968"/>
      <c r="N179" s="958"/>
      <c r="O179" s="958"/>
      <c r="P179" s="958"/>
      <c r="Q179" s="966"/>
      <c r="R179" s="957"/>
      <c r="S179" s="958"/>
      <c r="T179" s="958"/>
      <c r="U179" s="958"/>
      <c r="V179" s="958"/>
      <c r="W179" s="958"/>
      <c r="X179" s="958"/>
      <c r="Y179" s="1841"/>
      <c r="Z179" s="603"/>
      <c r="AA179" s="603"/>
      <c r="AB179" s="603"/>
      <c r="AC179" s="603"/>
      <c r="AD179" s="603"/>
      <c r="AE179" s="603"/>
      <c r="AF179" s="603"/>
      <c r="AG179" s="603"/>
      <c r="AH179" s="603"/>
      <c r="AI179" s="603"/>
      <c r="AJ179" s="603"/>
      <c r="AK179" s="603"/>
      <c r="AL179" s="603"/>
      <c r="AM179" s="603"/>
      <c r="AN179" s="603"/>
      <c r="AO179" s="603"/>
      <c r="AP179" s="603"/>
      <c r="AQ179" s="603"/>
      <c r="AR179" s="603"/>
      <c r="AS179" s="603"/>
      <c r="AT179" s="603"/>
      <c r="AU179" s="603"/>
      <c r="AV179" s="603"/>
      <c r="AW179" s="603"/>
      <c r="AX179" s="603"/>
      <c r="AY179" s="603"/>
      <c r="AZ179" s="216"/>
      <c r="BA179" s="459"/>
      <c r="BB179" s="159"/>
      <c r="BC179" s="340"/>
      <c r="BD179" s="307"/>
      <c r="BE179" s="307"/>
      <c r="BF179" s="307"/>
      <c r="BG179" s="341"/>
      <c r="BH179" s="351"/>
      <c r="BI179" s="307"/>
      <c r="BJ179" s="307"/>
      <c r="BK179" s="307"/>
      <c r="BL179" s="341"/>
      <c r="BM179" s="351"/>
      <c r="BN179" s="307"/>
      <c r="BO179" s="307"/>
      <c r="BP179" s="307"/>
      <c r="BQ179" s="341"/>
      <c r="BR179" s="351"/>
      <c r="BS179" s="307"/>
      <c r="BT179" s="307"/>
      <c r="BU179" s="307"/>
      <c r="BV179" s="307"/>
      <c r="BW179" s="307"/>
      <c r="BX179" s="307"/>
      <c r="BY179" s="308"/>
      <c r="BZ179" s="1875"/>
      <c r="CA179" s="1875"/>
      <c r="CB179" s="1875"/>
      <c r="CC179" s="1875"/>
      <c r="CD179" s="1875"/>
      <c r="CE179" s="1875"/>
      <c r="CF179" s="1875"/>
      <c r="CG179" s="1875"/>
      <c r="CH179" s="1875"/>
      <c r="CI179" s="1875"/>
      <c r="CJ179" s="1875"/>
      <c r="CK179" s="1875"/>
      <c r="CL179" s="1875"/>
      <c r="CM179" s="1875"/>
      <c r="CN179" s="1875"/>
      <c r="CO179" s="1875"/>
      <c r="CP179" s="1875"/>
      <c r="CQ179" s="1875"/>
      <c r="CR179" s="1875"/>
      <c r="CS179" s="1875"/>
      <c r="CT179" s="1875"/>
      <c r="CU179" s="1875"/>
      <c r="CV179" s="1875"/>
      <c r="CW179" s="1875"/>
      <c r="CX179" s="1875"/>
      <c r="CY179" s="1875"/>
      <c r="CZ179" s="1875"/>
    </row>
    <row r="180" s="637" customFormat="true" ht="15" customHeight="true" x14ac:dyDescent="0.2">
      <c r="A180" s="1256"/>
      <c r="B180" s="1270"/>
      <c r="C180" s="965"/>
      <c r="D180" s="958"/>
      <c r="E180" s="958"/>
      <c r="F180" s="958"/>
      <c r="G180" s="966"/>
      <c r="H180" s="957"/>
      <c r="I180" s="958"/>
      <c r="J180" s="958"/>
      <c r="K180" s="958"/>
      <c r="L180" s="967"/>
      <c r="M180" s="968"/>
      <c r="N180" s="958"/>
      <c r="O180" s="958"/>
      <c r="P180" s="958"/>
      <c r="Q180" s="966"/>
      <c r="R180" s="957"/>
      <c r="S180" s="958"/>
      <c r="T180" s="958"/>
      <c r="U180" s="958"/>
      <c r="V180" s="958"/>
      <c r="W180" s="958"/>
      <c r="X180" s="958"/>
      <c r="Y180" s="1841"/>
      <c r="Z180" s="603"/>
      <c r="AA180" s="603"/>
      <c r="AB180" s="603"/>
      <c r="AC180" s="603"/>
      <c r="AD180" s="603"/>
      <c r="AE180" s="603"/>
      <c r="AF180" s="603"/>
      <c r="AG180" s="603"/>
      <c r="AH180" s="603"/>
      <c r="AI180" s="603"/>
      <c r="AJ180" s="603"/>
      <c r="AK180" s="603"/>
      <c r="AL180" s="603"/>
      <c r="AM180" s="603"/>
      <c r="AN180" s="603"/>
      <c r="AO180" s="603"/>
      <c r="AP180" s="603"/>
      <c r="AQ180" s="603"/>
      <c r="AR180" s="603"/>
      <c r="AS180" s="603"/>
      <c r="AT180" s="603"/>
      <c r="AU180" s="603"/>
      <c r="AV180" s="603"/>
      <c r="AW180" s="603"/>
      <c r="AX180" s="603"/>
      <c r="AY180" s="603"/>
      <c r="AZ180" s="216"/>
      <c r="BA180" s="459"/>
      <c r="BB180" s="159"/>
      <c r="BC180" s="340"/>
      <c r="BD180" s="307"/>
      <c r="BE180" s="307"/>
      <c r="BF180" s="307"/>
      <c r="BG180" s="341"/>
      <c r="BH180" s="351"/>
      <c r="BI180" s="307"/>
      <c r="BJ180" s="307"/>
      <c r="BK180" s="307"/>
      <c r="BL180" s="341"/>
      <c r="BM180" s="351"/>
      <c r="BN180" s="307"/>
      <c r="BO180" s="307"/>
      <c r="BP180" s="307"/>
      <c r="BQ180" s="341"/>
      <c r="BR180" s="351"/>
      <c r="BS180" s="307"/>
      <c r="BT180" s="307"/>
      <c r="BU180" s="307"/>
      <c r="BV180" s="307"/>
      <c r="BW180" s="307"/>
      <c r="BX180" s="307"/>
      <c r="BY180" s="308"/>
      <c r="BZ180" s="1875"/>
      <c r="CA180" s="1875"/>
      <c r="CB180" s="1875"/>
      <c r="CC180" s="1875"/>
      <c r="CD180" s="1875"/>
      <c r="CE180" s="1875"/>
      <c r="CF180" s="1875"/>
      <c r="CG180" s="1875"/>
      <c r="CH180" s="1875"/>
      <c r="CI180" s="1875"/>
      <c r="CJ180" s="1875"/>
      <c r="CK180" s="1875"/>
      <c r="CL180" s="1875"/>
      <c r="CM180" s="1875"/>
      <c r="CN180" s="1875"/>
      <c r="CO180" s="1875"/>
      <c r="CP180" s="1875"/>
      <c r="CQ180" s="1875"/>
      <c r="CR180" s="1875"/>
      <c r="CS180" s="1875"/>
      <c r="CT180" s="1875"/>
      <c r="CU180" s="1875"/>
      <c r="CV180" s="1875"/>
      <c r="CW180" s="1875"/>
      <c r="CX180" s="1875"/>
      <c r="CY180" s="1875"/>
      <c r="CZ180" s="1875"/>
    </row>
    <row r="181" s="637" customFormat="true" ht="15" customHeight="true" x14ac:dyDescent="0.2">
      <c r="A181" s="1256"/>
      <c r="B181" s="1270"/>
      <c r="C181" s="965"/>
      <c r="D181" s="958"/>
      <c r="E181" s="958"/>
      <c r="F181" s="958"/>
      <c r="G181" s="966"/>
      <c r="H181" s="957"/>
      <c r="I181" s="958"/>
      <c r="J181" s="958"/>
      <c r="K181" s="958"/>
      <c r="L181" s="967"/>
      <c r="M181" s="968"/>
      <c r="N181" s="958"/>
      <c r="O181" s="958"/>
      <c r="P181" s="958"/>
      <c r="Q181" s="966"/>
      <c r="R181" s="957"/>
      <c r="S181" s="958"/>
      <c r="T181" s="958"/>
      <c r="U181" s="958"/>
      <c r="V181" s="958"/>
      <c r="W181" s="958"/>
      <c r="X181" s="958"/>
      <c r="Y181" s="1841"/>
      <c r="Z181" s="603"/>
      <c r="AA181" s="603"/>
      <c r="AB181" s="603"/>
      <c r="AC181" s="603"/>
      <c r="AD181" s="603"/>
      <c r="AE181" s="603"/>
      <c r="AF181" s="603"/>
      <c r="AG181" s="603"/>
      <c r="AH181" s="603"/>
      <c r="AI181" s="603"/>
      <c r="AJ181" s="603"/>
      <c r="AK181" s="603"/>
      <c r="AL181" s="603"/>
      <c r="AM181" s="603"/>
      <c r="AN181" s="603"/>
      <c r="AO181" s="603"/>
      <c r="AP181" s="603"/>
      <c r="AQ181" s="603"/>
      <c r="AR181" s="603"/>
      <c r="AS181" s="603"/>
      <c r="AT181" s="603"/>
      <c r="AU181" s="603"/>
      <c r="AV181" s="603"/>
      <c r="AW181" s="603"/>
      <c r="AX181" s="603"/>
      <c r="AY181" s="603"/>
      <c r="AZ181" s="216"/>
      <c r="BA181" s="459"/>
      <c r="BB181" s="159"/>
      <c r="BC181" s="340"/>
      <c r="BD181" s="307"/>
      <c r="BE181" s="307"/>
      <c r="BF181" s="307"/>
      <c r="BG181" s="341"/>
      <c r="BH181" s="351"/>
      <c r="BI181" s="307"/>
      <c r="BJ181" s="307"/>
      <c r="BK181" s="307"/>
      <c r="BL181" s="341"/>
      <c r="BM181" s="351"/>
      <c r="BN181" s="307"/>
      <c r="BO181" s="307"/>
      <c r="BP181" s="307"/>
      <c r="BQ181" s="341"/>
      <c r="BR181" s="351"/>
      <c r="BS181" s="307"/>
      <c r="BT181" s="307"/>
      <c r="BU181" s="307"/>
      <c r="BV181" s="307"/>
      <c r="BW181" s="307"/>
      <c r="BX181" s="307"/>
      <c r="BY181" s="308"/>
      <c r="BZ181" s="1875"/>
      <c r="CA181" s="1875"/>
      <c r="CB181" s="1875"/>
      <c r="CC181" s="1875"/>
      <c r="CD181" s="1875"/>
      <c r="CE181" s="1875"/>
      <c r="CF181" s="1875"/>
      <c r="CG181" s="1875"/>
      <c r="CH181" s="1875"/>
      <c r="CI181" s="1875"/>
      <c r="CJ181" s="1875"/>
      <c r="CK181" s="1875"/>
      <c r="CL181" s="1875"/>
      <c r="CM181" s="1875"/>
      <c r="CN181" s="1875"/>
      <c r="CO181" s="1875"/>
      <c r="CP181" s="1875"/>
      <c r="CQ181" s="1875"/>
      <c r="CR181" s="1875"/>
      <c r="CS181" s="1875"/>
      <c r="CT181" s="1875"/>
      <c r="CU181" s="1875"/>
      <c r="CV181" s="1875"/>
      <c r="CW181" s="1875"/>
      <c r="CX181" s="1875"/>
      <c r="CY181" s="1875"/>
      <c r="CZ181" s="1875"/>
    </row>
    <row r="182" s="637" customFormat="true" ht="15" customHeight="true" x14ac:dyDescent="0.2">
      <c r="A182" s="1256"/>
      <c r="B182" s="1270"/>
      <c r="C182" s="965"/>
      <c r="D182" s="958"/>
      <c r="E182" s="958"/>
      <c r="F182" s="958"/>
      <c r="G182" s="966"/>
      <c r="H182" s="957"/>
      <c r="I182" s="958"/>
      <c r="J182" s="958"/>
      <c r="K182" s="958"/>
      <c r="L182" s="967"/>
      <c r="M182" s="968"/>
      <c r="N182" s="958"/>
      <c r="O182" s="958"/>
      <c r="P182" s="958"/>
      <c r="Q182" s="966"/>
      <c r="R182" s="957"/>
      <c r="S182" s="958"/>
      <c r="T182" s="958"/>
      <c r="U182" s="958"/>
      <c r="V182" s="958"/>
      <c r="W182" s="958"/>
      <c r="X182" s="958"/>
      <c r="Y182" s="1841"/>
      <c r="Z182" s="603"/>
      <c r="AA182" s="603"/>
      <c r="AB182" s="603"/>
      <c r="AC182" s="603"/>
      <c r="AD182" s="603"/>
      <c r="AE182" s="603"/>
      <c r="AF182" s="603"/>
      <c r="AG182" s="603"/>
      <c r="AH182" s="603"/>
      <c r="AI182" s="603"/>
      <c r="AJ182" s="603"/>
      <c r="AK182" s="603"/>
      <c r="AL182" s="603"/>
      <c r="AM182" s="603"/>
      <c r="AN182" s="603"/>
      <c r="AO182" s="603"/>
      <c r="AP182" s="603"/>
      <c r="AQ182" s="603"/>
      <c r="AR182" s="603"/>
      <c r="AS182" s="603"/>
      <c r="AT182" s="603"/>
      <c r="AU182" s="603"/>
      <c r="AV182" s="603"/>
      <c r="AW182" s="603"/>
      <c r="AX182" s="603"/>
      <c r="AY182" s="603"/>
      <c r="AZ182" s="216"/>
      <c r="BA182" s="459"/>
      <c r="BB182" s="159"/>
      <c r="BC182" s="340"/>
      <c r="BD182" s="307"/>
      <c r="BE182" s="307"/>
      <c r="BF182" s="307"/>
      <c r="BG182" s="341"/>
      <c r="BH182" s="351"/>
      <c r="BI182" s="307"/>
      <c r="BJ182" s="307"/>
      <c r="BK182" s="307"/>
      <c r="BL182" s="341"/>
      <c r="BM182" s="351"/>
      <c r="BN182" s="307"/>
      <c r="BO182" s="307"/>
      <c r="BP182" s="307"/>
      <c r="BQ182" s="341"/>
      <c r="BR182" s="351"/>
      <c r="BS182" s="307"/>
      <c r="BT182" s="307"/>
      <c r="BU182" s="307"/>
      <c r="BV182" s="307"/>
      <c r="BW182" s="307"/>
      <c r="BX182" s="307"/>
      <c r="BY182" s="308"/>
      <c r="BZ182" s="1875"/>
      <c r="CA182" s="1875"/>
      <c r="CB182" s="1875"/>
      <c r="CC182" s="1875"/>
      <c r="CD182" s="1875"/>
      <c r="CE182" s="1875"/>
      <c r="CF182" s="1875"/>
      <c r="CG182" s="1875"/>
      <c r="CH182" s="1875"/>
      <c r="CI182" s="1875"/>
      <c r="CJ182" s="1875"/>
      <c r="CK182" s="1875"/>
      <c r="CL182" s="1875"/>
      <c r="CM182" s="1875"/>
      <c r="CN182" s="1875"/>
      <c r="CO182" s="1875"/>
      <c r="CP182" s="1875"/>
      <c r="CQ182" s="1875"/>
      <c r="CR182" s="1875"/>
      <c r="CS182" s="1875"/>
      <c r="CT182" s="1875"/>
      <c r="CU182" s="1875"/>
      <c r="CV182" s="1875"/>
      <c r="CW182" s="1875"/>
      <c r="CX182" s="1875"/>
      <c r="CY182" s="1875"/>
      <c r="CZ182" s="1875"/>
    </row>
    <row r="183" s="637" customFormat="true" ht="15" customHeight="true" x14ac:dyDescent="0.2">
      <c r="A183" s="1256"/>
      <c r="B183" s="1270"/>
      <c r="C183" s="965"/>
      <c r="D183" s="958"/>
      <c r="E183" s="958"/>
      <c r="F183" s="958"/>
      <c r="G183" s="966"/>
      <c r="H183" s="957"/>
      <c r="I183" s="958"/>
      <c r="J183" s="958"/>
      <c r="K183" s="958"/>
      <c r="L183" s="967"/>
      <c r="M183" s="968"/>
      <c r="N183" s="958"/>
      <c r="O183" s="958"/>
      <c r="P183" s="958"/>
      <c r="Q183" s="966"/>
      <c r="R183" s="957"/>
      <c r="S183" s="958"/>
      <c r="T183" s="958"/>
      <c r="U183" s="958"/>
      <c r="V183" s="958"/>
      <c r="W183" s="958"/>
      <c r="X183" s="958"/>
      <c r="Y183" s="1841"/>
      <c r="Z183" s="603"/>
      <c r="AA183" s="603"/>
      <c r="AB183" s="603"/>
      <c r="AC183" s="603"/>
      <c r="AD183" s="603"/>
      <c r="AE183" s="603"/>
      <c r="AF183" s="603"/>
      <c r="AG183" s="603"/>
      <c r="AH183" s="603"/>
      <c r="AI183" s="603"/>
      <c r="AJ183" s="603"/>
      <c r="AK183" s="603"/>
      <c r="AL183" s="603"/>
      <c r="AM183" s="603"/>
      <c r="AN183" s="603"/>
      <c r="AO183" s="603"/>
      <c r="AP183" s="603"/>
      <c r="AQ183" s="603"/>
      <c r="AR183" s="603"/>
      <c r="AS183" s="603"/>
      <c r="AT183" s="603"/>
      <c r="AU183" s="603"/>
      <c r="AV183" s="603"/>
      <c r="AW183" s="603"/>
      <c r="AX183" s="603"/>
      <c r="AY183" s="603"/>
      <c r="AZ183" s="216"/>
      <c r="BA183" s="459"/>
      <c r="BB183" s="159"/>
      <c r="BC183" s="340"/>
      <c r="BD183" s="307"/>
      <c r="BE183" s="307"/>
      <c r="BF183" s="307"/>
      <c r="BG183" s="341"/>
      <c r="BH183" s="351"/>
      <c r="BI183" s="307"/>
      <c r="BJ183" s="307"/>
      <c r="BK183" s="307"/>
      <c r="BL183" s="341"/>
      <c r="BM183" s="351"/>
      <c r="BN183" s="307"/>
      <c r="BO183" s="307"/>
      <c r="BP183" s="307"/>
      <c r="BQ183" s="341"/>
      <c r="BR183" s="351"/>
      <c r="BS183" s="307"/>
      <c r="BT183" s="307"/>
      <c r="BU183" s="307"/>
      <c r="BV183" s="307"/>
      <c r="BW183" s="307"/>
      <c r="BX183" s="307"/>
      <c r="BY183" s="308"/>
      <c r="BZ183" s="1875"/>
      <c r="CA183" s="1875"/>
      <c r="CB183" s="1875"/>
      <c r="CC183" s="1875"/>
      <c r="CD183" s="1875"/>
      <c r="CE183" s="1875"/>
      <c r="CF183" s="1875"/>
      <c r="CG183" s="1875"/>
      <c r="CH183" s="1875"/>
      <c r="CI183" s="1875"/>
      <c r="CJ183" s="1875"/>
      <c r="CK183" s="1875"/>
      <c r="CL183" s="1875"/>
      <c r="CM183" s="1875"/>
      <c r="CN183" s="1875"/>
      <c r="CO183" s="1875"/>
      <c r="CP183" s="1875"/>
      <c r="CQ183" s="1875"/>
      <c r="CR183" s="1875"/>
      <c r="CS183" s="1875"/>
      <c r="CT183" s="1875"/>
      <c r="CU183" s="1875"/>
      <c r="CV183" s="1875"/>
      <c r="CW183" s="1875"/>
      <c r="CX183" s="1875"/>
      <c r="CY183" s="1875"/>
      <c r="CZ183" s="1875"/>
    </row>
    <row r="184" s="637" customFormat="true" ht="15" customHeight="true" x14ac:dyDescent="0.2">
      <c r="A184" s="1256"/>
      <c r="B184" s="1270"/>
      <c r="C184" s="965"/>
      <c r="D184" s="958"/>
      <c r="E184" s="958"/>
      <c r="F184" s="958"/>
      <c r="G184" s="966"/>
      <c r="H184" s="957"/>
      <c r="I184" s="958"/>
      <c r="J184" s="958"/>
      <c r="K184" s="958"/>
      <c r="L184" s="967"/>
      <c r="M184" s="968"/>
      <c r="N184" s="958"/>
      <c r="O184" s="958"/>
      <c r="P184" s="958"/>
      <c r="Q184" s="966"/>
      <c r="R184" s="957"/>
      <c r="S184" s="958"/>
      <c r="T184" s="958"/>
      <c r="U184" s="958"/>
      <c r="V184" s="958"/>
      <c r="W184" s="958"/>
      <c r="X184" s="958"/>
      <c r="Y184" s="1841"/>
      <c r="Z184" s="603"/>
      <c r="AA184" s="603"/>
      <c r="AB184" s="603"/>
      <c r="AC184" s="603"/>
      <c r="AD184" s="603"/>
      <c r="AE184" s="603"/>
      <c r="AF184" s="603"/>
      <c r="AG184" s="603"/>
      <c r="AH184" s="603"/>
      <c r="AI184" s="603"/>
      <c r="AJ184" s="603"/>
      <c r="AK184" s="603"/>
      <c r="AL184" s="603"/>
      <c r="AM184" s="603"/>
      <c r="AN184" s="603"/>
      <c r="AO184" s="603"/>
      <c r="AP184" s="603"/>
      <c r="AQ184" s="603"/>
      <c r="AR184" s="603"/>
      <c r="AS184" s="603"/>
      <c r="AT184" s="603"/>
      <c r="AU184" s="603"/>
      <c r="AV184" s="603"/>
      <c r="AW184" s="603"/>
      <c r="AX184" s="603"/>
      <c r="AY184" s="603"/>
      <c r="AZ184" s="216"/>
      <c r="BA184" s="459"/>
      <c r="BB184" s="159"/>
      <c r="BC184" s="340"/>
      <c r="BD184" s="307"/>
      <c r="BE184" s="307"/>
      <c r="BF184" s="307"/>
      <c r="BG184" s="341"/>
      <c r="BH184" s="351"/>
      <c r="BI184" s="307"/>
      <c r="BJ184" s="307"/>
      <c r="BK184" s="307"/>
      <c r="BL184" s="341"/>
      <c r="BM184" s="351"/>
      <c r="BN184" s="307"/>
      <c r="BO184" s="307"/>
      <c r="BP184" s="307"/>
      <c r="BQ184" s="341"/>
      <c r="BR184" s="351"/>
      <c r="BS184" s="307"/>
      <c r="BT184" s="307"/>
      <c r="BU184" s="307"/>
      <c r="BV184" s="307"/>
      <c r="BW184" s="307"/>
      <c r="BX184" s="307"/>
      <c r="BY184" s="308"/>
      <c r="BZ184" s="1875"/>
      <c r="CA184" s="1875"/>
      <c r="CB184" s="1875"/>
      <c r="CC184" s="1875"/>
      <c r="CD184" s="1875"/>
      <c r="CE184" s="1875"/>
      <c r="CF184" s="1875"/>
      <c r="CG184" s="1875"/>
      <c r="CH184" s="1875"/>
      <c r="CI184" s="1875"/>
      <c r="CJ184" s="1875"/>
      <c r="CK184" s="1875"/>
      <c r="CL184" s="1875"/>
      <c r="CM184" s="1875"/>
      <c r="CN184" s="1875"/>
      <c r="CO184" s="1875"/>
      <c r="CP184" s="1875"/>
      <c r="CQ184" s="1875"/>
      <c r="CR184" s="1875"/>
      <c r="CS184" s="1875"/>
      <c r="CT184" s="1875"/>
      <c r="CU184" s="1875"/>
      <c r="CV184" s="1875"/>
      <c r="CW184" s="1875"/>
      <c r="CX184" s="1875"/>
      <c r="CY184" s="1875"/>
      <c r="CZ184" s="1875"/>
    </row>
    <row r="185" s="637" customFormat="true" ht="15" customHeight="true" x14ac:dyDescent="0.2">
      <c r="A185" s="1256"/>
      <c r="B185" s="1270"/>
      <c r="C185" s="965"/>
      <c r="D185" s="958"/>
      <c r="E185" s="958"/>
      <c r="F185" s="958"/>
      <c r="G185" s="966"/>
      <c r="H185" s="957"/>
      <c r="I185" s="958"/>
      <c r="J185" s="958"/>
      <c r="K185" s="958"/>
      <c r="L185" s="967"/>
      <c r="M185" s="968"/>
      <c r="N185" s="958"/>
      <c r="O185" s="958"/>
      <c r="P185" s="958"/>
      <c r="Q185" s="966"/>
      <c r="R185" s="957"/>
      <c r="S185" s="958"/>
      <c r="T185" s="958"/>
      <c r="U185" s="958"/>
      <c r="V185" s="958"/>
      <c r="W185" s="958"/>
      <c r="X185" s="958"/>
      <c r="Y185" s="1841"/>
      <c r="Z185" s="603"/>
      <c r="AA185" s="603"/>
      <c r="AB185" s="603"/>
      <c r="AC185" s="603"/>
      <c r="AD185" s="603"/>
      <c r="AE185" s="603"/>
      <c r="AF185" s="603"/>
      <c r="AG185" s="603"/>
      <c r="AH185" s="603"/>
      <c r="AI185" s="603"/>
      <c r="AJ185" s="603"/>
      <c r="AK185" s="603"/>
      <c r="AL185" s="603"/>
      <c r="AM185" s="603"/>
      <c r="AN185" s="603"/>
      <c r="AO185" s="603"/>
      <c r="AP185" s="603"/>
      <c r="AQ185" s="603"/>
      <c r="AR185" s="603"/>
      <c r="AS185" s="603"/>
      <c r="AT185" s="603"/>
      <c r="AU185" s="603"/>
      <c r="AV185" s="603"/>
      <c r="AW185" s="603"/>
      <c r="AX185" s="603"/>
      <c r="AY185" s="603"/>
      <c r="AZ185" s="216"/>
      <c r="BA185" s="459"/>
      <c r="BB185" s="159"/>
      <c r="BC185" s="340"/>
      <c r="BD185" s="307"/>
      <c r="BE185" s="307"/>
      <c r="BF185" s="307"/>
      <c r="BG185" s="341"/>
      <c r="BH185" s="351"/>
      <c r="BI185" s="307"/>
      <c r="BJ185" s="307"/>
      <c r="BK185" s="307"/>
      <c r="BL185" s="341"/>
      <c r="BM185" s="351"/>
      <c r="BN185" s="307"/>
      <c r="BO185" s="307"/>
      <c r="BP185" s="307"/>
      <c r="BQ185" s="341"/>
      <c r="BR185" s="351"/>
      <c r="BS185" s="307"/>
      <c r="BT185" s="307"/>
      <c r="BU185" s="307"/>
      <c r="BV185" s="307"/>
      <c r="BW185" s="307"/>
      <c r="BX185" s="307"/>
      <c r="BY185" s="308"/>
      <c r="BZ185" s="1875"/>
      <c r="CA185" s="1875"/>
      <c r="CB185" s="1875"/>
      <c r="CC185" s="1875"/>
      <c r="CD185" s="1875"/>
      <c r="CE185" s="1875"/>
      <c r="CF185" s="1875"/>
      <c r="CG185" s="1875"/>
      <c r="CH185" s="1875"/>
      <c r="CI185" s="1875"/>
      <c r="CJ185" s="1875"/>
      <c r="CK185" s="1875"/>
      <c r="CL185" s="1875"/>
      <c r="CM185" s="1875"/>
      <c r="CN185" s="1875"/>
      <c r="CO185" s="1875"/>
      <c r="CP185" s="1875"/>
      <c r="CQ185" s="1875"/>
      <c r="CR185" s="1875"/>
      <c r="CS185" s="1875"/>
      <c r="CT185" s="1875"/>
      <c r="CU185" s="1875"/>
      <c r="CV185" s="1875"/>
      <c r="CW185" s="1875"/>
      <c r="CX185" s="1875"/>
      <c r="CY185" s="1875"/>
      <c r="CZ185" s="1875"/>
    </row>
    <row r="186" s="637" customFormat="true" ht="15" customHeight="true" x14ac:dyDescent="0.2">
      <c r="A186" s="1256"/>
      <c r="B186" s="1270"/>
      <c r="C186" s="965"/>
      <c r="D186" s="958"/>
      <c r="E186" s="958"/>
      <c r="F186" s="958"/>
      <c r="G186" s="966"/>
      <c r="H186" s="957"/>
      <c r="I186" s="958"/>
      <c r="J186" s="958"/>
      <c r="K186" s="958"/>
      <c r="L186" s="967"/>
      <c r="M186" s="968"/>
      <c r="N186" s="958"/>
      <c r="O186" s="958"/>
      <c r="P186" s="958"/>
      <c r="Q186" s="966"/>
      <c r="R186" s="957"/>
      <c r="S186" s="958"/>
      <c r="T186" s="958"/>
      <c r="U186" s="958"/>
      <c r="V186" s="958"/>
      <c r="W186" s="958"/>
      <c r="X186" s="958"/>
      <c r="Y186" s="1841"/>
      <c r="Z186" s="603"/>
      <c r="AA186" s="603"/>
      <c r="AB186" s="603"/>
      <c r="AC186" s="603"/>
      <c r="AD186" s="603"/>
      <c r="AE186" s="603"/>
      <c r="AF186" s="603"/>
      <c r="AG186" s="603"/>
      <c r="AH186" s="603"/>
      <c r="AI186" s="603"/>
      <c r="AJ186" s="603"/>
      <c r="AK186" s="603"/>
      <c r="AL186" s="603"/>
      <c r="AM186" s="603"/>
      <c r="AN186" s="603"/>
      <c r="AO186" s="603"/>
      <c r="AP186" s="603"/>
      <c r="AQ186" s="603"/>
      <c r="AR186" s="603"/>
      <c r="AS186" s="603"/>
      <c r="AT186" s="603"/>
      <c r="AU186" s="603"/>
      <c r="AV186" s="603"/>
      <c r="AW186" s="603"/>
      <c r="AX186" s="603"/>
      <c r="AY186" s="603"/>
      <c r="AZ186" s="216"/>
      <c r="BA186" s="459"/>
      <c r="BB186" s="159"/>
      <c r="BC186" s="340"/>
      <c r="BD186" s="307"/>
      <c r="BE186" s="307"/>
      <c r="BF186" s="307"/>
      <c r="BG186" s="341"/>
      <c r="BH186" s="351"/>
      <c r="BI186" s="307"/>
      <c r="BJ186" s="307"/>
      <c r="BK186" s="307"/>
      <c r="BL186" s="341"/>
      <c r="BM186" s="351"/>
      <c r="BN186" s="307"/>
      <c r="BO186" s="307"/>
      <c r="BP186" s="307"/>
      <c r="BQ186" s="341"/>
      <c r="BR186" s="351"/>
      <c r="BS186" s="307"/>
      <c r="BT186" s="307"/>
      <c r="BU186" s="307"/>
      <c r="BV186" s="307"/>
      <c r="BW186" s="307"/>
      <c r="BX186" s="307"/>
      <c r="BY186" s="308"/>
      <c r="BZ186" s="1875"/>
      <c r="CA186" s="1875"/>
      <c r="CB186" s="1875"/>
      <c r="CC186" s="1875"/>
      <c r="CD186" s="1875"/>
      <c r="CE186" s="1875"/>
      <c r="CF186" s="1875"/>
      <c r="CG186" s="1875"/>
      <c r="CH186" s="1875"/>
      <c r="CI186" s="1875"/>
      <c r="CJ186" s="1875"/>
      <c r="CK186" s="1875"/>
      <c r="CL186" s="1875"/>
      <c r="CM186" s="1875"/>
      <c r="CN186" s="1875"/>
      <c r="CO186" s="1875"/>
      <c r="CP186" s="1875"/>
      <c r="CQ186" s="1875"/>
      <c r="CR186" s="1875"/>
      <c r="CS186" s="1875"/>
      <c r="CT186" s="1875"/>
      <c r="CU186" s="1875"/>
      <c r="CV186" s="1875"/>
      <c r="CW186" s="1875"/>
      <c r="CX186" s="1875"/>
      <c r="CY186" s="1875"/>
      <c r="CZ186" s="1875"/>
    </row>
    <row r="187" s="637" customFormat="true" ht="15" customHeight="true" x14ac:dyDescent="0.2">
      <c r="A187" s="1256"/>
      <c r="B187" s="1270"/>
      <c r="C187" s="965"/>
      <c r="D187" s="958"/>
      <c r="E187" s="958"/>
      <c r="F187" s="958"/>
      <c r="G187" s="966"/>
      <c r="H187" s="957"/>
      <c r="I187" s="958"/>
      <c r="J187" s="958"/>
      <c r="K187" s="958"/>
      <c r="L187" s="967"/>
      <c r="M187" s="968"/>
      <c r="N187" s="958"/>
      <c r="O187" s="958"/>
      <c r="P187" s="958"/>
      <c r="Q187" s="966"/>
      <c r="R187" s="957"/>
      <c r="S187" s="958"/>
      <c r="T187" s="958"/>
      <c r="U187" s="958"/>
      <c r="V187" s="958"/>
      <c r="W187" s="958"/>
      <c r="X187" s="958"/>
      <c r="Y187" s="1841"/>
      <c r="Z187" s="603"/>
      <c r="AA187" s="603"/>
      <c r="AB187" s="603"/>
      <c r="AC187" s="603"/>
      <c r="AD187" s="603"/>
      <c r="AE187" s="603"/>
      <c r="AF187" s="603"/>
      <c r="AG187" s="603"/>
      <c r="AH187" s="603"/>
      <c r="AI187" s="603"/>
      <c r="AJ187" s="603"/>
      <c r="AK187" s="603"/>
      <c r="AL187" s="603"/>
      <c r="AM187" s="603"/>
      <c r="AN187" s="603"/>
      <c r="AO187" s="603"/>
      <c r="AP187" s="603"/>
      <c r="AQ187" s="603"/>
      <c r="AR187" s="603"/>
      <c r="AS187" s="603"/>
      <c r="AT187" s="603"/>
      <c r="AU187" s="603"/>
      <c r="AV187" s="603"/>
      <c r="AW187" s="603"/>
      <c r="AX187" s="603"/>
      <c r="AY187" s="603"/>
      <c r="AZ187" s="216"/>
      <c r="BA187" s="459"/>
      <c r="BB187" s="159"/>
      <c r="BC187" s="340"/>
      <c r="BD187" s="307"/>
      <c r="BE187" s="307"/>
      <c r="BF187" s="307"/>
      <c r="BG187" s="341"/>
      <c r="BH187" s="351"/>
      <c r="BI187" s="307"/>
      <c r="BJ187" s="307"/>
      <c r="BK187" s="307"/>
      <c r="BL187" s="341"/>
      <c r="BM187" s="351"/>
      <c r="BN187" s="307"/>
      <c r="BO187" s="307"/>
      <c r="BP187" s="307"/>
      <c r="BQ187" s="341"/>
      <c r="BR187" s="351"/>
      <c r="BS187" s="307"/>
      <c r="BT187" s="307"/>
      <c r="BU187" s="307"/>
      <c r="BV187" s="307"/>
      <c r="BW187" s="307"/>
      <c r="BX187" s="307"/>
      <c r="BY187" s="308"/>
      <c r="BZ187" s="1875"/>
      <c r="CA187" s="1875"/>
      <c r="CB187" s="1875"/>
      <c r="CC187" s="1875"/>
      <c r="CD187" s="1875"/>
      <c r="CE187" s="1875"/>
      <c r="CF187" s="1875"/>
      <c r="CG187" s="1875"/>
      <c r="CH187" s="1875"/>
      <c r="CI187" s="1875"/>
      <c r="CJ187" s="1875"/>
      <c r="CK187" s="1875"/>
      <c r="CL187" s="1875"/>
      <c r="CM187" s="1875"/>
      <c r="CN187" s="1875"/>
      <c r="CO187" s="1875"/>
      <c r="CP187" s="1875"/>
      <c r="CQ187" s="1875"/>
      <c r="CR187" s="1875"/>
      <c r="CS187" s="1875"/>
      <c r="CT187" s="1875"/>
      <c r="CU187" s="1875"/>
      <c r="CV187" s="1875"/>
      <c r="CW187" s="1875"/>
      <c r="CX187" s="1875"/>
      <c r="CY187" s="1875"/>
      <c r="CZ187" s="1875"/>
    </row>
    <row r="188" s="637" customFormat="true" ht="15" customHeight="true" x14ac:dyDescent="0.2">
      <c r="A188" s="1256"/>
      <c r="B188" s="1270"/>
      <c r="C188" s="965"/>
      <c r="D188" s="958"/>
      <c r="E188" s="958"/>
      <c r="F188" s="958"/>
      <c r="G188" s="966"/>
      <c r="H188" s="957"/>
      <c r="I188" s="958"/>
      <c r="J188" s="958"/>
      <c r="K188" s="958"/>
      <c r="L188" s="967"/>
      <c r="M188" s="968"/>
      <c r="N188" s="958"/>
      <c r="O188" s="958"/>
      <c r="P188" s="958"/>
      <c r="Q188" s="966"/>
      <c r="R188" s="957"/>
      <c r="S188" s="958"/>
      <c r="T188" s="958"/>
      <c r="U188" s="958"/>
      <c r="V188" s="958"/>
      <c r="W188" s="958"/>
      <c r="X188" s="958"/>
      <c r="Y188" s="1841"/>
      <c r="Z188" s="603"/>
      <c r="AA188" s="603"/>
      <c r="AB188" s="603"/>
      <c r="AC188" s="603"/>
      <c r="AD188" s="603"/>
      <c r="AE188" s="603"/>
      <c r="AF188" s="603"/>
      <c r="AG188" s="603"/>
      <c r="AH188" s="603"/>
      <c r="AI188" s="603"/>
      <c r="AJ188" s="603"/>
      <c r="AK188" s="603"/>
      <c r="AL188" s="603"/>
      <c r="AM188" s="603"/>
      <c r="AN188" s="603"/>
      <c r="AO188" s="603"/>
      <c r="AP188" s="603"/>
      <c r="AQ188" s="603"/>
      <c r="AR188" s="603"/>
      <c r="AS188" s="603"/>
      <c r="AT188" s="603"/>
      <c r="AU188" s="603"/>
      <c r="AV188" s="603"/>
      <c r="AW188" s="603"/>
      <c r="AX188" s="603"/>
      <c r="AY188" s="603"/>
      <c r="AZ188" s="216"/>
      <c r="BA188" s="459"/>
      <c r="BB188" s="159"/>
      <c r="BC188" s="340"/>
      <c r="BD188" s="307"/>
      <c r="BE188" s="307"/>
      <c r="BF188" s="307"/>
      <c r="BG188" s="341"/>
      <c r="BH188" s="351"/>
      <c r="BI188" s="307"/>
      <c r="BJ188" s="307"/>
      <c r="BK188" s="307"/>
      <c r="BL188" s="341"/>
      <c r="BM188" s="351"/>
      <c r="BN188" s="307"/>
      <c r="BO188" s="307"/>
      <c r="BP188" s="307"/>
      <c r="BQ188" s="341"/>
      <c r="BR188" s="351"/>
      <c r="BS188" s="307"/>
      <c r="BT188" s="307"/>
      <c r="BU188" s="307"/>
      <c r="BV188" s="307"/>
      <c r="BW188" s="307"/>
      <c r="BX188" s="307"/>
      <c r="BY188" s="308"/>
      <c r="BZ188" s="1875"/>
      <c r="CA188" s="1875"/>
      <c r="CB188" s="1875"/>
      <c r="CC188" s="1875"/>
      <c r="CD188" s="1875"/>
      <c r="CE188" s="1875"/>
      <c r="CF188" s="1875"/>
      <c r="CG188" s="1875"/>
      <c r="CH188" s="1875"/>
      <c r="CI188" s="1875"/>
      <c r="CJ188" s="1875"/>
      <c r="CK188" s="1875"/>
      <c r="CL188" s="1875"/>
      <c r="CM188" s="1875"/>
      <c r="CN188" s="1875"/>
      <c r="CO188" s="1875"/>
      <c r="CP188" s="1875"/>
      <c r="CQ188" s="1875"/>
      <c r="CR188" s="1875"/>
      <c r="CS188" s="1875"/>
      <c r="CT188" s="1875"/>
      <c r="CU188" s="1875"/>
      <c r="CV188" s="1875"/>
      <c r="CW188" s="1875"/>
      <c r="CX188" s="1875"/>
      <c r="CY188" s="1875"/>
      <c r="CZ188" s="1875"/>
    </row>
    <row r="189" s="637" customFormat="true" ht="15" customHeight="true" x14ac:dyDescent="0.2">
      <c r="A189" s="1256"/>
      <c r="B189" s="1270"/>
      <c r="C189" s="965"/>
      <c r="D189" s="958"/>
      <c r="E189" s="958"/>
      <c r="F189" s="958"/>
      <c r="G189" s="966"/>
      <c r="H189" s="957"/>
      <c r="I189" s="958"/>
      <c r="J189" s="958"/>
      <c r="K189" s="958"/>
      <c r="L189" s="967"/>
      <c r="M189" s="968"/>
      <c r="N189" s="958"/>
      <c r="O189" s="958"/>
      <c r="P189" s="958"/>
      <c r="Q189" s="966"/>
      <c r="R189" s="957"/>
      <c r="S189" s="958"/>
      <c r="T189" s="958"/>
      <c r="U189" s="958"/>
      <c r="V189" s="958"/>
      <c r="W189" s="958"/>
      <c r="X189" s="958"/>
      <c r="Y189" s="1841"/>
      <c r="Z189" s="603"/>
      <c r="AA189" s="603"/>
      <c r="AB189" s="603"/>
      <c r="AC189" s="603"/>
      <c r="AD189" s="603"/>
      <c r="AE189" s="603"/>
      <c r="AF189" s="603"/>
      <c r="AG189" s="603"/>
      <c r="AH189" s="603"/>
      <c r="AI189" s="603"/>
      <c r="AJ189" s="603"/>
      <c r="AK189" s="603"/>
      <c r="AL189" s="603"/>
      <c r="AM189" s="603"/>
      <c r="AN189" s="603"/>
      <c r="AO189" s="603"/>
      <c r="AP189" s="603"/>
      <c r="AQ189" s="603"/>
      <c r="AR189" s="603"/>
      <c r="AS189" s="603"/>
      <c r="AT189" s="603"/>
      <c r="AU189" s="603"/>
      <c r="AV189" s="603"/>
      <c r="AW189" s="603"/>
      <c r="AX189" s="603"/>
      <c r="AY189" s="603"/>
      <c r="AZ189" s="216"/>
      <c r="BA189" s="459"/>
      <c r="BB189" s="159"/>
      <c r="BC189" s="340"/>
      <c r="BD189" s="307"/>
      <c r="BE189" s="307"/>
      <c r="BF189" s="307"/>
      <c r="BG189" s="341"/>
      <c r="BH189" s="351"/>
      <c r="BI189" s="307"/>
      <c r="BJ189" s="307"/>
      <c r="BK189" s="307"/>
      <c r="BL189" s="341"/>
      <c r="BM189" s="351"/>
      <c r="BN189" s="307"/>
      <c r="BO189" s="307"/>
      <c r="BP189" s="307"/>
      <c r="BQ189" s="341"/>
      <c r="BR189" s="351"/>
      <c r="BS189" s="307"/>
      <c r="BT189" s="307"/>
      <c r="BU189" s="307"/>
      <c r="BV189" s="307"/>
      <c r="BW189" s="307"/>
      <c r="BX189" s="307"/>
      <c r="BY189" s="308"/>
      <c r="BZ189" s="1875"/>
      <c r="CA189" s="1875"/>
      <c r="CB189" s="1875"/>
      <c r="CC189" s="1875"/>
      <c r="CD189" s="1875"/>
      <c r="CE189" s="1875"/>
      <c r="CF189" s="1875"/>
      <c r="CG189" s="1875"/>
      <c r="CH189" s="1875"/>
      <c r="CI189" s="1875"/>
      <c r="CJ189" s="1875"/>
      <c r="CK189" s="1875"/>
      <c r="CL189" s="1875"/>
      <c r="CM189" s="1875"/>
      <c r="CN189" s="1875"/>
      <c r="CO189" s="1875"/>
      <c r="CP189" s="1875"/>
      <c r="CQ189" s="1875"/>
      <c r="CR189" s="1875"/>
      <c r="CS189" s="1875"/>
      <c r="CT189" s="1875"/>
      <c r="CU189" s="1875"/>
      <c r="CV189" s="1875"/>
      <c r="CW189" s="1875"/>
      <c r="CX189" s="1875"/>
      <c r="CY189" s="1875"/>
      <c r="CZ189" s="1875"/>
    </row>
    <row r="190" s="637" customFormat="true" ht="15" customHeight="true" x14ac:dyDescent="0.2">
      <c r="A190" s="1256"/>
      <c r="B190" s="1270"/>
      <c r="C190" s="965"/>
      <c r="D190" s="958"/>
      <c r="E190" s="958"/>
      <c r="F190" s="958"/>
      <c r="G190" s="966"/>
      <c r="H190" s="957"/>
      <c r="I190" s="958"/>
      <c r="J190" s="958"/>
      <c r="K190" s="958"/>
      <c r="L190" s="967"/>
      <c r="M190" s="968"/>
      <c r="N190" s="958"/>
      <c r="O190" s="958"/>
      <c r="P190" s="958"/>
      <c r="Q190" s="966"/>
      <c r="R190" s="957"/>
      <c r="S190" s="958"/>
      <c r="T190" s="958"/>
      <c r="U190" s="958"/>
      <c r="V190" s="958"/>
      <c r="W190" s="958"/>
      <c r="X190" s="958"/>
      <c r="Y190" s="1841"/>
      <c r="Z190" s="603"/>
      <c r="AA190" s="603"/>
      <c r="AB190" s="603"/>
      <c r="AC190" s="603"/>
      <c r="AD190" s="603"/>
      <c r="AE190" s="603"/>
      <c r="AF190" s="603"/>
      <c r="AG190" s="603"/>
      <c r="AH190" s="603"/>
      <c r="AI190" s="603"/>
      <c r="AJ190" s="603"/>
      <c r="AK190" s="603"/>
      <c r="AL190" s="603"/>
      <c r="AM190" s="603"/>
      <c r="AN190" s="603"/>
      <c r="AO190" s="603"/>
      <c r="AP190" s="603"/>
      <c r="AQ190" s="603"/>
      <c r="AR190" s="603"/>
      <c r="AS190" s="603"/>
      <c r="AT190" s="603"/>
      <c r="AU190" s="603"/>
      <c r="AV190" s="603"/>
      <c r="AW190" s="603"/>
      <c r="AX190" s="603"/>
      <c r="AY190" s="603"/>
      <c r="AZ190" s="216"/>
      <c r="BA190" s="459"/>
      <c r="BB190" s="159"/>
      <c r="BC190" s="340"/>
      <c r="BD190" s="307"/>
      <c r="BE190" s="307"/>
      <c r="BF190" s="307"/>
      <c r="BG190" s="341"/>
      <c r="BH190" s="351"/>
      <c r="BI190" s="307"/>
      <c r="BJ190" s="307"/>
      <c r="BK190" s="307"/>
      <c r="BL190" s="341"/>
      <c r="BM190" s="351"/>
      <c r="BN190" s="307"/>
      <c r="BO190" s="307"/>
      <c r="BP190" s="307"/>
      <c r="BQ190" s="341"/>
      <c r="BR190" s="351"/>
      <c r="BS190" s="307"/>
      <c r="BT190" s="307"/>
      <c r="BU190" s="307"/>
      <c r="BV190" s="307"/>
      <c r="BW190" s="307"/>
      <c r="BX190" s="307"/>
      <c r="BY190" s="308"/>
      <c r="BZ190" s="1875"/>
      <c r="CA190" s="1875"/>
      <c r="CB190" s="1875"/>
      <c r="CC190" s="1875"/>
      <c r="CD190" s="1875"/>
      <c r="CE190" s="1875"/>
      <c r="CF190" s="1875"/>
      <c r="CG190" s="1875"/>
      <c r="CH190" s="1875"/>
      <c r="CI190" s="1875"/>
      <c r="CJ190" s="1875"/>
      <c r="CK190" s="1875"/>
      <c r="CL190" s="1875"/>
      <c r="CM190" s="1875"/>
      <c r="CN190" s="1875"/>
      <c r="CO190" s="1875"/>
      <c r="CP190" s="1875"/>
      <c r="CQ190" s="1875"/>
      <c r="CR190" s="1875"/>
      <c r="CS190" s="1875"/>
      <c r="CT190" s="1875"/>
      <c r="CU190" s="1875"/>
      <c r="CV190" s="1875"/>
      <c r="CW190" s="1875"/>
      <c r="CX190" s="1875"/>
      <c r="CY190" s="1875"/>
      <c r="CZ190" s="1875"/>
    </row>
    <row r="191" s="637" customFormat="true" ht="15" customHeight="true" x14ac:dyDescent="0.2">
      <c r="A191" s="1256"/>
      <c r="B191" s="1270"/>
      <c r="C191" s="965"/>
      <c r="D191" s="958"/>
      <c r="E191" s="958"/>
      <c r="F191" s="958"/>
      <c r="G191" s="966"/>
      <c r="H191" s="957"/>
      <c r="I191" s="958"/>
      <c r="J191" s="958"/>
      <c r="K191" s="958"/>
      <c r="L191" s="967"/>
      <c r="M191" s="968"/>
      <c r="N191" s="958"/>
      <c r="O191" s="958"/>
      <c r="P191" s="958"/>
      <c r="Q191" s="966"/>
      <c r="R191" s="957"/>
      <c r="S191" s="958"/>
      <c r="T191" s="958"/>
      <c r="U191" s="958"/>
      <c r="V191" s="958"/>
      <c r="W191" s="958"/>
      <c r="X191" s="958"/>
      <c r="Y191" s="1841"/>
      <c r="Z191" s="603"/>
      <c r="AA191" s="603"/>
      <c r="AB191" s="603"/>
      <c r="AC191" s="603"/>
      <c r="AD191" s="603"/>
      <c r="AE191" s="603"/>
      <c r="AF191" s="603"/>
      <c r="AG191" s="603"/>
      <c r="AH191" s="603"/>
      <c r="AI191" s="603"/>
      <c r="AJ191" s="603"/>
      <c r="AK191" s="603"/>
      <c r="AL191" s="603"/>
      <c r="AM191" s="603"/>
      <c r="AN191" s="603"/>
      <c r="AO191" s="603"/>
      <c r="AP191" s="603"/>
      <c r="AQ191" s="603"/>
      <c r="AR191" s="603"/>
      <c r="AS191" s="603"/>
      <c r="AT191" s="603"/>
      <c r="AU191" s="603"/>
      <c r="AV191" s="603"/>
      <c r="AW191" s="603"/>
      <c r="AX191" s="603"/>
      <c r="AY191" s="603"/>
      <c r="AZ191" s="216"/>
      <c r="BA191" s="459"/>
      <c r="BB191" s="159"/>
      <c r="BC191" s="340"/>
      <c r="BD191" s="307"/>
      <c r="BE191" s="307"/>
      <c r="BF191" s="307"/>
      <c r="BG191" s="341"/>
      <c r="BH191" s="351"/>
      <c r="BI191" s="307"/>
      <c r="BJ191" s="307"/>
      <c r="BK191" s="307"/>
      <c r="BL191" s="341"/>
      <c r="BM191" s="351"/>
      <c r="BN191" s="307"/>
      <c r="BO191" s="307"/>
      <c r="BP191" s="307"/>
      <c r="BQ191" s="341"/>
      <c r="BR191" s="351"/>
      <c r="BS191" s="307"/>
      <c r="BT191" s="307"/>
      <c r="BU191" s="307"/>
      <c r="BV191" s="307"/>
      <c r="BW191" s="307"/>
      <c r="BX191" s="307"/>
      <c r="BY191" s="308"/>
      <c r="BZ191" s="1875"/>
      <c r="CA191" s="1875"/>
      <c r="CB191" s="1875"/>
      <c r="CC191" s="1875"/>
      <c r="CD191" s="1875"/>
      <c r="CE191" s="1875"/>
      <c r="CF191" s="1875"/>
      <c r="CG191" s="1875"/>
      <c r="CH191" s="1875"/>
      <c r="CI191" s="1875"/>
      <c r="CJ191" s="1875"/>
      <c r="CK191" s="1875"/>
      <c r="CL191" s="1875"/>
      <c r="CM191" s="1875"/>
      <c r="CN191" s="1875"/>
      <c r="CO191" s="1875"/>
      <c r="CP191" s="1875"/>
      <c r="CQ191" s="1875"/>
      <c r="CR191" s="1875"/>
      <c r="CS191" s="1875"/>
      <c r="CT191" s="1875"/>
      <c r="CU191" s="1875"/>
      <c r="CV191" s="1875"/>
      <c r="CW191" s="1875"/>
      <c r="CX191" s="1875"/>
      <c r="CY191" s="1875"/>
      <c r="CZ191" s="1875"/>
    </row>
    <row r="192" s="637" customFormat="true" ht="15" customHeight="true" x14ac:dyDescent="0.2">
      <c r="A192" s="1257"/>
      <c r="B192" s="1271"/>
      <c r="C192" s="969"/>
      <c r="D192" s="970"/>
      <c r="E192" s="970"/>
      <c r="F192" s="970"/>
      <c r="G192" s="971"/>
      <c r="H192" s="972"/>
      <c r="I192" s="970"/>
      <c r="J192" s="970"/>
      <c r="K192" s="970"/>
      <c r="L192" s="973"/>
      <c r="M192" s="974"/>
      <c r="N192" s="970"/>
      <c r="O192" s="970"/>
      <c r="P192" s="970"/>
      <c r="Q192" s="971"/>
      <c r="R192" s="972"/>
      <c r="S192" s="970"/>
      <c r="T192" s="970"/>
      <c r="U192" s="970"/>
      <c r="V192" s="970"/>
      <c r="W192" s="970"/>
      <c r="X192" s="970"/>
      <c r="Y192" s="1842"/>
      <c r="Z192" s="603"/>
      <c r="AA192" s="603"/>
      <c r="AB192" s="603"/>
      <c r="AC192" s="603"/>
      <c r="AD192" s="603"/>
      <c r="AE192" s="603"/>
      <c r="AF192" s="603"/>
      <c r="AG192" s="603"/>
      <c r="AH192" s="603"/>
      <c r="AI192" s="603"/>
      <c r="AJ192" s="603"/>
      <c r="AK192" s="603"/>
      <c r="AL192" s="603"/>
      <c r="AM192" s="603"/>
      <c r="AN192" s="603"/>
      <c r="AO192" s="603"/>
      <c r="AP192" s="603"/>
      <c r="AQ192" s="603"/>
      <c r="AR192" s="603"/>
      <c r="AS192" s="603"/>
      <c r="AT192" s="603"/>
      <c r="AU192" s="603"/>
      <c r="AV192" s="603"/>
      <c r="AW192" s="603"/>
      <c r="AX192" s="603"/>
      <c r="AY192" s="603"/>
      <c r="AZ192" s="216"/>
      <c r="BA192" s="459"/>
      <c r="BB192" s="159"/>
      <c r="BC192" s="340"/>
      <c r="BD192" s="307"/>
      <c r="BE192" s="307"/>
      <c r="BF192" s="307"/>
      <c r="BG192" s="341"/>
      <c r="BH192" s="351"/>
      <c r="BI192" s="307"/>
      <c r="BJ192" s="307"/>
      <c r="BK192" s="307"/>
      <c r="BL192" s="341"/>
      <c r="BM192" s="351"/>
      <c r="BN192" s="307"/>
      <c r="BO192" s="307"/>
      <c r="BP192" s="307"/>
      <c r="BQ192" s="341"/>
      <c r="BR192" s="351"/>
      <c r="BS192" s="307"/>
      <c r="BT192" s="307"/>
      <c r="BU192" s="307"/>
      <c r="BV192" s="307"/>
      <c r="BW192" s="307"/>
      <c r="BX192" s="307"/>
      <c r="BY192" s="308"/>
      <c r="BZ192" s="1875"/>
      <c r="CA192" s="1875"/>
      <c r="CB192" s="1875"/>
      <c r="CC192" s="1875"/>
      <c r="CD192" s="1875"/>
      <c r="CE192" s="1875"/>
      <c r="CF192" s="1875"/>
      <c r="CG192" s="1875"/>
      <c r="CH192" s="1875"/>
      <c r="CI192" s="1875"/>
      <c r="CJ192" s="1875"/>
      <c r="CK192" s="1875"/>
      <c r="CL192" s="1875"/>
      <c r="CM192" s="1875"/>
      <c r="CN192" s="1875"/>
      <c r="CO192" s="1875"/>
      <c r="CP192" s="1875"/>
      <c r="CQ192" s="1875"/>
      <c r="CR192" s="1875"/>
      <c r="CS192" s="1875"/>
      <c r="CT192" s="1875"/>
      <c r="CU192" s="1875"/>
      <c r="CV192" s="1875"/>
      <c r="CW192" s="1875"/>
      <c r="CX192" s="1875"/>
      <c r="CY192" s="1875"/>
      <c r="CZ192" s="1875"/>
    </row>
    <row r="193" s="637" customFormat="true" ht="15" customHeight="true" x14ac:dyDescent="0.2">
      <c r="A193" s="730"/>
      <c r="B193" s="1272"/>
      <c r="C193" s="886"/>
      <c r="D193" s="844"/>
      <c r="E193" s="844"/>
      <c r="F193" s="844"/>
      <c r="G193" s="845"/>
      <c r="H193" s="887"/>
      <c r="I193" s="844"/>
      <c r="J193" s="844"/>
      <c r="K193" s="844"/>
      <c r="L193" s="888"/>
      <c r="M193" s="886"/>
      <c r="N193" s="844"/>
      <c r="O193" s="844"/>
      <c r="P193" s="844"/>
      <c r="Q193" s="845"/>
      <c r="R193" s="887"/>
      <c r="S193" s="844"/>
      <c r="T193" s="844"/>
      <c r="U193" s="844"/>
      <c r="V193" s="844"/>
      <c r="W193" s="844"/>
      <c r="X193" s="844"/>
      <c r="Y193" s="888"/>
      <c r="Z193" s="603"/>
      <c r="AA193" s="603"/>
      <c r="AB193" s="603"/>
      <c r="AC193" s="603"/>
      <c r="AD193" s="603"/>
      <c r="AE193" s="603"/>
      <c r="AF193" s="603"/>
      <c r="AG193" s="603"/>
      <c r="AH193" s="603"/>
      <c r="AI193" s="603"/>
      <c r="AJ193" s="603"/>
      <c r="AK193" s="603"/>
      <c r="AL193" s="603"/>
      <c r="AM193" s="603"/>
      <c r="AN193" s="603"/>
      <c r="AO193" s="603"/>
      <c r="AP193" s="603"/>
      <c r="AQ193" s="603"/>
      <c r="AR193" s="603"/>
      <c r="AS193" s="603"/>
      <c r="AT193" s="603"/>
      <c r="AU193" s="603"/>
      <c r="AV193" s="603"/>
      <c r="AW193" s="603"/>
      <c r="AX193" s="603"/>
      <c r="AY193" s="603"/>
      <c r="AZ193" s="216"/>
      <c r="BA193" s="459"/>
      <c r="BB193" s="159"/>
      <c r="BC193" s="340"/>
      <c r="BD193" s="307"/>
      <c r="BE193" s="307"/>
      <c r="BF193" s="307"/>
      <c r="BG193" s="341"/>
      <c r="BH193" s="351"/>
      <c r="BI193" s="307"/>
      <c r="BJ193" s="307"/>
      <c r="BK193" s="307"/>
      <c r="BL193" s="341"/>
      <c r="BM193" s="351"/>
      <c r="BN193" s="307"/>
      <c r="BO193" s="307"/>
      <c r="BP193" s="307"/>
      <c r="BQ193" s="341"/>
      <c r="BR193" s="351"/>
      <c r="BS193" s="307"/>
      <c r="BT193" s="307"/>
      <c r="BU193" s="307"/>
      <c r="BV193" s="307"/>
      <c r="BW193" s="307"/>
      <c r="BX193" s="307"/>
      <c r="BY193" s="308"/>
      <c r="BZ193" s="1875"/>
      <c r="CA193" s="1875"/>
      <c r="CB193" s="1875"/>
      <c r="CC193" s="1875"/>
      <c r="CD193" s="1875"/>
      <c r="CE193" s="1875"/>
      <c r="CF193" s="1875"/>
      <c r="CG193" s="1875"/>
      <c r="CH193" s="1875"/>
      <c r="CI193" s="1875"/>
      <c r="CJ193" s="1875"/>
      <c r="CK193" s="1875"/>
      <c r="CL193" s="1875"/>
      <c r="CM193" s="1875"/>
      <c r="CN193" s="1875"/>
      <c r="CO193" s="1875"/>
      <c r="CP193" s="1875"/>
      <c r="CQ193" s="1875"/>
      <c r="CR193" s="1875"/>
      <c r="CS193" s="1875"/>
      <c r="CT193" s="1875"/>
      <c r="CU193" s="1875"/>
      <c r="CV193" s="1875"/>
      <c r="CW193" s="1875"/>
      <c r="CX193" s="1875"/>
      <c r="CY193" s="1875"/>
      <c r="CZ193" s="1875"/>
    </row>
    <row r="194" s="131" customFormat="true" ht="15" customHeight="true" x14ac:dyDescent="0.2">
      <c r="A194" s="1195"/>
      <c r="B194" s="1273"/>
      <c r="C194" s="886"/>
      <c r="D194" s="844"/>
      <c r="E194" s="844"/>
      <c r="F194" s="844"/>
      <c r="G194" s="845"/>
      <c r="H194" s="887"/>
      <c r="I194" s="844"/>
      <c r="J194" s="844"/>
      <c r="K194" s="844"/>
      <c r="L194" s="888"/>
      <c r="M194" s="886"/>
      <c r="N194" s="844"/>
      <c r="O194" s="844"/>
      <c r="P194" s="844"/>
      <c r="Q194" s="845"/>
      <c r="R194" s="887"/>
      <c r="S194" s="844"/>
      <c r="T194" s="844"/>
      <c r="U194" s="844"/>
      <c r="V194" s="844"/>
      <c r="W194" s="844"/>
      <c r="X194" s="844"/>
      <c r="Y194" s="888"/>
      <c r="Z194" s="603"/>
      <c r="AA194" s="603"/>
      <c r="AB194" s="603"/>
      <c r="AC194" s="603"/>
      <c r="AD194" s="603"/>
      <c r="AE194" s="603"/>
      <c r="AF194" s="603"/>
      <c r="AG194" s="603"/>
      <c r="AH194" s="603"/>
      <c r="AI194" s="603"/>
      <c r="AJ194" s="603"/>
      <c r="AK194" s="603"/>
      <c r="AL194" s="603"/>
      <c r="AM194" s="603"/>
      <c r="AN194" s="603"/>
      <c r="AO194" s="603"/>
      <c r="AP194" s="603"/>
      <c r="AQ194" s="603"/>
      <c r="AR194" s="603"/>
      <c r="AS194" s="603"/>
      <c r="AT194" s="603"/>
      <c r="AU194" s="603"/>
      <c r="AV194" s="603"/>
      <c r="AW194" s="603"/>
      <c r="AX194" s="603"/>
      <c r="AY194" s="603"/>
      <c r="AZ194" s="216"/>
      <c r="BA194" s="459"/>
      <c r="BB194" s="159"/>
      <c r="BC194" s="340"/>
      <c r="BD194" s="307"/>
      <c r="BE194" s="307"/>
      <c r="BF194" s="307"/>
      <c r="BG194" s="341"/>
      <c r="BH194" s="351"/>
      <c r="BI194" s="307"/>
      <c r="BJ194" s="307"/>
      <c r="BK194" s="307"/>
      <c r="BL194" s="341"/>
      <c r="BM194" s="351"/>
      <c r="BN194" s="307"/>
      <c r="BO194" s="307"/>
      <c r="BP194" s="307"/>
      <c r="BQ194" s="341"/>
      <c r="BR194" s="351"/>
      <c r="BS194" s="307"/>
      <c r="BT194" s="307"/>
      <c r="BU194" s="307"/>
      <c r="BV194" s="307"/>
      <c r="BW194" s="307"/>
      <c r="BX194" s="307"/>
      <c r="BY194" s="308"/>
      <c r="BZ194" s="1875"/>
      <c r="CA194" s="1875"/>
      <c r="CB194" s="1875"/>
      <c r="CC194" s="1875"/>
      <c r="CD194" s="1875"/>
      <c r="CE194" s="1875"/>
      <c r="CF194" s="1875"/>
      <c r="CG194" s="1875"/>
      <c r="CH194" s="1875"/>
      <c r="CI194" s="1875"/>
      <c r="CJ194" s="1875"/>
      <c r="CK194" s="1875"/>
      <c r="CL194" s="1875"/>
      <c r="CM194" s="1875"/>
      <c r="CN194" s="1875"/>
      <c r="CO194" s="1875"/>
      <c r="CP194" s="1875"/>
      <c r="CQ194" s="1875"/>
      <c r="CR194" s="1875"/>
      <c r="CS194" s="1875"/>
      <c r="CT194" s="1875"/>
      <c r="CU194" s="1875"/>
      <c r="CV194" s="1875"/>
      <c r="CW194" s="1875"/>
      <c r="CX194" s="1875"/>
      <c r="CY194" s="1875"/>
      <c r="CZ194" s="1875"/>
    </row>
    <row r="195" s="131" customFormat="true" ht="15" customHeight="true" x14ac:dyDescent="0.2">
      <c r="A195" s="1195"/>
      <c r="B195" s="1273"/>
      <c r="C195" s="886"/>
      <c r="D195" s="844"/>
      <c r="E195" s="844"/>
      <c r="F195" s="844"/>
      <c r="G195" s="845"/>
      <c r="H195" s="887"/>
      <c r="I195" s="844"/>
      <c r="J195" s="844"/>
      <c r="K195" s="844"/>
      <c r="L195" s="888"/>
      <c r="M195" s="886"/>
      <c r="N195" s="844"/>
      <c r="O195" s="844"/>
      <c r="P195" s="844"/>
      <c r="Q195" s="845"/>
      <c r="R195" s="887"/>
      <c r="S195" s="844"/>
      <c r="T195" s="844"/>
      <c r="U195" s="844"/>
      <c r="V195" s="844"/>
      <c r="W195" s="844"/>
      <c r="X195" s="844"/>
      <c r="Y195" s="888"/>
      <c r="Z195" s="603"/>
      <c r="AA195" s="603"/>
      <c r="AB195" s="603"/>
      <c r="AC195" s="603"/>
      <c r="AD195" s="603"/>
      <c r="AE195" s="603"/>
      <c r="AF195" s="603"/>
      <c r="AG195" s="603"/>
      <c r="AH195" s="603"/>
      <c r="AI195" s="603"/>
      <c r="AJ195" s="603"/>
      <c r="AK195" s="603"/>
      <c r="AL195" s="603"/>
      <c r="AM195" s="603"/>
      <c r="AN195" s="603"/>
      <c r="AO195" s="603"/>
      <c r="AP195" s="603"/>
      <c r="AQ195" s="603"/>
      <c r="AR195" s="603"/>
      <c r="AS195" s="603"/>
      <c r="AT195" s="603"/>
      <c r="AU195" s="603"/>
      <c r="AV195" s="603"/>
      <c r="AW195" s="603"/>
      <c r="AX195" s="603"/>
      <c r="AY195" s="603"/>
      <c r="AZ195" s="216"/>
      <c r="BA195" s="459"/>
      <c r="BB195" s="159"/>
      <c r="BC195" s="340"/>
      <c r="BD195" s="307"/>
      <c r="BE195" s="307"/>
      <c r="BF195" s="307"/>
      <c r="BG195" s="341"/>
      <c r="BH195" s="351"/>
      <c r="BI195" s="307"/>
      <c r="BJ195" s="307"/>
      <c r="BK195" s="307"/>
      <c r="BL195" s="341"/>
      <c r="BM195" s="351"/>
      <c r="BN195" s="307"/>
      <c r="BO195" s="307"/>
      <c r="BP195" s="307"/>
      <c r="BQ195" s="341"/>
      <c r="BR195" s="351"/>
      <c r="BS195" s="307"/>
      <c r="BT195" s="307"/>
      <c r="BU195" s="307"/>
      <c r="BV195" s="307"/>
      <c r="BW195" s="307"/>
      <c r="BX195" s="307"/>
      <c r="BY195" s="308"/>
      <c r="BZ195" s="1875"/>
      <c r="CA195" s="1875"/>
      <c r="CB195" s="1875"/>
      <c r="CC195" s="1875"/>
      <c r="CD195" s="1875"/>
      <c r="CE195" s="1875"/>
      <c r="CF195" s="1875"/>
      <c r="CG195" s="1875"/>
      <c r="CH195" s="1875"/>
      <c r="CI195" s="1875"/>
      <c r="CJ195" s="1875"/>
      <c r="CK195" s="1875"/>
      <c r="CL195" s="1875"/>
      <c r="CM195" s="1875"/>
      <c r="CN195" s="1875"/>
      <c r="CO195" s="1875"/>
      <c r="CP195" s="1875"/>
      <c r="CQ195" s="1875"/>
      <c r="CR195" s="1875"/>
      <c r="CS195" s="1875"/>
      <c r="CT195" s="1875"/>
      <c r="CU195" s="1875"/>
      <c r="CV195" s="1875"/>
      <c r="CW195" s="1875"/>
      <c r="CX195" s="1875"/>
      <c r="CY195" s="1875"/>
      <c r="CZ195" s="1875"/>
    </row>
    <row r="196" s="131" customFormat="true" ht="15" customHeight="true" x14ac:dyDescent="0.2">
      <c r="A196" s="1195"/>
      <c r="B196" s="1273"/>
      <c r="C196" s="886"/>
      <c r="D196" s="844"/>
      <c r="E196" s="844"/>
      <c r="F196" s="844"/>
      <c r="G196" s="845"/>
      <c r="H196" s="887"/>
      <c r="I196" s="844"/>
      <c r="J196" s="844"/>
      <c r="K196" s="844"/>
      <c r="L196" s="888"/>
      <c r="M196" s="886"/>
      <c r="N196" s="844"/>
      <c r="O196" s="844"/>
      <c r="P196" s="844"/>
      <c r="Q196" s="845"/>
      <c r="R196" s="887"/>
      <c r="S196" s="844"/>
      <c r="T196" s="844"/>
      <c r="U196" s="844"/>
      <c r="V196" s="844"/>
      <c r="W196" s="844"/>
      <c r="X196" s="844"/>
      <c r="Y196" s="888"/>
      <c r="Z196" s="603"/>
      <c r="AA196" s="603"/>
      <c r="AB196" s="603"/>
      <c r="AC196" s="603"/>
      <c r="AD196" s="603"/>
      <c r="AE196" s="603"/>
      <c r="AF196" s="603"/>
      <c r="AG196" s="603"/>
      <c r="AH196" s="603"/>
      <c r="AI196" s="603"/>
      <c r="AJ196" s="603"/>
      <c r="AK196" s="603"/>
      <c r="AL196" s="603"/>
      <c r="AM196" s="603"/>
      <c r="AN196" s="603"/>
      <c r="AO196" s="603"/>
      <c r="AP196" s="603"/>
      <c r="AQ196" s="603"/>
      <c r="AR196" s="603"/>
      <c r="AS196" s="603"/>
      <c r="AT196" s="603"/>
      <c r="AU196" s="603"/>
      <c r="AV196" s="603"/>
      <c r="AW196" s="603"/>
      <c r="AX196" s="603"/>
      <c r="AY196" s="603"/>
      <c r="AZ196" s="216"/>
      <c r="BA196" s="459"/>
      <c r="BB196" s="159"/>
      <c r="BC196" s="340"/>
      <c r="BD196" s="307"/>
      <c r="BE196" s="307"/>
      <c r="BF196" s="307"/>
      <c r="BG196" s="341"/>
      <c r="BH196" s="351"/>
      <c r="BI196" s="307"/>
      <c r="BJ196" s="307"/>
      <c r="BK196" s="307"/>
      <c r="BL196" s="341"/>
      <c r="BM196" s="351"/>
      <c r="BN196" s="307"/>
      <c r="BO196" s="307"/>
      <c r="BP196" s="307"/>
      <c r="BQ196" s="341"/>
      <c r="BR196" s="351"/>
      <c r="BS196" s="307"/>
      <c r="BT196" s="307"/>
      <c r="BU196" s="307"/>
      <c r="BV196" s="307"/>
      <c r="BW196" s="307"/>
      <c r="BX196" s="307"/>
      <c r="BY196" s="308"/>
      <c r="BZ196" s="1875"/>
      <c r="CA196" s="1875"/>
      <c r="CB196" s="1875"/>
      <c r="CC196" s="1875"/>
      <c r="CD196" s="1875"/>
      <c r="CE196" s="1875"/>
      <c r="CF196" s="1875"/>
      <c r="CG196" s="1875"/>
      <c r="CH196" s="1875"/>
      <c r="CI196" s="1875"/>
      <c r="CJ196" s="1875"/>
      <c r="CK196" s="1875"/>
      <c r="CL196" s="1875"/>
      <c r="CM196" s="1875"/>
      <c r="CN196" s="1875"/>
      <c r="CO196" s="1875"/>
      <c r="CP196" s="1875"/>
      <c r="CQ196" s="1875"/>
      <c r="CR196" s="1875"/>
      <c r="CS196" s="1875"/>
      <c r="CT196" s="1875"/>
      <c r="CU196" s="1875"/>
      <c r="CV196" s="1875"/>
      <c r="CW196" s="1875"/>
      <c r="CX196" s="1875"/>
      <c r="CY196" s="1875"/>
      <c r="CZ196" s="1875"/>
    </row>
    <row r="197" s="131" customFormat="true" ht="15" customHeight="true" x14ac:dyDescent="0.2">
      <c r="A197" s="1195"/>
      <c r="B197" s="1273"/>
      <c r="C197" s="886"/>
      <c r="D197" s="844"/>
      <c r="E197" s="844"/>
      <c r="F197" s="844"/>
      <c r="G197" s="845"/>
      <c r="H197" s="887"/>
      <c r="I197" s="844"/>
      <c r="J197" s="844"/>
      <c r="K197" s="844"/>
      <c r="L197" s="888"/>
      <c r="M197" s="886"/>
      <c r="N197" s="844"/>
      <c r="O197" s="844"/>
      <c r="P197" s="844"/>
      <c r="Q197" s="845"/>
      <c r="R197" s="887"/>
      <c r="S197" s="844"/>
      <c r="T197" s="844"/>
      <c r="U197" s="844"/>
      <c r="V197" s="844"/>
      <c r="W197" s="844"/>
      <c r="X197" s="844"/>
      <c r="Y197" s="888"/>
      <c r="Z197" s="603"/>
      <c r="AA197" s="603"/>
      <c r="AB197" s="603"/>
      <c r="AC197" s="603"/>
      <c r="AD197" s="603"/>
      <c r="AE197" s="603"/>
      <c r="AF197" s="603"/>
      <c r="AG197" s="603"/>
      <c r="AH197" s="603"/>
      <c r="AI197" s="603"/>
      <c r="AJ197" s="603"/>
      <c r="AK197" s="603"/>
      <c r="AL197" s="603"/>
      <c r="AM197" s="603"/>
      <c r="AN197" s="603"/>
      <c r="AO197" s="603"/>
      <c r="AP197" s="603"/>
      <c r="AQ197" s="603"/>
      <c r="AR197" s="603"/>
      <c r="AS197" s="603"/>
      <c r="AT197" s="603"/>
      <c r="AU197" s="603"/>
      <c r="AV197" s="603"/>
      <c r="AW197" s="603"/>
      <c r="AX197" s="603"/>
      <c r="AY197" s="603"/>
      <c r="AZ197" s="216"/>
      <c r="BA197" s="459"/>
      <c r="BB197" s="159"/>
      <c r="BC197" s="340"/>
      <c r="BD197" s="307"/>
      <c r="BE197" s="307"/>
      <c r="BF197" s="307"/>
      <c r="BG197" s="341"/>
      <c r="BH197" s="351"/>
      <c r="BI197" s="307"/>
      <c r="BJ197" s="307"/>
      <c r="BK197" s="307"/>
      <c r="BL197" s="341"/>
      <c r="BM197" s="351"/>
      <c r="BN197" s="307"/>
      <c r="BO197" s="307"/>
      <c r="BP197" s="307"/>
      <c r="BQ197" s="341"/>
      <c r="BR197" s="351"/>
      <c r="BS197" s="307"/>
      <c r="BT197" s="307"/>
      <c r="BU197" s="307"/>
      <c r="BV197" s="307"/>
      <c r="BW197" s="307"/>
      <c r="BX197" s="307"/>
      <c r="BY197" s="308"/>
      <c r="BZ197" s="1875"/>
      <c r="CA197" s="1875"/>
      <c r="CB197" s="1875"/>
      <c r="CC197" s="1875"/>
      <c r="CD197" s="1875"/>
      <c r="CE197" s="1875"/>
      <c r="CF197" s="1875"/>
      <c r="CG197" s="1875"/>
      <c r="CH197" s="1875"/>
      <c r="CI197" s="1875"/>
      <c r="CJ197" s="1875"/>
      <c r="CK197" s="1875"/>
      <c r="CL197" s="1875"/>
      <c r="CM197" s="1875"/>
      <c r="CN197" s="1875"/>
      <c r="CO197" s="1875"/>
      <c r="CP197" s="1875"/>
      <c r="CQ197" s="1875"/>
      <c r="CR197" s="1875"/>
      <c r="CS197" s="1875"/>
      <c r="CT197" s="1875"/>
      <c r="CU197" s="1875"/>
      <c r="CV197" s="1875"/>
      <c r="CW197" s="1875"/>
      <c r="CX197" s="1875"/>
      <c r="CY197" s="1875"/>
      <c r="CZ197" s="1875"/>
    </row>
    <row r="198" s="131" customFormat="true" ht="15" customHeight="true" x14ac:dyDescent="0.2">
      <c r="A198" s="1195"/>
      <c r="B198" s="1273"/>
      <c r="C198" s="886"/>
      <c r="D198" s="844"/>
      <c r="E198" s="844"/>
      <c r="F198" s="844"/>
      <c r="G198" s="845"/>
      <c r="H198" s="887"/>
      <c r="I198" s="844"/>
      <c r="J198" s="844"/>
      <c r="K198" s="844"/>
      <c r="L198" s="888"/>
      <c r="M198" s="886"/>
      <c r="N198" s="844"/>
      <c r="O198" s="844"/>
      <c r="P198" s="844"/>
      <c r="Q198" s="845"/>
      <c r="R198" s="887"/>
      <c r="S198" s="844"/>
      <c r="T198" s="844"/>
      <c r="U198" s="844"/>
      <c r="V198" s="844"/>
      <c r="W198" s="844"/>
      <c r="X198" s="844"/>
      <c r="Y198" s="888"/>
      <c r="Z198" s="603"/>
      <c r="AA198" s="603"/>
      <c r="AB198" s="603"/>
      <c r="AC198" s="603"/>
      <c r="AD198" s="603"/>
      <c r="AE198" s="603"/>
      <c r="AF198" s="603"/>
      <c r="AG198" s="603"/>
      <c r="AH198" s="603"/>
      <c r="AI198" s="603"/>
      <c r="AJ198" s="603"/>
      <c r="AK198" s="603"/>
      <c r="AL198" s="603"/>
      <c r="AM198" s="603"/>
      <c r="AN198" s="603"/>
      <c r="AO198" s="603"/>
      <c r="AP198" s="603"/>
      <c r="AQ198" s="603"/>
      <c r="AR198" s="603"/>
      <c r="AS198" s="603"/>
      <c r="AT198" s="603"/>
      <c r="AU198" s="603"/>
      <c r="AV198" s="603"/>
      <c r="AW198" s="603"/>
      <c r="AX198" s="603"/>
      <c r="AY198" s="603"/>
      <c r="AZ198" s="216"/>
      <c r="BA198" s="459"/>
      <c r="BB198" s="159"/>
      <c r="BC198" s="340"/>
      <c r="BD198" s="307"/>
      <c r="BE198" s="307"/>
      <c r="BF198" s="307"/>
      <c r="BG198" s="341"/>
      <c r="BH198" s="351"/>
      <c r="BI198" s="307"/>
      <c r="BJ198" s="307"/>
      <c r="BK198" s="307"/>
      <c r="BL198" s="341"/>
      <c r="BM198" s="351"/>
      <c r="BN198" s="307"/>
      <c r="BO198" s="307"/>
      <c r="BP198" s="307"/>
      <c r="BQ198" s="341"/>
      <c r="BR198" s="351"/>
      <c r="BS198" s="307"/>
      <c r="BT198" s="307"/>
      <c r="BU198" s="307"/>
      <c r="BV198" s="307"/>
      <c r="BW198" s="307"/>
      <c r="BX198" s="307"/>
      <c r="BY198" s="308"/>
      <c r="BZ198" s="1875"/>
      <c r="CA198" s="1875"/>
      <c r="CB198" s="1875"/>
      <c r="CC198" s="1875"/>
      <c r="CD198" s="1875"/>
      <c r="CE198" s="1875"/>
      <c r="CF198" s="1875"/>
      <c r="CG198" s="1875"/>
      <c r="CH198" s="1875"/>
      <c r="CI198" s="1875"/>
      <c r="CJ198" s="1875"/>
      <c r="CK198" s="1875"/>
      <c r="CL198" s="1875"/>
      <c r="CM198" s="1875"/>
      <c r="CN198" s="1875"/>
      <c r="CO198" s="1875"/>
      <c r="CP198" s="1875"/>
      <c r="CQ198" s="1875"/>
      <c r="CR198" s="1875"/>
      <c r="CS198" s="1875"/>
      <c r="CT198" s="1875"/>
      <c r="CU198" s="1875"/>
      <c r="CV198" s="1875"/>
      <c r="CW198" s="1875"/>
      <c r="CX198" s="1875"/>
      <c r="CY198" s="1875"/>
      <c r="CZ198" s="1875"/>
    </row>
    <row r="199" s="131" customFormat="true" ht="15" customHeight="true" x14ac:dyDescent="0.2">
      <c r="A199" s="1195"/>
      <c r="B199" s="1273"/>
      <c r="C199" s="886"/>
      <c r="D199" s="844"/>
      <c r="E199" s="844"/>
      <c r="F199" s="844"/>
      <c r="G199" s="845"/>
      <c r="H199" s="887"/>
      <c r="I199" s="844"/>
      <c r="J199" s="844"/>
      <c r="K199" s="844"/>
      <c r="L199" s="888"/>
      <c r="M199" s="886"/>
      <c r="N199" s="844"/>
      <c r="O199" s="844"/>
      <c r="P199" s="844"/>
      <c r="Q199" s="845"/>
      <c r="R199" s="887"/>
      <c r="S199" s="844"/>
      <c r="T199" s="844"/>
      <c r="U199" s="844"/>
      <c r="V199" s="844"/>
      <c r="W199" s="844"/>
      <c r="X199" s="844"/>
      <c r="Y199" s="888"/>
      <c r="Z199" s="603"/>
      <c r="AA199" s="603"/>
      <c r="AB199" s="603"/>
      <c r="AC199" s="603"/>
      <c r="AD199" s="603"/>
      <c r="AE199" s="603"/>
      <c r="AF199" s="603"/>
      <c r="AG199" s="603"/>
      <c r="AH199" s="603"/>
      <c r="AI199" s="603"/>
      <c r="AJ199" s="603"/>
      <c r="AK199" s="603"/>
      <c r="AL199" s="603"/>
      <c r="AM199" s="603"/>
      <c r="AN199" s="603"/>
      <c r="AO199" s="603"/>
      <c r="AP199" s="603"/>
      <c r="AQ199" s="603"/>
      <c r="AR199" s="603"/>
      <c r="AS199" s="603"/>
      <c r="AT199" s="603"/>
      <c r="AU199" s="603"/>
      <c r="AV199" s="603"/>
      <c r="AW199" s="603"/>
      <c r="AX199" s="603"/>
      <c r="AY199" s="603"/>
      <c r="AZ199" s="216"/>
      <c r="BA199" s="459"/>
      <c r="BB199" s="159"/>
      <c r="BC199" s="340"/>
      <c r="BD199" s="307"/>
      <c r="BE199" s="307"/>
      <c r="BF199" s="307"/>
      <c r="BG199" s="341"/>
      <c r="BH199" s="351"/>
      <c r="BI199" s="307"/>
      <c r="BJ199" s="307"/>
      <c r="BK199" s="307"/>
      <c r="BL199" s="341"/>
      <c r="BM199" s="351"/>
      <c r="BN199" s="307"/>
      <c r="BO199" s="307"/>
      <c r="BP199" s="307"/>
      <c r="BQ199" s="341"/>
      <c r="BR199" s="351"/>
      <c r="BS199" s="307"/>
      <c r="BT199" s="307"/>
      <c r="BU199" s="307"/>
      <c r="BV199" s="307"/>
      <c r="BW199" s="307"/>
      <c r="BX199" s="307"/>
      <c r="BY199" s="308"/>
      <c r="BZ199" s="1875"/>
      <c r="CA199" s="1875"/>
      <c r="CB199" s="1875"/>
      <c r="CC199" s="1875"/>
      <c r="CD199" s="1875"/>
      <c r="CE199" s="1875"/>
      <c r="CF199" s="1875"/>
      <c r="CG199" s="1875"/>
      <c r="CH199" s="1875"/>
      <c r="CI199" s="1875"/>
      <c r="CJ199" s="1875"/>
      <c r="CK199" s="1875"/>
      <c r="CL199" s="1875"/>
      <c r="CM199" s="1875"/>
      <c r="CN199" s="1875"/>
      <c r="CO199" s="1875"/>
      <c r="CP199" s="1875"/>
      <c r="CQ199" s="1875"/>
      <c r="CR199" s="1875"/>
      <c r="CS199" s="1875"/>
      <c r="CT199" s="1875"/>
      <c r="CU199" s="1875"/>
      <c r="CV199" s="1875"/>
      <c r="CW199" s="1875"/>
      <c r="CX199" s="1875"/>
      <c r="CY199" s="1875"/>
      <c r="CZ199" s="1875"/>
    </row>
    <row r="200" s="131" customFormat="true" ht="15" customHeight="true" x14ac:dyDescent="0.2">
      <c r="A200" s="1195"/>
      <c r="B200" s="1273"/>
      <c r="C200" s="886"/>
      <c r="D200" s="844"/>
      <c r="E200" s="844"/>
      <c r="F200" s="844"/>
      <c r="G200" s="845"/>
      <c r="H200" s="887"/>
      <c r="I200" s="844"/>
      <c r="J200" s="844"/>
      <c r="K200" s="844"/>
      <c r="L200" s="888"/>
      <c r="M200" s="886"/>
      <c r="N200" s="844"/>
      <c r="O200" s="844"/>
      <c r="P200" s="844"/>
      <c r="Q200" s="845"/>
      <c r="R200" s="887"/>
      <c r="S200" s="844"/>
      <c r="T200" s="844"/>
      <c r="U200" s="844"/>
      <c r="V200" s="844"/>
      <c r="W200" s="844"/>
      <c r="X200" s="844"/>
      <c r="Y200" s="888"/>
      <c r="Z200" s="603"/>
      <c r="AA200" s="603"/>
      <c r="AB200" s="603"/>
      <c r="AC200" s="603"/>
      <c r="AD200" s="603"/>
      <c r="AE200" s="603"/>
      <c r="AF200" s="603"/>
      <c r="AG200" s="603"/>
      <c r="AH200" s="603"/>
      <c r="AI200" s="603"/>
      <c r="AJ200" s="603"/>
      <c r="AK200" s="603"/>
      <c r="AL200" s="603"/>
      <c r="AM200" s="603"/>
      <c r="AN200" s="603"/>
      <c r="AO200" s="603"/>
      <c r="AP200" s="603"/>
      <c r="AQ200" s="603"/>
      <c r="AR200" s="603"/>
      <c r="AS200" s="603"/>
      <c r="AT200" s="603"/>
      <c r="AU200" s="603"/>
      <c r="AV200" s="603"/>
      <c r="AW200" s="603"/>
      <c r="AX200" s="603"/>
      <c r="AY200" s="603"/>
      <c r="AZ200" s="216"/>
      <c r="BA200" s="459"/>
      <c r="BB200" s="159"/>
      <c r="BC200" s="340"/>
      <c r="BD200" s="307"/>
      <c r="BE200" s="307"/>
      <c r="BF200" s="307"/>
      <c r="BG200" s="341"/>
      <c r="BH200" s="351"/>
      <c r="BI200" s="307"/>
      <c r="BJ200" s="307"/>
      <c r="BK200" s="307"/>
      <c r="BL200" s="341"/>
      <c r="BM200" s="351"/>
      <c r="BN200" s="307"/>
      <c r="BO200" s="307"/>
      <c r="BP200" s="307"/>
      <c r="BQ200" s="341"/>
      <c r="BR200" s="351"/>
      <c r="BS200" s="307"/>
      <c r="BT200" s="307"/>
      <c r="BU200" s="307"/>
      <c r="BV200" s="307"/>
      <c r="BW200" s="307"/>
      <c r="BX200" s="307"/>
      <c r="BY200" s="308"/>
      <c r="BZ200" s="1875"/>
      <c r="CA200" s="1875"/>
      <c r="CB200" s="1875"/>
      <c r="CC200" s="1875"/>
      <c r="CD200" s="1875"/>
      <c r="CE200" s="1875"/>
      <c r="CF200" s="1875"/>
      <c r="CG200" s="1875"/>
      <c r="CH200" s="1875"/>
      <c r="CI200" s="1875"/>
      <c r="CJ200" s="1875"/>
      <c r="CK200" s="1875"/>
      <c r="CL200" s="1875"/>
      <c r="CM200" s="1875"/>
      <c r="CN200" s="1875"/>
      <c r="CO200" s="1875"/>
      <c r="CP200" s="1875"/>
      <c r="CQ200" s="1875"/>
      <c r="CR200" s="1875"/>
      <c r="CS200" s="1875"/>
      <c r="CT200" s="1875"/>
      <c r="CU200" s="1875"/>
      <c r="CV200" s="1875"/>
      <c r="CW200" s="1875"/>
      <c r="CX200" s="1875"/>
      <c r="CY200" s="1875"/>
      <c r="CZ200" s="1875"/>
    </row>
    <row r="201" s="131" customFormat="true" ht="15" customHeight="true" x14ac:dyDescent="0.2">
      <c r="A201" s="1195"/>
      <c r="B201" s="1273"/>
      <c r="C201" s="886"/>
      <c r="D201" s="844"/>
      <c r="E201" s="844"/>
      <c r="F201" s="844"/>
      <c r="G201" s="845"/>
      <c r="H201" s="887"/>
      <c r="I201" s="844"/>
      <c r="J201" s="844"/>
      <c r="K201" s="844"/>
      <c r="L201" s="888"/>
      <c r="M201" s="886"/>
      <c r="N201" s="844"/>
      <c r="O201" s="844"/>
      <c r="P201" s="844"/>
      <c r="Q201" s="845"/>
      <c r="R201" s="887"/>
      <c r="S201" s="844"/>
      <c r="T201" s="844"/>
      <c r="U201" s="844"/>
      <c r="V201" s="844"/>
      <c r="W201" s="844"/>
      <c r="X201" s="844"/>
      <c r="Y201" s="888"/>
      <c r="Z201" s="603"/>
      <c r="AA201" s="603"/>
      <c r="AB201" s="603"/>
      <c r="AC201" s="603"/>
      <c r="AD201" s="603"/>
      <c r="AE201" s="603"/>
      <c r="AF201" s="603"/>
      <c r="AG201" s="603"/>
      <c r="AH201" s="603"/>
      <c r="AI201" s="603"/>
      <c r="AJ201" s="603"/>
      <c r="AK201" s="603"/>
      <c r="AL201" s="603"/>
      <c r="AM201" s="603"/>
      <c r="AN201" s="603"/>
      <c r="AO201" s="603"/>
      <c r="AP201" s="603"/>
      <c r="AQ201" s="603"/>
      <c r="AR201" s="603"/>
      <c r="AS201" s="603"/>
      <c r="AT201" s="603"/>
      <c r="AU201" s="603"/>
      <c r="AV201" s="603"/>
      <c r="AW201" s="603"/>
      <c r="AX201" s="603"/>
      <c r="AY201" s="603"/>
      <c r="AZ201" s="216"/>
      <c r="BA201" s="459"/>
      <c r="BB201" s="159"/>
      <c r="BC201" s="340"/>
      <c r="BD201" s="307"/>
      <c r="BE201" s="307"/>
      <c r="BF201" s="307"/>
      <c r="BG201" s="341"/>
      <c r="BH201" s="351"/>
      <c r="BI201" s="307"/>
      <c r="BJ201" s="307"/>
      <c r="BK201" s="307"/>
      <c r="BL201" s="341"/>
      <c r="BM201" s="351"/>
      <c r="BN201" s="307"/>
      <c r="BO201" s="307"/>
      <c r="BP201" s="307"/>
      <c r="BQ201" s="341"/>
      <c r="BR201" s="351"/>
      <c r="BS201" s="307"/>
      <c r="BT201" s="307"/>
      <c r="BU201" s="307"/>
      <c r="BV201" s="307"/>
      <c r="BW201" s="307"/>
      <c r="BX201" s="307"/>
      <c r="BY201" s="308"/>
      <c r="BZ201" s="1875"/>
      <c r="CA201" s="1875"/>
      <c r="CB201" s="1875"/>
      <c r="CC201" s="1875"/>
      <c r="CD201" s="1875"/>
      <c r="CE201" s="1875"/>
      <c r="CF201" s="1875"/>
      <c r="CG201" s="1875"/>
      <c r="CH201" s="1875"/>
      <c r="CI201" s="1875"/>
      <c r="CJ201" s="1875"/>
      <c r="CK201" s="1875"/>
      <c r="CL201" s="1875"/>
      <c r="CM201" s="1875"/>
      <c r="CN201" s="1875"/>
      <c r="CO201" s="1875"/>
      <c r="CP201" s="1875"/>
      <c r="CQ201" s="1875"/>
      <c r="CR201" s="1875"/>
      <c r="CS201" s="1875"/>
      <c r="CT201" s="1875"/>
      <c r="CU201" s="1875"/>
      <c r="CV201" s="1875"/>
      <c r="CW201" s="1875"/>
      <c r="CX201" s="1875"/>
      <c r="CY201" s="1875"/>
      <c r="CZ201" s="1875"/>
    </row>
    <row r="202" s="647" customFormat="true" ht="15" customHeight="true" x14ac:dyDescent="0.2">
      <c r="A202" s="2315"/>
      <c r="B202" s="1424"/>
      <c r="C202" s="1347"/>
      <c r="D202" s="1348"/>
      <c r="E202" s="1348"/>
      <c r="F202" s="1348"/>
      <c r="G202" s="1349"/>
      <c r="H202" s="1350"/>
      <c r="I202" s="1348"/>
      <c r="J202" s="1348"/>
      <c r="K202" s="1348"/>
      <c r="L202" s="1351"/>
      <c r="M202" s="1352"/>
      <c r="N202" s="1348"/>
      <c r="O202" s="1348"/>
      <c r="P202" s="1348"/>
      <c r="Q202" s="1349"/>
      <c r="R202" s="1350"/>
      <c r="S202" s="1348"/>
      <c r="T202" s="1348"/>
      <c r="U202" s="1348"/>
      <c r="V202" s="1348"/>
      <c r="W202" s="1348"/>
      <c r="X202" s="1348"/>
      <c r="Y202" s="1829"/>
      <c r="Z202" s="1330"/>
      <c r="AA202" s="1330"/>
      <c r="AB202" s="1330"/>
      <c r="AC202" s="1330"/>
      <c r="AD202" s="1330"/>
      <c r="AE202" s="1330"/>
      <c r="AF202" s="1330"/>
      <c r="AG202" s="1330"/>
      <c r="AH202" s="1330"/>
      <c r="AI202" s="1330"/>
      <c r="AJ202" s="1330"/>
      <c r="AK202" s="1330"/>
      <c r="AL202" s="1330"/>
      <c r="AM202" s="1330"/>
      <c r="AN202" s="1330"/>
      <c r="AO202" s="1330"/>
      <c r="AP202" s="1330"/>
      <c r="AQ202" s="1330"/>
      <c r="AR202" s="1330"/>
      <c r="AS202" s="1330"/>
      <c r="AT202" s="1330"/>
      <c r="AU202" s="1330"/>
      <c r="AV202" s="1330"/>
      <c r="AW202" s="1330"/>
      <c r="AX202" s="1330"/>
      <c r="AY202" s="1330"/>
      <c r="AZ202" s="640"/>
      <c r="BA202" s="459"/>
      <c r="BB202" s="159"/>
      <c r="BC202" s="340"/>
      <c r="BD202" s="307"/>
      <c r="BE202" s="307"/>
      <c r="BF202" s="307"/>
      <c r="BG202" s="341"/>
      <c r="BH202" s="351"/>
      <c r="BI202" s="307"/>
      <c r="BJ202" s="307"/>
      <c r="BK202" s="307"/>
      <c r="BL202" s="341"/>
      <c r="BM202" s="351"/>
      <c r="BN202" s="307"/>
      <c r="BO202" s="307"/>
      <c r="BP202" s="307"/>
      <c r="BQ202" s="341"/>
      <c r="BR202" s="351"/>
      <c r="BS202" s="307"/>
      <c r="BT202" s="307"/>
      <c r="BU202" s="307"/>
      <c r="BV202" s="307"/>
      <c r="BW202" s="307"/>
      <c r="BX202" s="307"/>
      <c r="BY202" s="308"/>
      <c r="BZ202" s="1875"/>
      <c r="CA202" s="1875"/>
      <c r="CB202" s="1875"/>
      <c r="CC202" s="1875"/>
      <c r="CD202" s="1875"/>
      <c r="CE202" s="1875"/>
      <c r="CF202" s="1875"/>
      <c r="CG202" s="1875"/>
      <c r="CH202" s="1875"/>
      <c r="CI202" s="1875"/>
      <c r="CJ202" s="1875"/>
      <c r="CK202" s="1875"/>
      <c r="CL202" s="1875"/>
      <c r="CM202" s="1875"/>
      <c r="CN202" s="1875"/>
      <c r="CO202" s="1875"/>
      <c r="CP202" s="1875"/>
      <c r="CQ202" s="1875"/>
      <c r="CR202" s="1875"/>
      <c r="CS202" s="1875"/>
      <c r="CT202" s="1875"/>
      <c r="CU202" s="1875"/>
      <c r="CV202" s="1875"/>
      <c r="CW202" s="1875"/>
      <c r="CX202" s="1875"/>
      <c r="CY202" s="1875"/>
      <c r="CZ202" s="1875"/>
    </row>
    <row r="203" s="647" customFormat="true" ht="15" customHeight="true" x14ac:dyDescent="0.2">
      <c r="A203" s="2316"/>
      <c r="B203" s="1425"/>
      <c r="C203" s="1375"/>
      <c r="D203" s="1376"/>
      <c r="E203" s="1376"/>
      <c r="F203" s="1376"/>
      <c r="G203" s="1377"/>
      <c r="H203" s="1378"/>
      <c r="I203" s="1376"/>
      <c r="J203" s="1376"/>
      <c r="K203" s="1376"/>
      <c r="L203" s="1379"/>
      <c r="M203" s="1380"/>
      <c r="N203" s="1376"/>
      <c r="O203" s="1376"/>
      <c r="P203" s="1376"/>
      <c r="Q203" s="1377"/>
      <c r="R203" s="1378"/>
      <c r="S203" s="1376"/>
      <c r="T203" s="1376"/>
      <c r="U203" s="1376"/>
      <c r="V203" s="1376"/>
      <c r="W203" s="1376"/>
      <c r="X203" s="1376"/>
      <c r="Y203" s="1843"/>
      <c r="Z203" s="1330"/>
      <c r="AA203" s="1330"/>
      <c r="AB203" s="1330"/>
      <c r="AC203" s="1330"/>
      <c r="AD203" s="1330"/>
      <c r="AE203" s="1330"/>
      <c r="AF203" s="1330"/>
      <c r="AG203" s="1330"/>
      <c r="AH203" s="1330"/>
      <c r="AI203" s="1330"/>
      <c r="AJ203" s="1330"/>
      <c r="AK203" s="1330"/>
      <c r="AL203" s="1330"/>
      <c r="AM203" s="1330"/>
      <c r="AN203" s="1330"/>
      <c r="AO203" s="1330"/>
      <c r="AP203" s="1330"/>
      <c r="AQ203" s="1330"/>
      <c r="AR203" s="1330"/>
      <c r="AS203" s="1330"/>
      <c r="AT203" s="1330"/>
      <c r="AU203" s="1330"/>
      <c r="AV203" s="1330"/>
      <c r="AW203" s="1330"/>
      <c r="AX203" s="1330"/>
      <c r="AY203" s="1330"/>
      <c r="AZ203" s="640"/>
      <c r="BA203" s="459"/>
      <c r="BB203" s="159"/>
      <c r="BC203" s="340"/>
      <c r="BD203" s="307"/>
      <c r="BE203" s="307"/>
      <c r="BF203" s="307"/>
      <c r="BG203" s="341"/>
      <c r="BH203" s="351"/>
      <c r="BI203" s="307"/>
      <c r="BJ203" s="307"/>
      <c r="BK203" s="307"/>
      <c r="BL203" s="341"/>
      <c r="BM203" s="351"/>
      <c r="BN203" s="307"/>
      <c r="BO203" s="307"/>
      <c r="BP203" s="307"/>
      <c r="BQ203" s="341"/>
      <c r="BR203" s="351"/>
      <c r="BS203" s="307"/>
      <c r="BT203" s="307"/>
      <c r="BU203" s="307"/>
      <c r="BV203" s="307"/>
      <c r="BW203" s="307"/>
      <c r="BX203" s="307"/>
      <c r="BY203" s="308"/>
      <c r="BZ203" s="1875"/>
      <c r="CA203" s="1875"/>
      <c r="CB203" s="1875"/>
      <c r="CC203" s="1875"/>
      <c r="CD203" s="1875"/>
      <c r="CE203" s="1875"/>
      <c r="CF203" s="1875"/>
      <c r="CG203" s="1875"/>
      <c r="CH203" s="1875"/>
      <c r="CI203" s="1875"/>
      <c r="CJ203" s="1875"/>
      <c r="CK203" s="1875"/>
      <c r="CL203" s="1875"/>
      <c r="CM203" s="1875"/>
      <c r="CN203" s="1875"/>
      <c r="CO203" s="1875"/>
      <c r="CP203" s="1875"/>
      <c r="CQ203" s="1875"/>
      <c r="CR203" s="1875"/>
      <c r="CS203" s="1875"/>
      <c r="CT203" s="1875"/>
      <c r="CU203" s="1875"/>
      <c r="CV203" s="1875"/>
      <c r="CW203" s="1875"/>
      <c r="CX203" s="1875"/>
      <c r="CY203" s="1875"/>
      <c r="CZ203" s="1875"/>
    </row>
    <row r="204" s="639" customFormat="true" ht="15" customHeight="true" x14ac:dyDescent="0.2">
      <c r="A204" s="1258"/>
      <c r="B204" s="1274"/>
      <c r="C204" s="1381"/>
      <c r="D204" s="948"/>
      <c r="E204" s="948"/>
      <c r="F204" s="948"/>
      <c r="G204" s="1382"/>
      <c r="H204" s="947"/>
      <c r="I204" s="948"/>
      <c r="J204" s="948"/>
      <c r="K204" s="948"/>
      <c r="L204" s="1383"/>
      <c r="M204" s="1381"/>
      <c r="N204" s="948"/>
      <c r="O204" s="948"/>
      <c r="P204" s="948"/>
      <c r="Q204" s="1382"/>
      <c r="R204" s="947"/>
      <c r="S204" s="948"/>
      <c r="T204" s="948"/>
      <c r="U204" s="948"/>
      <c r="V204" s="844"/>
      <c r="W204" s="844"/>
      <c r="X204" s="844"/>
      <c r="Y204" s="888"/>
      <c r="Z204" s="603"/>
      <c r="AA204" s="603"/>
      <c r="AB204" s="603"/>
      <c r="AC204" s="603"/>
      <c r="AD204" s="603"/>
      <c r="AE204" s="603"/>
      <c r="AF204" s="603"/>
      <c r="AG204" s="603"/>
      <c r="AH204" s="603"/>
      <c r="AI204" s="603"/>
      <c r="AJ204" s="603"/>
      <c r="AK204" s="603"/>
      <c r="AL204" s="603"/>
      <c r="AM204" s="603"/>
      <c r="AN204" s="603"/>
      <c r="AO204" s="603"/>
      <c r="AP204" s="603"/>
      <c r="AQ204" s="603"/>
      <c r="AR204" s="603"/>
      <c r="AS204" s="603"/>
      <c r="AT204" s="603"/>
      <c r="AU204" s="603"/>
      <c r="AV204" s="603"/>
      <c r="AW204" s="603"/>
      <c r="AX204" s="603"/>
      <c r="AY204" s="603"/>
      <c r="AZ204" s="216"/>
      <c r="BA204" s="459"/>
      <c r="BB204" s="159"/>
      <c r="BC204" s="340"/>
      <c r="BD204" s="307"/>
      <c r="BE204" s="307"/>
      <c r="BF204" s="307"/>
      <c r="BG204" s="341"/>
      <c r="BH204" s="351"/>
      <c r="BI204" s="307"/>
      <c r="BJ204" s="307"/>
      <c r="BK204" s="307"/>
      <c r="BL204" s="341"/>
      <c r="BM204" s="351"/>
      <c r="BN204" s="307"/>
      <c r="BO204" s="307"/>
      <c r="BP204" s="307"/>
      <c r="BQ204" s="341"/>
      <c r="BR204" s="351"/>
      <c r="BS204" s="307"/>
      <c r="BT204" s="307"/>
      <c r="BU204" s="307"/>
      <c r="BV204" s="307"/>
      <c r="BW204" s="307"/>
      <c r="BX204" s="307"/>
      <c r="BY204" s="308"/>
      <c r="BZ204" s="1875"/>
      <c r="CA204" s="1875"/>
      <c r="CB204" s="1875"/>
      <c r="CC204" s="1875"/>
      <c r="CD204" s="1875"/>
      <c r="CE204" s="1875"/>
      <c r="CF204" s="1875"/>
      <c r="CG204" s="1875"/>
      <c r="CH204" s="1875"/>
      <c r="CI204" s="1875"/>
      <c r="CJ204" s="1875"/>
      <c r="CK204" s="1875"/>
      <c r="CL204" s="1875"/>
      <c r="CM204" s="1875"/>
      <c r="CN204" s="1875"/>
      <c r="CO204" s="1875"/>
      <c r="CP204" s="1875"/>
      <c r="CQ204" s="1875"/>
      <c r="CR204" s="1875"/>
      <c r="CS204" s="1875"/>
      <c r="CT204" s="1875"/>
      <c r="CU204" s="1875"/>
      <c r="CV204" s="1875"/>
      <c r="CW204" s="1875"/>
      <c r="CX204" s="1875"/>
      <c r="CY204" s="1875"/>
      <c r="CZ204" s="1875"/>
    </row>
    <row r="205" s="131" customFormat="true" ht="15" customHeight="true" x14ac:dyDescent="0.2">
      <c r="A205" s="1196"/>
      <c r="B205" s="1275"/>
      <c r="C205" s="1384"/>
      <c r="D205" s="899"/>
      <c r="E205" s="899"/>
      <c r="F205" s="899"/>
      <c r="G205" s="900"/>
      <c r="H205" s="1001"/>
      <c r="I205" s="899"/>
      <c r="J205" s="899"/>
      <c r="K205" s="899"/>
      <c r="L205" s="1385"/>
      <c r="M205" s="1384"/>
      <c r="N205" s="899"/>
      <c r="O205" s="899"/>
      <c r="P205" s="899"/>
      <c r="Q205" s="900"/>
      <c r="R205" s="1001"/>
      <c r="S205" s="899"/>
      <c r="T205" s="899"/>
      <c r="U205" s="899"/>
      <c r="V205" s="899"/>
      <c r="W205" s="899"/>
      <c r="X205" s="899"/>
      <c r="Y205" s="1385"/>
      <c r="Z205" s="603"/>
      <c r="AA205" s="603"/>
      <c r="AB205" s="603"/>
      <c r="AC205" s="603"/>
      <c r="AD205" s="603"/>
      <c r="AE205" s="603"/>
      <c r="AF205" s="603"/>
      <c r="AG205" s="603"/>
      <c r="AH205" s="603"/>
      <c r="AI205" s="603"/>
      <c r="AJ205" s="603"/>
      <c r="AK205" s="603"/>
      <c r="AL205" s="603"/>
      <c r="AM205" s="603"/>
      <c r="AN205" s="603"/>
      <c r="AO205" s="603"/>
      <c r="AP205" s="603"/>
      <c r="AQ205" s="603"/>
      <c r="AR205" s="603"/>
      <c r="AS205" s="603"/>
      <c r="AT205" s="603"/>
      <c r="AU205" s="603"/>
      <c r="AV205" s="603"/>
      <c r="AW205" s="603"/>
      <c r="AX205" s="603"/>
      <c r="AY205" s="603"/>
      <c r="AZ205" s="216"/>
      <c r="BA205" s="459"/>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1875"/>
      <c r="CA205" s="1875"/>
      <c r="CB205" s="1875"/>
      <c r="CC205" s="1875"/>
      <c r="CD205" s="1875"/>
      <c r="CE205" s="1875"/>
      <c r="CF205" s="1875"/>
      <c r="CG205" s="1875"/>
      <c r="CH205" s="1875"/>
      <c r="CI205" s="1875"/>
      <c r="CJ205" s="1875"/>
      <c r="CK205" s="1875"/>
      <c r="CL205" s="1875"/>
      <c r="CM205" s="1875"/>
      <c r="CN205" s="1875"/>
      <c r="CO205" s="1875"/>
      <c r="CP205" s="1875"/>
      <c r="CQ205" s="1875"/>
      <c r="CR205" s="1875"/>
      <c r="CS205" s="1875"/>
      <c r="CT205" s="1875"/>
      <c r="CU205" s="1875"/>
      <c r="CV205" s="1875"/>
      <c r="CW205" s="1875"/>
      <c r="CX205" s="1875"/>
      <c r="CY205" s="1875"/>
      <c r="CZ205" s="1875"/>
    </row>
    <row r="206" s="131" customFormat="true" ht="250.15" customHeight="true" x14ac:dyDescent="0.2">
      <c r="B206" s="133"/>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171" t="str">
        <f>A1026</f>
        <v>Guatemala</v>
      </c>
      <c r="B208" s="2172"/>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2011</v>
      </c>
      <c r="B209" s="139"/>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461" t="s">
        <v>111</v>
      </c>
      <c r="B210" s="14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462" t="s">
        <v>97</v>
      </c>
      <c r="B212" s="222"/>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ENCOVI11</v>
      </c>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59"/>
      <c r="B216" s="657"/>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59"/>
      <c r="B217" s="658"/>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59"/>
      <c r="B218" s="657"/>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60"/>
      <c r="B219" s="66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636" customFormat="true" ht="15" customHeight="true" x14ac:dyDescent="0.2">
      <c r="A220" s="114" t="s">
        <v>86</v>
      </c>
      <c r="B220" s="206"/>
      <c r="C220" s="2143" t="s">
        <v>114</v>
      </c>
      <c r="D220" s="2144"/>
      <c r="E220" s="2144"/>
      <c r="F220" s="2144"/>
      <c r="G220" s="2145"/>
      <c r="H220" s="2317" t="s">
        <v>38</v>
      </c>
      <c r="I220" s="2318"/>
      <c r="J220" s="2318"/>
      <c r="K220" s="2318"/>
      <c r="L220" s="2319"/>
      <c r="M220" s="2308" t="s">
        <v>37</v>
      </c>
      <c r="N220" s="2309"/>
      <c r="O220" s="2309"/>
      <c r="P220" s="2309"/>
      <c r="Q220" s="2310"/>
      <c r="R220" s="1800" t="s">
        <v>137</v>
      </c>
      <c r="S220" s="1811"/>
      <c r="T220" s="1811"/>
      <c r="U220" s="1811"/>
      <c r="V220" s="1811"/>
      <c r="W220" s="1811"/>
      <c r="X220" s="1811"/>
      <c r="Y220" s="1812"/>
      <c r="Z220" s="1330"/>
      <c r="AA220" s="1330"/>
      <c r="AB220" s="1330"/>
      <c r="AC220" s="1330"/>
      <c r="AD220" s="1330"/>
      <c r="AE220" s="1330"/>
      <c r="AF220" s="1330"/>
      <c r="AG220" s="1330"/>
      <c r="AH220" s="1330"/>
      <c r="AI220" s="1330"/>
      <c r="AJ220" s="1330"/>
      <c r="AK220" s="1330"/>
      <c r="AL220" s="1330"/>
      <c r="AM220" s="1330"/>
      <c r="AN220" s="1330"/>
      <c r="AO220" s="1330"/>
      <c r="AP220" s="1330"/>
      <c r="AQ220" s="1330"/>
      <c r="AR220" s="1330"/>
      <c r="AS220" s="1330"/>
      <c r="AT220" s="1330"/>
      <c r="AU220" s="1330"/>
      <c r="AV220" s="1330"/>
      <c r="AW220" s="1330"/>
      <c r="AX220" s="1330"/>
      <c r="AY220" s="1330"/>
      <c r="AZ220" s="640"/>
      <c r="BA220" s="217" t="s">
        <v>128</v>
      </c>
      <c r="BB220" s="114" t="s">
        <v>86</v>
      </c>
      <c r="BC220" s="2249" t="s">
        <v>114</v>
      </c>
      <c r="BD220" s="2250"/>
      <c r="BE220" s="2250"/>
      <c r="BF220" s="2250"/>
      <c r="BG220" s="2251"/>
      <c r="BH220" s="2252" t="s">
        <v>38</v>
      </c>
      <c r="BI220" s="2250"/>
      <c r="BJ220" s="2250"/>
      <c r="BK220" s="2250"/>
      <c r="BL220" s="2251"/>
      <c r="BM220" s="2252" t="s">
        <v>37</v>
      </c>
      <c r="BN220" s="2250"/>
      <c r="BO220" s="2250"/>
      <c r="BP220" s="2250"/>
      <c r="BQ220" s="2253"/>
      <c r="BR220" s="1786" t="s">
        <v>137</v>
      </c>
      <c r="BS220" s="1787"/>
      <c r="BT220" s="1787"/>
      <c r="BU220" s="1787"/>
      <c r="BV220" s="1787"/>
      <c r="BW220" s="1787"/>
      <c r="BX220" s="1787"/>
      <c r="BY220" s="1788"/>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636" customFormat="true" ht="12.75" x14ac:dyDescent="0.2">
      <c r="A221" s="190" t="s">
        <v>87</v>
      </c>
      <c r="B221" s="247"/>
      <c r="C221" s="285" t="s">
        <v>0</v>
      </c>
      <c r="D221" s="286" t="s">
        <v>1</v>
      </c>
      <c r="E221" s="286" t="s">
        <v>2</v>
      </c>
      <c r="F221" s="286" t="s">
        <v>3</v>
      </c>
      <c r="G221" s="287" t="s">
        <v>4</v>
      </c>
      <c r="H221" s="1232" t="s">
        <v>0</v>
      </c>
      <c r="I221" s="1193" t="s">
        <v>1</v>
      </c>
      <c r="J221" s="1193" t="s">
        <v>2</v>
      </c>
      <c r="K221" s="1193" t="s">
        <v>3</v>
      </c>
      <c r="L221" s="1194" t="s">
        <v>4</v>
      </c>
      <c r="M221" s="1222" t="s">
        <v>0</v>
      </c>
      <c r="N221" s="1193" t="s">
        <v>1</v>
      </c>
      <c r="O221" s="1193" t="s">
        <v>2</v>
      </c>
      <c r="P221" s="1193" t="s">
        <v>3</v>
      </c>
      <c r="Q221" s="1246" t="s">
        <v>4</v>
      </c>
      <c r="R221" s="1225" t="s">
        <v>240</v>
      </c>
      <c r="S221" s="1182" t="s">
        <v>241</v>
      </c>
      <c r="T221" s="1182" t="s">
        <v>242</v>
      </c>
      <c r="U221" s="1182" t="s">
        <v>414</v>
      </c>
      <c r="V221" s="1182" t="s">
        <v>243</v>
      </c>
      <c r="W221" s="1182" t="s">
        <v>244</v>
      </c>
      <c r="X221" s="1182" t="s">
        <v>245</v>
      </c>
      <c r="Y221" s="1184" t="s">
        <v>246</v>
      </c>
      <c r="Z221" s="1330"/>
      <c r="AA221" s="1330"/>
      <c r="AB221" s="1330"/>
      <c r="AC221" s="1330"/>
      <c r="AD221" s="1330"/>
      <c r="AE221" s="1330"/>
      <c r="AF221" s="1330"/>
      <c r="AG221" s="1330"/>
      <c r="AH221" s="1330"/>
      <c r="AI221" s="1330"/>
      <c r="AJ221" s="1330"/>
      <c r="AK221" s="1330"/>
      <c r="AL221" s="1330"/>
      <c r="AM221" s="1330"/>
      <c r="AN221" s="1330"/>
      <c r="AO221" s="1330"/>
      <c r="AP221" s="1330"/>
      <c r="AQ221" s="1330"/>
      <c r="AR221" s="1330"/>
      <c r="AS221" s="1330"/>
      <c r="AT221" s="1330"/>
      <c r="AU221" s="1330"/>
      <c r="AV221" s="1330"/>
      <c r="AW221" s="1330"/>
      <c r="AX221" s="1330"/>
      <c r="AY221" s="1330"/>
      <c r="AZ221" s="640"/>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1225" t="s">
        <v>240</v>
      </c>
      <c r="BS221" s="1182" t="s">
        <v>241</v>
      </c>
      <c r="BT221" s="1182" t="s">
        <v>242</v>
      </c>
      <c r="BU221" s="1182" t="s">
        <v>414</v>
      </c>
      <c r="BV221" s="1182" t="s">
        <v>243</v>
      </c>
      <c r="BW221" s="1182" t="s">
        <v>244</v>
      </c>
      <c r="BX221" s="1182" t="s">
        <v>245</v>
      </c>
      <c r="BY221" s="1184" t="s">
        <v>246</v>
      </c>
      <c r="BZ221" s="1876"/>
      <c r="CA221" s="1876"/>
      <c r="CB221" s="1876"/>
      <c r="CC221" s="1876"/>
      <c r="CD221" s="1876"/>
      <c r="CE221" s="1876"/>
      <c r="CF221" s="1876"/>
      <c r="CG221" s="1876"/>
      <c r="CH221" s="1876"/>
      <c r="CI221" s="1876"/>
      <c r="CJ221" s="1876"/>
      <c r="CK221" s="1876"/>
      <c r="CL221" s="1876"/>
      <c r="CM221" s="1876"/>
      <c r="CN221" s="1876"/>
      <c r="CO221" s="1876"/>
      <c r="CP221" s="1876"/>
      <c r="CQ221" s="1876"/>
      <c r="CR221" s="1876"/>
      <c r="CS221" s="1876"/>
      <c r="CT221" s="1876"/>
      <c r="CU221" s="1876"/>
      <c r="CV221" s="1876"/>
      <c r="CW221" s="1876"/>
      <c r="CX221" s="1876"/>
      <c r="CY221" s="1876"/>
      <c r="CZ221" s="1876"/>
    </row>
    <row r="222" s="636" customFormat="true" ht="15" customHeight="true" x14ac:dyDescent="0.2">
      <c r="A222" s="2311" t="s">
        <v>36</v>
      </c>
      <c r="B222" s="1426" t="s">
        <v>15</v>
      </c>
      <c r="C222" s="1441" t="s">
        <v>35</v>
      </c>
      <c r="D222" s="1448" t="s">
        <v>35</v>
      </c>
      <c r="E222" s="1448" t="s">
        <v>35</v>
      </c>
      <c r="F222" s="1448" t="s">
        <v>35</v>
      </c>
      <c r="G222" s="1455" t="s">
        <v>35</v>
      </c>
      <c r="H222" s="1462" t="s">
        <v>35</v>
      </c>
      <c r="I222" s="1448" t="s">
        <v>35</v>
      </c>
      <c r="J222" s="1448" t="s">
        <v>35</v>
      </c>
      <c r="K222" s="1448" t="s">
        <v>35</v>
      </c>
      <c r="L222" s="1469" t="s">
        <v>35</v>
      </c>
      <c r="M222" s="1473" t="s">
        <v>35</v>
      </c>
      <c r="N222" s="1448" t="s">
        <v>35</v>
      </c>
      <c r="O222" s="1448" t="s">
        <v>35</v>
      </c>
      <c r="P222" s="1448" t="s">
        <v>35</v>
      </c>
      <c r="Q222" s="1455" t="s">
        <v>35</v>
      </c>
      <c r="R222" s="1462" t="s">
        <v>35</v>
      </c>
      <c r="S222" s="1448" t="s">
        <v>35</v>
      </c>
      <c r="T222" s="1448" t="s">
        <v>35</v>
      </c>
      <c r="U222" s="1448" t="s">
        <v>35</v>
      </c>
      <c r="V222" s="1448" t="s">
        <v>35</v>
      </c>
      <c r="W222" s="1448" t="s">
        <v>35</v>
      </c>
      <c r="X222" s="1448" t="s">
        <v>35</v>
      </c>
      <c r="Y222" s="1844" t="s">
        <v>35</v>
      </c>
      <c r="Z222" s="1330"/>
      <c r="AA222" s="1330"/>
      <c r="AB222" s="1330"/>
      <c r="AC222" s="1330"/>
      <c r="AD222" s="1330"/>
      <c r="AE222" s="1330"/>
      <c r="AF222" s="1330"/>
      <c r="AG222" s="1330"/>
      <c r="AH222" s="1330"/>
      <c r="AI222" s="1330"/>
      <c r="AJ222" s="1330"/>
      <c r="AK222" s="1330"/>
      <c r="AL222" s="1330"/>
      <c r="AM222" s="1330"/>
      <c r="AN222" s="1330"/>
      <c r="AO222" s="1330"/>
      <c r="AP222" s="1330"/>
      <c r="AQ222" s="1330"/>
      <c r="AR222" s="1330"/>
      <c r="AS222" s="1330"/>
      <c r="AT222" s="1330"/>
      <c r="AU222" s="1330"/>
      <c r="AV222" s="1330"/>
      <c r="AW222" s="1330"/>
      <c r="AX222" s="1330"/>
      <c r="AY222" s="1330"/>
      <c r="AZ222" s="640"/>
      <c r="BA222" s="2281" t="s">
        <v>36</v>
      </c>
      <c r="BB222" s="160" t="s">
        <v>15</v>
      </c>
      <c r="BC222" s="1096" t="s">
        <v>35</v>
      </c>
      <c r="BD222" s="1115" t="s">
        <v>35</v>
      </c>
      <c r="BE222" s="1115" t="s">
        <v>35</v>
      </c>
      <c r="BF222" s="1115" t="s">
        <v>35</v>
      </c>
      <c r="BG222" s="1135" t="s">
        <v>35</v>
      </c>
      <c r="BH222" s="1155" t="s">
        <v>35</v>
      </c>
      <c r="BI222" s="1115" t="s">
        <v>35</v>
      </c>
      <c r="BJ222" s="1115" t="s">
        <v>35</v>
      </c>
      <c r="BK222" s="1115" t="s">
        <v>35</v>
      </c>
      <c r="BL222" s="1135" t="s">
        <v>35</v>
      </c>
      <c r="BM222" s="1155" t="s">
        <v>35</v>
      </c>
      <c r="BN222" s="1115" t="s">
        <v>35</v>
      </c>
      <c r="BO222" s="1115" t="s">
        <v>35</v>
      </c>
      <c r="BP222" s="1115" t="s">
        <v>35</v>
      </c>
      <c r="BQ222" s="1135" t="s">
        <v>35</v>
      </c>
      <c r="BR222" s="1155" t="s">
        <v>35</v>
      </c>
      <c r="BS222" s="1115" t="s">
        <v>35</v>
      </c>
      <c r="BT222" s="1115" t="s">
        <v>35</v>
      </c>
      <c r="BU222" s="1115" t="s">
        <v>35</v>
      </c>
      <c r="BV222" s="1115" t="s">
        <v>35</v>
      </c>
      <c r="BW222" s="1115" t="s">
        <v>35</v>
      </c>
      <c r="BX222" s="1115" t="s">
        <v>35</v>
      </c>
      <c r="BY222" s="1481" t="s">
        <v>35</v>
      </c>
      <c r="BZ222" s="1877"/>
      <c r="CA222" s="1877"/>
      <c r="CB222" s="1877"/>
      <c r="CC222" s="1877"/>
      <c r="CD222" s="1877"/>
      <c r="CE222" s="1877"/>
      <c r="CF222" s="1877"/>
      <c r="CG222" s="1877"/>
      <c r="CH222" s="1877"/>
      <c r="CI222" s="1877"/>
      <c r="CJ222" s="1877"/>
      <c r="CK222" s="1877"/>
      <c r="CL222" s="1877"/>
      <c r="CM222" s="1877"/>
      <c r="CN222" s="1877"/>
      <c r="CO222" s="1877"/>
      <c r="CP222" s="1877"/>
      <c r="CQ222" s="1877"/>
      <c r="CR222" s="1877"/>
      <c r="CS222" s="1877"/>
      <c r="CT222" s="1877"/>
      <c r="CU222" s="1877"/>
      <c r="CV222" s="1877"/>
      <c r="CW222" s="1877"/>
      <c r="CX222" s="1877"/>
      <c r="CY222" s="1877"/>
      <c r="CZ222" s="1878"/>
    </row>
    <row r="223" s="636" customFormat="true" ht="15" customHeight="true" x14ac:dyDescent="0.2">
      <c r="A223" s="2312"/>
      <c r="B223" s="1427" t="s">
        <v>16</v>
      </c>
      <c r="C223" s="1442" t="s">
        <v>35</v>
      </c>
      <c r="D223" s="1449" t="s">
        <v>35</v>
      </c>
      <c r="E223" s="1449" t="s">
        <v>35</v>
      </c>
      <c r="F223" s="1449" t="s">
        <v>35</v>
      </c>
      <c r="G223" s="1456" t="s">
        <v>35</v>
      </c>
      <c r="H223" s="1463" t="s">
        <v>35</v>
      </c>
      <c r="I223" s="1449" t="s">
        <v>35</v>
      </c>
      <c r="J223" s="1449" t="s">
        <v>35</v>
      </c>
      <c r="K223" s="1449" t="s">
        <v>35</v>
      </c>
      <c r="L223" s="1470" t="s">
        <v>35</v>
      </c>
      <c r="M223" s="1474" t="s">
        <v>35</v>
      </c>
      <c r="N223" s="1449" t="s">
        <v>35</v>
      </c>
      <c r="O223" s="1449" t="s">
        <v>35</v>
      </c>
      <c r="P223" s="1449" t="s">
        <v>35</v>
      </c>
      <c r="Q223" s="1456" t="s">
        <v>35</v>
      </c>
      <c r="R223" s="1463" t="s">
        <v>35</v>
      </c>
      <c r="S223" s="1449" t="s">
        <v>35</v>
      </c>
      <c r="T223" s="1449" t="s">
        <v>35</v>
      </c>
      <c r="U223" s="1449" t="s">
        <v>35</v>
      </c>
      <c r="V223" s="1449" t="s">
        <v>35</v>
      </c>
      <c r="W223" s="1449" t="s">
        <v>35</v>
      </c>
      <c r="X223" s="1449" t="s">
        <v>35</v>
      </c>
      <c r="Y223" s="1845" t="s">
        <v>35</v>
      </c>
      <c r="Z223" s="1330"/>
      <c r="AA223" s="1330"/>
      <c r="AB223" s="1330"/>
      <c r="AC223" s="1330"/>
      <c r="AD223" s="1330"/>
      <c r="AE223" s="1330"/>
      <c r="AF223" s="1330"/>
      <c r="AG223" s="1330"/>
      <c r="AH223" s="1330"/>
      <c r="AI223" s="1330"/>
      <c r="AJ223" s="1330"/>
      <c r="AK223" s="1330"/>
      <c r="AL223" s="1330"/>
      <c r="AM223" s="1330"/>
      <c r="AN223" s="1330"/>
      <c r="AO223" s="1330"/>
      <c r="AP223" s="1330"/>
      <c r="AQ223" s="1330"/>
      <c r="AR223" s="1330"/>
      <c r="AS223" s="1330"/>
      <c r="AT223" s="1330"/>
      <c r="AU223" s="1330"/>
      <c r="AV223" s="1330"/>
      <c r="AW223" s="1330"/>
      <c r="AX223" s="1330"/>
      <c r="AY223" s="1330"/>
      <c r="AZ223" s="640"/>
      <c r="BA223" s="2282"/>
      <c r="BB223" s="161" t="s">
        <v>16</v>
      </c>
      <c r="BC223" s="1097" t="s">
        <v>35</v>
      </c>
      <c r="BD223" s="1116" t="s">
        <v>35</v>
      </c>
      <c r="BE223" s="1116" t="s">
        <v>35</v>
      </c>
      <c r="BF223" s="1116" t="s">
        <v>35</v>
      </c>
      <c r="BG223" s="1136" t="s">
        <v>35</v>
      </c>
      <c r="BH223" s="1156" t="s">
        <v>35</v>
      </c>
      <c r="BI223" s="1116" t="s">
        <v>35</v>
      </c>
      <c r="BJ223" s="1116" t="s">
        <v>35</v>
      </c>
      <c r="BK223" s="1116" t="s">
        <v>35</v>
      </c>
      <c r="BL223" s="1136" t="s">
        <v>35</v>
      </c>
      <c r="BM223" s="1156" t="s">
        <v>35</v>
      </c>
      <c r="BN223" s="1116" t="s">
        <v>35</v>
      </c>
      <c r="BO223" s="1116" t="s">
        <v>35</v>
      </c>
      <c r="BP223" s="1116" t="s">
        <v>35</v>
      </c>
      <c r="BQ223" s="1136" t="s">
        <v>35</v>
      </c>
      <c r="BR223" s="1156" t="s">
        <v>35</v>
      </c>
      <c r="BS223" s="1116" t="s">
        <v>35</v>
      </c>
      <c r="BT223" s="1116" t="s">
        <v>35</v>
      </c>
      <c r="BU223" s="1116" t="s">
        <v>35</v>
      </c>
      <c r="BV223" s="1116" t="s">
        <v>35</v>
      </c>
      <c r="BW223" s="1116" t="s">
        <v>35</v>
      </c>
      <c r="BX223" s="1116" t="s">
        <v>35</v>
      </c>
      <c r="BY223" s="1173" t="s">
        <v>35</v>
      </c>
      <c r="BZ223" s="1879"/>
      <c r="CA223" s="1879"/>
      <c r="CB223" s="1879"/>
      <c r="CC223" s="1879"/>
      <c r="CD223" s="1879"/>
      <c r="CE223" s="1879"/>
      <c r="CF223" s="1879"/>
      <c r="CG223" s="1879"/>
      <c r="CH223" s="1879"/>
      <c r="CI223" s="1879"/>
      <c r="CJ223" s="1879"/>
      <c r="CK223" s="1879"/>
      <c r="CL223" s="1879"/>
      <c r="CM223" s="1879"/>
      <c r="CN223" s="1879"/>
      <c r="CO223" s="1879"/>
      <c r="CP223" s="1879"/>
      <c r="CQ223" s="1879"/>
      <c r="CR223" s="1879"/>
      <c r="CS223" s="1879"/>
      <c r="CT223" s="1879"/>
      <c r="CU223" s="1879"/>
      <c r="CV223" s="1879"/>
      <c r="CW223" s="1879"/>
      <c r="CX223" s="1879"/>
      <c r="CY223" s="1879"/>
      <c r="CZ223" s="1880"/>
    </row>
    <row r="224" s="636" customFormat="true" ht="15" customHeight="true" x14ac:dyDescent="0.2">
      <c r="A224" s="2313"/>
      <c r="B224" s="1428" t="s">
        <v>20</v>
      </c>
      <c r="C224" s="1443" t="s">
        <v>35</v>
      </c>
      <c r="D224" s="1450" t="s">
        <v>35</v>
      </c>
      <c r="E224" s="1450" t="s">
        <v>35</v>
      </c>
      <c r="F224" s="1450" t="s">
        <v>35</v>
      </c>
      <c r="G224" s="1457" t="s">
        <v>35</v>
      </c>
      <c r="H224" s="1464" t="s">
        <v>35</v>
      </c>
      <c r="I224" s="1450" t="s">
        <v>35</v>
      </c>
      <c r="J224" s="1450" t="s">
        <v>35</v>
      </c>
      <c r="K224" s="1450" t="s">
        <v>35</v>
      </c>
      <c r="L224" s="1471" t="s">
        <v>35</v>
      </c>
      <c r="M224" s="1475" t="s">
        <v>35</v>
      </c>
      <c r="N224" s="1450" t="s">
        <v>35</v>
      </c>
      <c r="O224" s="1450" t="s">
        <v>35</v>
      </c>
      <c r="P224" s="1450" t="s">
        <v>35</v>
      </c>
      <c r="Q224" s="1457" t="s">
        <v>35</v>
      </c>
      <c r="R224" s="1464" t="s">
        <v>35</v>
      </c>
      <c r="S224" s="1450" t="s">
        <v>35</v>
      </c>
      <c r="T224" s="1450" t="s">
        <v>35</v>
      </c>
      <c r="U224" s="1450" t="s">
        <v>35</v>
      </c>
      <c r="V224" s="1450" t="s">
        <v>35</v>
      </c>
      <c r="W224" s="1450" t="s">
        <v>35</v>
      </c>
      <c r="X224" s="1450" t="s">
        <v>35</v>
      </c>
      <c r="Y224" s="1846" t="s">
        <v>35</v>
      </c>
      <c r="Z224" s="1330"/>
      <c r="AA224" s="1330"/>
      <c r="AB224" s="1330"/>
      <c r="AC224" s="1330"/>
      <c r="AD224" s="1330"/>
      <c r="AE224" s="1330"/>
      <c r="AF224" s="1330"/>
      <c r="AG224" s="1330"/>
      <c r="AH224" s="1330"/>
      <c r="AI224" s="1330"/>
      <c r="AJ224" s="1330"/>
      <c r="AK224" s="1330"/>
      <c r="AL224" s="1330"/>
      <c r="AM224" s="1330"/>
      <c r="AN224" s="1330"/>
      <c r="AO224" s="1330"/>
      <c r="AP224" s="1330"/>
      <c r="AQ224" s="1330"/>
      <c r="AR224" s="1330"/>
      <c r="AS224" s="1330"/>
      <c r="AT224" s="1330"/>
      <c r="AU224" s="1330"/>
      <c r="AV224" s="1330"/>
      <c r="AW224" s="1330"/>
      <c r="AX224" s="1330"/>
      <c r="AY224" s="1330"/>
      <c r="AZ224" s="640"/>
      <c r="BA224" s="2282"/>
      <c r="BB224" s="161" t="s">
        <v>20</v>
      </c>
      <c r="BC224" s="1097" t="s">
        <v>35</v>
      </c>
      <c r="BD224" s="1116" t="s">
        <v>35</v>
      </c>
      <c r="BE224" s="1116" t="s">
        <v>35</v>
      </c>
      <c r="BF224" s="1116" t="s">
        <v>35</v>
      </c>
      <c r="BG224" s="1136" t="s">
        <v>35</v>
      </c>
      <c r="BH224" s="1156" t="s">
        <v>35</v>
      </c>
      <c r="BI224" s="1116" t="s">
        <v>35</v>
      </c>
      <c r="BJ224" s="1116" t="s">
        <v>35</v>
      </c>
      <c r="BK224" s="1116" t="s">
        <v>35</v>
      </c>
      <c r="BL224" s="1136" t="s">
        <v>35</v>
      </c>
      <c r="BM224" s="1156" t="s">
        <v>35</v>
      </c>
      <c r="BN224" s="1116" t="s">
        <v>35</v>
      </c>
      <c r="BO224" s="1116" t="s">
        <v>35</v>
      </c>
      <c r="BP224" s="1116" t="s">
        <v>35</v>
      </c>
      <c r="BQ224" s="1136" t="s">
        <v>35</v>
      </c>
      <c r="BR224" s="1156" t="s">
        <v>35</v>
      </c>
      <c r="BS224" s="1116" t="s">
        <v>35</v>
      </c>
      <c r="BT224" s="1116" t="s">
        <v>35</v>
      </c>
      <c r="BU224" s="1116" t="s">
        <v>35</v>
      </c>
      <c r="BV224" s="1116" t="s">
        <v>35</v>
      </c>
      <c r="BW224" s="1116" t="s">
        <v>35</v>
      </c>
      <c r="BX224" s="1116" t="s">
        <v>35</v>
      </c>
      <c r="BY224" s="1173" t="s">
        <v>35</v>
      </c>
      <c r="BZ224" s="1879"/>
      <c r="CA224" s="1879"/>
      <c r="CB224" s="1879"/>
      <c r="CC224" s="1879"/>
      <c r="CD224" s="1879"/>
      <c r="CE224" s="1879"/>
      <c r="CF224" s="1879"/>
      <c r="CG224" s="1879"/>
      <c r="CH224" s="1879"/>
      <c r="CI224" s="1879"/>
      <c r="CJ224" s="1879"/>
      <c r="CK224" s="1879"/>
      <c r="CL224" s="1879"/>
      <c r="CM224" s="1879"/>
      <c r="CN224" s="1879"/>
      <c r="CO224" s="1879"/>
      <c r="CP224" s="1879"/>
      <c r="CQ224" s="1879"/>
      <c r="CR224" s="1879"/>
      <c r="CS224" s="1879"/>
      <c r="CT224" s="1879"/>
      <c r="CU224" s="1879"/>
      <c r="CV224" s="1879"/>
      <c r="CW224" s="1879"/>
      <c r="CX224" s="1879"/>
      <c r="CY224" s="1879"/>
      <c r="CZ224" s="1880"/>
    </row>
    <row r="225" s="636" customFormat="true" ht="15" customHeight="true" x14ac:dyDescent="0.2">
      <c r="A225" s="1002"/>
      <c r="B225" s="820"/>
      <c r="C225" s="936"/>
      <c r="D225" s="937"/>
      <c r="E225" s="937"/>
      <c r="F225" s="937"/>
      <c r="G225" s="938"/>
      <c r="H225" s="939"/>
      <c r="I225" s="937"/>
      <c r="J225" s="937"/>
      <c r="K225" s="937"/>
      <c r="L225" s="940"/>
      <c r="M225" s="936"/>
      <c r="N225" s="937"/>
      <c r="O225" s="937"/>
      <c r="P225" s="937"/>
      <c r="Q225" s="938"/>
      <c r="R225" s="939"/>
      <c r="S225" s="937"/>
      <c r="T225" s="937"/>
      <c r="U225" s="937"/>
      <c r="V225" s="937"/>
      <c r="W225" s="937"/>
      <c r="X225" s="937"/>
      <c r="Y225" s="940"/>
      <c r="Z225" s="1330"/>
      <c r="AA225" s="1330"/>
      <c r="AB225" s="1330"/>
      <c r="AC225" s="1330"/>
      <c r="AD225" s="1330"/>
      <c r="AE225" s="1330"/>
      <c r="AF225" s="1330"/>
      <c r="AG225" s="1330"/>
      <c r="AH225" s="1330"/>
      <c r="AI225" s="1330"/>
      <c r="AJ225" s="1330"/>
      <c r="AK225" s="1330"/>
      <c r="AL225" s="1330"/>
      <c r="AM225" s="1330"/>
      <c r="AN225" s="1330"/>
      <c r="AO225" s="1330"/>
      <c r="AP225" s="1330"/>
      <c r="AQ225" s="1330"/>
      <c r="AR225" s="1330"/>
      <c r="AS225" s="1330"/>
      <c r="AT225" s="1330"/>
      <c r="AU225" s="1330"/>
      <c r="AV225" s="1330"/>
      <c r="AW225" s="1330"/>
      <c r="AX225" s="1330"/>
      <c r="AY225" s="1330"/>
      <c r="AZ225" s="640"/>
      <c r="BA225" s="2282" t="s">
        <v>70</v>
      </c>
      <c r="BB225" s="161" t="s">
        <v>71</v>
      </c>
      <c r="BC225" s="1097" t="s">
        <v>35</v>
      </c>
      <c r="BD225" s="1116" t="s">
        <v>35</v>
      </c>
      <c r="BE225" s="1116" t="s">
        <v>35</v>
      </c>
      <c r="BF225" s="1116" t="s">
        <v>35</v>
      </c>
      <c r="BG225" s="1136" t="s">
        <v>35</v>
      </c>
      <c r="BH225" s="1156" t="s">
        <v>35</v>
      </c>
      <c r="BI225" s="1116" t="s">
        <v>35</v>
      </c>
      <c r="BJ225" s="1116" t="s">
        <v>35</v>
      </c>
      <c r="BK225" s="1116" t="s">
        <v>35</v>
      </c>
      <c r="BL225" s="1136" t="s">
        <v>35</v>
      </c>
      <c r="BM225" s="1156" t="s">
        <v>35</v>
      </c>
      <c r="BN225" s="1116" t="s">
        <v>35</v>
      </c>
      <c r="BO225" s="1116" t="s">
        <v>35</v>
      </c>
      <c r="BP225" s="1116" t="s">
        <v>35</v>
      </c>
      <c r="BQ225" s="1136" t="s">
        <v>35</v>
      </c>
      <c r="BR225" s="1156" t="s">
        <v>35</v>
      </c>
      <c r="BS225" s="1116" t="s">
        <v>35</v>
      </c>
      <c r="BT225" s="1116" t="s">
        <v>35</v>
      </c>
      <c r="BU225" s="1116" t="s">
        <v>35</v>
      </c>
      <c r="BV225" s="1116" t="s">
        <v>35</v>
      </c>
      <c r="BW225" s="1116" t="s">
        <v>35</v>
      </c>
      <c r="BX225" s="1116" t="s">
        <v>35</v>
      </c>
      <c r="BY225" s="1173" t="s">
        <v>35</v>
      </c>
      <c r="BZ225" s="1880"/>
      <c r="CA225" s="1880"/>
      <c r="CB225" s="1880"/>
      <c r="CC225" s="1880"/>
      <c r="CD225" s="1880"/>
      <c r="CE225" s="1880"/>
      <c r="CF225" s="1880"/>
      <c r="CG225" s="1880"/>
      <c r="CH225" s="1880"/>
      <c r="CI225" s="1880"/>
      <c r="CJ225" s="1880"/>
      <c r="CK225" s="1880"/>
      <c r="CL225" s="1880"/>
      <c r="CM225" s="1880"/>
      <c r="CN225" s="1880"/>
      <c r="CO225" s="1880"/>
      <c r="CP225" s="1880"/>
      <c r="CQ225" s="1880"/>
      <c r="CR225" s="1880"/>
      <c r="CS225" s="1880"/>
      <c r="CT225" s="1880"/>
      <c r="CU225" s="1880"/>
      <c r="CV225" s="1880"/>
      <c r="CW225" s="1880"/>
      <c r="CX225" s="1880"/>
      <c r="CY225" s="1880"/>
      <c r="CZ225" s="1880"/>
    </row>
    <row r="226" s="636" customFormat="true" ht="15" customHeight="true" x14ac:dyDescent="0.2">
      <c r="A226" s="1259"/>
      <c r="B226" s="1429"/>
      <c r="C226" s="1203"/>
      <c r="D226" s="1204"/>
      <c r="E226" s="1204"/>
      <c r="F226" s="1204"/>
      <c r="G226" s="1244"/>
      <c r="H226" s="1233"/>
      <c r="I226" s="1204"/>
      <c r="J226" s="1204"/>
      <c r="K226" s="1204"/>
      <c r="L226" s="1211"/>
      <c r="M226" s="1223"/>
      <c r="N226" s="1204"/>
      <c r="O226" s="1204"/>
      <c r="P226" s="1204"/>
      <c r="Q226" s="1244"/>
      <c r="R226" s="1233"/>
      <c r="S226" s="1204"/>
      <c r="T226" s="1204"/>
      <c r="U226" s="1204"/>
      <c r="V226" s="1204"/>
      <c r="W226" s="1204"/>
      <c r="X226" s="1204"/>
      <c r="Y226" s="1847"/>
      <c r="Z226" s="1330"/>
      <c r="AA226" s="1330"/>
      <c r="AB226" s="1330"/>
      <c r="AC226" s="1330"/>
      <c r="AD226" s="1330"/>
      <c r="AE226" s="1330"/>
      <c r="AF226" s="1330"/>
      <c r="AG226" s="1330"/>
      <c r="AH226" s="1330"/>
      <c r="AI226" s="1330"/>
      <c r="AJ226" s="1330"/>
      <c r="AK226" s="1330"/>
      <c r="AL226" s="1330"/>
      <c r="AM226" s="1330"/>
      <c r="AN226" s="1330"/>
      <c r="AO226" s="1330"/>
      <c r="AP226" s="1330"/>
      <c r="AQ226" s="1330"/>
      <c r="AR226" s="1330"/>
      <c r="AS226" s="1330"/>
      <c r="AT226" s="1330"/>
      <c r="AU226" s="1330"/>
      <c r="AV226" s="1330"/>
      <c r="AW226" s="1330"/>
      <c r="AX226" s="1330"/>
      <c r="AY226" s="1330"/>
      <c r="AZ226" s="640"/>
      <c r="BA226" s="2282"/>
      <c r="BB226" s="161" t="s">
        <v>72</v>
      </c>
      <c r="BC226" s="1097" t="s">
        <v>35</v>
      </c>
      <c r="BD226" s="1116" t="s">
        <v>35</v>
      </c>
      <c r="BE226" s="1116" t="s">
        <v>35</v>
      </c>
      <c r="BF226" s="1116" t="s">
        <v>35</v>
      </c>
      <c r="BG226" s="1136" t="s">
        <v>35</v>
      </c>
      <c r="BH226" s="1156" t="s">
        <v>35</v>
      </c>
      <c r="BI226" s="1116" t="s">
        <v>35</v>
      </c>
      <c r="BJ226" s="1116" t="s">
        <v>35</v>
      </c>
      <c r="BK226" s="1116" t="s">
        <v>35</v>
      </c>
      <c r="BL226" s="1136" t="s">
        <v>35</v>
      </c>
      <c r="BM226" s="1156" t="s">
        <v>35</v>
      </c>
      <c r="BN226" s="1116" t="s">
        <v>35</v>
      </c>
      <c r="BO226" s="1116" t="s">
        <v>35</v>
      </c>
      <c r="BP226" s="1116" t="s">
        <v>35</v>
      </c>
      <c r="BQ226" s="1136" t="s">
        <v>35</v>
      </c>
      <c r="BR226" s="1156" t="s">
        <v>35</v>
      </c>
      <c r="BS226" s="1116" t="s">
        <v>35</v>
      </c>
      <c r="BT226" s="1116" t="s">
        <v>35</v>
      </c>
      <c r="BU226" s="1116" t="s">
        <v>35</v>
      </c>
      <c r="BV226" s="1116" t="s">
        <v>35</v>
      </c>
      <c r="BW226" s="1116" t="s">
        <v>35</v>
      </c>
      <c r="BX226" s="1116" t="s">
        <v>35</v>
      </c>
      <c r="BY226" s="1173" t="s">
        <v>35</v>
      </c>
      <c r="BZ226" s="1880"/>
      <c r="CA226" s="1880"/>
      <c r="CB226" s="1880"/>
      <c r="CC226" s="1880"/>
      <c r="CD226" s="1880"/>
      <c r="CE226" s="1880"/>
      <c r="CF226" s="1880"/>
      <c r="CG226" s="1880"/>
      <c r="CH226" s="1880"/>
      <c r="CI226" s="1880"/>
      <c r="CJ226" s="1880"/>
      <c r="CK226" s="1880"/>
      <c r="CL226" s="1880"/>
      <c r="CM226" s="1880"/>
      <c r="CN226" s="1880"/>
      <c r="CO226" s="1880"/>
      <c r="CP226" s="1880"/>
      <c r="CQ226" s="1880"/>
      <c r="CR226" s="1880"/>
      <c r="CS226" s="1880"/>
      <c r="CT226" s="1880"/>
      <c r="CU226" s="1880"/>
      <c r="CV226" s="1880"/>
      <c r="CW226" s="1880"/>
      <c r="CX226" s="1880"/>
      <c r="CY226" s="1880"/>
      <c r="CZ226" s="1880"/>
    </row>
    <row r="227" s="636" customFormat="true" ht="15" customHeight="true" x14ac:dyDescent="0.2">
      <c r="A227" s="1260"/>
      <c r="B227" s="1430"/>
      <c r="C227" s="1205"/>
      <c r="D227" s="1206"/>
      <c r="E227" s="1206"/>
      <c r="F227" s="1206"/>
      <c r="G227" s="1245"/>
      <c r="H227" s="1234"/>
      <c r="I227" s="1206"/>
      <c r="J227" s="1206"/>
      <c r="K227" s="1206"/>
      <c r="L227" s="1212"/>
      <c r="M227" s="1224"/>
      <c r="N227" s="1206"/>
      <c r="O227" s="1206"/>
      <c r="P227" s="1206"/>
      <c r="Q227" s="1245"/>
      <c r="R227" s="1234"/>
      <c r="S227" s="1206"/>
      <c r="T227" s="1206"/>
      <c r="U227" s="1206"/>
      <c r="V227" s="1206"/>
      <c r="W227" s="1206"/>
      <c r="X227" s="1206"/>
      <c r="Y227" s="1848"/>
      <c r="Z227" s="1330"/>
      <c r="AA227" s="1330"/>
      <c r="AB227" s="1330"/>
      <c r="AC227" s="1330"/>
      <c r="AD227" s="1330"/>
      <c r="AE227" s="1330"/>
      <c r="AF227" s="1330"/>
      <c r="AG227" s="1330"/>
      <c r="AH227" s="1330"/>
      <c r="AI227" s="1330"/>
      <c r="AJ227" s="1330"/>
      <c r="AK227" s="1330"/>
      <c r="AL227" s="1330"/>
      <c r="AM227" s="1330"/>
      <c r="AN227" s="1330"/>
      <c r="AO227" s="1330"/>
      <c r="AP227" s="1330"/>
      <c r="AQ227" s="1330"/>
      <c r="AR227" s="1330"/>
      <c r="AS227" s="1330"/>
      <c r="AT227" s="1330"/>
      <c r="AU227" s="1330"/>
      <c r="AV227" s="1330"/>
      <c r="AW227" s="1330"/>
      <c r="AX227" s="1330"/>
      <c r="AY227" s="1330"/>
      <c r="AZ227" s="640"/>
      <c r="BA227" s="2282" t="s">
        <v>94</v>
      </c>
      <c r="BB227" s="161" t="s">
        <v>61</v>
      </c>
      <c r="BC227" s="1097" t="s">
        <v>35</v>
      </c>
      <c r="BD227" s="1116" t="s">
        <v>35</v>
      </c>
      <c r="BE227" s="1116" t="s">
        <v>35</v>
      </c>
      <c r="BF227" s="1116" t="s">
        <v>35</v>
      </c>
      <c r="BG227" s="1136" t="s">
        <v>35</v>
      </c>
      <c r="BH227" s="1156" t="s">
        <v>35</v>
      </c>
      <c r="BI227" s="1116" t="s">
        <v>35</v>
      </c>
      <c r="BJ227" s="1116" t="s">
        <v>35</v>
      </c>
      <c r="BK227" s="1116" t="s">
        <v>35</v>
      </c>
      <c r="BL227" s="1136" t="s">
        <v>35</v>
      </c>
      <c r="BM227" s="1156" t="s">
        <v>35</v>
      </c>
      <c r="BN227" s="1116" t="s">
        <v>35</v>
      </c>
      <c r="BO227" s="1116" t="s">
        <v>35</v>
      </c>
      <c r="BP227" s="1116" t="s">
        <v>35</v>
      </c>
      <c r="BQ227" s="1136" t="s">
        <v>35</v>
      </c>
      <c r="BR227" s="1156" t="s">
        <v>35</v>
      </c>
      <c r="BS227" s="1116" t="s">
        <v>35</v>
      </c>
      <c r="BT227" s="1116" t="s">
        <v>35</v>
      </c>
      <c r="BU227" s="1116" t="s">
        <v>35</v>
      </c>
      <c r="BV227" s="1116" t="s">
        <v>35</v>
      </c>
      <c r="BW227" s="1116" t="s">
        <v>35</v>
      </c>
      <c r="BX227" s="1116" t="s">
        <v>35</v>
      </c>
      <c r="BY227" s="1173" t="s">
        <v>35</v>
      </c>
      <c r="BZ227" s="1880"/>
      <c r="CA227" s="1880"/>
      <c r="CB227" s="1880"/>
      <c r="CC227" s="1880"/>
      <c r="CD227" s="1880"/>
      <c r="CE227" s="1880"/>
      <c r="CF227" s="1880"/>
      <c r="CG227" s="1880"/>
      <c r="CH227" s="1880"/>
      <c r="CI227" s="1880"/>
      <c r="CJ227" s="1880"/>
      <c r="CK227" s="1880"/>
      <c r="CL227" s="1880"/>
      <c r="CM227" s="1880"/>
      <c r="CN227" s="1880"/>
      <c r="CO227" s="1880"/>
      <c r="CP227" s="1880"/>
      <c r="CQ227" s="1880"/>
      <c r="CR227" s="1880"/>
      <c r="CS227" s="1880"/>
      <c r="CT227" s="1880"/>
      <c r="CU227" s="1880"/>
      <c r="CV227" s="1880"/>
      <c r="CW227" s="1880"/>
      <c r="CX227" s="1880"/>
      <c r="CY227" s="1880"/>
      <c r="CZ227" s="1880"/>
    </row>
    <row r="228" s="636" customFormat="true" ht="15" customHeight="true" x14ac:dyDescent="0.2">
      <c r="A228" s="1261"/>
      <c r="B228" s="1431"/>
      <c r="C228" s="1386"/>
      <c r="D228" s="1387"/>
      <c r="E228" s="1387"/>
      <c r="F228" s="1387"/>
      <c r="G228" s="1388"/>
      <c r="H228" s="1389"/>
      <c r="I228" s="1387"/>
      <c r="J228" s="1387"/>
      <c r="K228" s="1387"/>
      <c r="L228" s="1390"/>
      <c r="M228" s="1391"/>
      <c r="N228" s="1387"/>
      <c r="O228" s="1387"/>
      <c r="P228" s="1387"/>
      <c r="Q228" s="1388"/>
      <c r="R228" s="1389"/>
      <c r="S228" s="1387"/>
      <c r="T228" s="1387"/>
      <c r="U228" s="1387"/>
      <c r="V228" s="1387"/>
      <c r="W228" s="1387"/>
      <c r="X228" s="1387"/>
      <c r="Y228" s="1849"/>
      <c r="Z228" s="1330"/>
      <c r="AA228" s="1330"/>
      <c r="AB228" s="1330"/>
      <c r="AC228" s="1330"/>
      <c r="AD228" s="1330"/>
      <c r="AE228" s="1330"/>
      <c r="AF228" s="1330"/>
      <c r="AG228" s="1330"/>
      <c r="AH228" s="1330"/>
      <c r="AI228" s="1330"/>
      <c r="AJ228" s="1330"/>
      <c r="AK228" s="1330"/>
      <c r="AL228" s="1330"/>
      <c r="AM228" s="1330"/>
      <c r="AN228" s="1330"/>
      <c r="AO228" s="1330"/>
      <c r="AP228" s="1330"/>
      <c r="AQ228" s="1330"/>
      <c r="AR228" s="1330"/>
      <c r="AS228" s="1330"/>
      <c r="AT228" s="1330"/>
      <c r="AU228" s="1330"/>
      <c r="AV228" s="1330"/>
      <c r="AW228" s="1330"/>
      <c r="AX228" s="1330"/>
      <c r="AY228" s="1330"/>
      <c r="AZ228" s="640"/>
      <c r="BA228" s="2282"/>
      <c r="BB228" s="161" t="s">
        <v>91</v>
      </c>
      <c r="BC228" s="1097" t="s">
        <v>35</v>
      </c>
      <c r="BD228" s="1116" t="s">
        <v>35</v>
      </c>
      <c r="BE228" s="1116" t="s">
        <v>35</v>
      </c>
      <c r="BF228" s="1116" t="s">
        <v>35</v>
      </c>
      <c r="BG228" s="1136" t="s">
        <v>35</v>
      </c>
      <c r="BH228" s="1156" t="s">
        <v>35</v>
      </c>
      <c r="BI228" s="1116" t="s">
        <v>35</v>
      </c>
      <c r="BJ228" s="1116" t="s">
        <v>35</v>
      </c>
      <c r="BK228" s="1116" t="s">
        <v>35</v>
      </c>
      <c r="BL228" s="1136" t="s">
        <v>35</v>
      </c>
      <c r="BM228" s="1156" t="s">
        <v>35</v>
      </c>
      <c r="BN228" s="1116" t="s">
        <v>35</v>
      </c>
      <c r="BO228" s="1116" t="s">
        <v>35</v>
      </c>
      <c r="BP228" s="1116" t="s">
        <v>35</v>
      </c>
      <c r="BQ228" s="1136" t="s">
        <v>35</v>
      </c>
      <c r="BR228" s="1156" t="s">
        <v>35</v>
      </c>
      <c r="BS228" s="1116" t="s">
        <v>35</v>
      </c>
      <c r="BT228" s="1116" t="s">
        <v>35</v>
      </c>
      <c r="BU228" s="1116" t="s">
        <v>35</v>
      </c>
      <c r="BV228" s="1116" t="s">
        <v>35</v>
      </c>
      <c r="BW228" s="1116" t="s">
        <v>35</v>
      </c>
      <c r="BX228" s="1116" t="s">
        <v>35</v>
      </c>
      <c r="BY228" s="1173" t="s">
        <v>35</v>
      </c>
      <c r="BZ228" s="1880"/>
      <c r="CA228" s="1880"/>
      <c r="CB228" s="1880"/>
      <c r="CC228" s="1880"/>
      <c r="CD228" s="1880"/>
      <c r="CE228" s="1880"/>
      <c r="CF228" s="1880"/>
      <c r="CG228" s="1880"/>
      <c r="CH228" s="1880"/>
      <c r="CI228" s="1880"/>
      <c r="CJ228" s="1880"/>
      <c r="CK228" s="1880"/>
      <c r="CL228" s="1880"/>
      <c r="CM228" s="1880"/>
      <c r="CN228" s="1880"/>
      <c r="CO228" s="1880"/>
      <c r="CP228" s="1880"/>
      <c r="CQ228" s="1880"/>
      <c r="CR228" s="1880"/>
      <c r="CS228" s="1880"/>
      <c r="CT228" s="1880"/>
      <c r="CU228" s="1880"/>
      <c r="CV228" s="1880"/>
      <c r="CW228" s="1880"/>
      <c r="CX228" s="1880"/>
      <c r="CY228" s="1880"/>
      <c r="CZ228" s="1880"/>
    </row>
    <row r="229" s="636" customFormat="true" ht="15" customHeight="true" x14ac:dyDescent="0.2">
      <c r="A229" s="1262"/>
      <c r="B229" s="1432"/>
      <c r="C229" s="1392"/>
      <c r="D229" s="1393"/>
      <c r="E229" s="1393"/>
      <c r="F229" s="1393"/>
      <c r="G229" s="1394"/>
      <c r="H229" s="1395"/>
      <c r="I229" s="1393"/>
      <c r="J229" s="1393"/>
      <c r="K229" s="1393"/>
      <c r="L229" s="1396"/>
      <c r="M229" s="1397"/>
      <c r="N229" s="1393"/>
      <c r="O229" s="1393"/>
      <c r="P229" s="1393"/>
      <c r="Q229" s="1394"/>
      <c r="R229" s="1395"/>
      <c r="S229" s="1393"/>
      <c r="T229" s="1393"/>
      <c r="U229" s="1393"/>
      <c r="V229" s="1393"/>
      <c r="W229" s="1393"/>
      <c r="X229" s="1393"/>
      <c r="Y229" s="1850"/>
      <c r="Z229" s="1330"/>
      <c r="AA229" s="1330"/>
      <c r="AB229" s="1330"/>
      <c r="AC229" s="1330"/>
      <c r="AD229" s="1330"/>
      <c r="AE229" s="1330"/>
      <c r="AF229" s="1330"/>
      <c r="AG229" s="1330"/>
      <c r="AH229" s="1330"/>
      <c r="AI229" s="1330"/>
      <c r="AJ229" s="1330"/>
      <c r="AK229" s="1330"/>
      <c r="AL229" s="1330"/>
      <c r="AM229" s="1330"/>
      <c r="AN229" s="1330"/>
      <c r="AO229" s="1330"/>
      <c r="AP229" s="1330"/>
      <c r="AQ229" s="1330"/>
      <c r="AR229" s="1330"/>
      <c r="AS229" s="1330"/>
      <c r="AT229" s="1330"/>
      <c r="AU229" s="1330"/>
      <c r="AV229" s="1330"/>
      <c r="AW229" s="1330"/>
      <c r="AX229" s="1330"/>
      <c r="AY229" s="1330"/>
      <c r="AZ229" s="640"/>
      <c r="BA229" s="2282"/>
      <c r="BB229" s="161" t="s">
        <v>92</v>
      </c>
      <c r="BC229" s="1097" t="s">
        <v>35</v>
      </c>
      <c r="BD229" s="1116" t="s">
        <v>35</v>
      </c>
      <c r="BE229" s="1116" t="s">
        <v>35</v>
      </c>
      <c r="BF229" s="1116" t="s">
        <v>35</v>
      </c>
      <c r="BG229" s="1136" t="s">
        <v>35</v>
      </c>
      <c r="BH229" s="1156" t="s">
        <v>35</v>
      </c>
      <c r="BI229" s="1116" t="s">
        <v>35</v>
      </c>
      <c r="BJ229" s="1116" t="s">
        <v>35</v>
      </c>
      <c r="BK229" s="1116" t="s">
        <v>35</v>
      </c>
      <c r="BL229" s="1136" t="s">
        <v>35</v>
      </c>
      <c r="BM229" s="1156" t="s">
        <v>35</v>
      </c>
      <c r="BN229" s="1116" t="s">
        <v>35</v>
      </c>
      <c r="BO229" s="1116" t="s">
        <v>35</v>
      </c>
      <c r="BP229" s="1116" t="s">
        <v>35</v>
      </c>
      <c r="BQ229" s="1136" t="s">
        <v>35</v>
      </c>
      <c r="BR229" s="1156" t="s">
        <v>35</v>
      </c>
      <c r="BS229" s="1116" t="s">
        <v>35</v>
      </c>
      <c r="BT229" s="1116" t="s">
        <v>35</v>
      </c>
      <c r="BU229" s="1116" t="s">
        <v>35</v>
      </c>
      <c r="BV229" s="1116" t="s">
        <v>35</v>
      </c>
      <c r="BW229" s="1116" t="s">
        <v>35</v>
      </c>
      <c r="BX229" s="1116" t="s">
        <v>35</v>
      </c>
      <c r="BY229" s="1173" t="s">
        <v>35</v>
      </c>
      <c r="BZ229" s="1880"/>
      <c r="CA229" s="1880"/>
      <c r="CB229" s="1880"/>
      <c r="CC229" s="1880"/>
      <c r="CD229" s="1880"/>
      <c r="CE229" s="1880"/>
      <c r="CF229" s="1880"/>
      <c r="CG229" s="1880"/>
      <c r="CH229" s="1880"/>
      <c r="CI229" s="1880"/>
      <c r="CJ229" s="1880"/>
      <c r="CK229" s="1880"/>
      <c r="CL229" s="1880"/>
      <c r="CM229" s="1880"/>
      <c r="CN229" s="1880"/>
      <c r="CO229" s="1880"/>
      <c r="CP229" s="1880"/>
      <c r="CQ229" s="1880"/>
      <c r="CR229" s="1880"/>
      <c r="CS229" s="1880"/>
      <c r="CT229" s="1880"/>
      <c r="CU229" s="1880"/>
      <c r="CV229" s="1880"/>
      <c r="CW229" s="1880"/>
      <c r="CX229" s="1880"/>
      <c r="CY229" s="1880"/>
      <c r="CZ229" s="1880"/>
    </row>
    <row r="230" s="636" customFormat="true" ht="15" customHeight="true" x14ac:dyDescent="0.2">
      <c r="A230" s="1263"/>
      <c r="B230" s="1433"/>
      <c r="C230" s="1398"/>
      <c r="D230" s="1399"/>
      <c r="E230" s="1399"/>
      <c r="F230" s="1399"/>
      <c r="G230" s="1400"/>
      <c r="H230" s="1401"/>
      <c r="I230" s="1399"/>
      <c r="J230" s="1399"/>
      <c r="K230" s="1399"/>
      <c r="L230" s="1402"/>
      <c r="M230" s="1403"/>
      <c r="N230" s="1399"/>
      <c r="O230" s="1399"/>
      <c r="P230" s="1399"/>
      <c r="Q230" s="1400"/>
      <c r="R230" s="1401"/>
      <c r="S230" s="1399"/>
      <c r="T230" s="1399"/>
      <c r="U230" s="1399"/>
      <c r="V230" s="1399"/>
      <c r="W230" s="1399"/>
      <c r="X230" s="1399"/>
      <c r="Y230" s="1851"/>
      <c r="Z230" s="1330"/>
      <c r="AA230" s="1330"/>
      <c r="AB230" s="1330"/>
      <c r="AC230" s="1330"/>
      <c r="AD230" s="1330"/>
      <c r="AE230" s="1330"/>
      <c r="AF230" s="1330"/>
      <c r="AG230" s="1330"/>
      <c r="AH230" s="1330"/>
      <c r="AI230" s="1330"/>
      <c r="AJ230" s="1330"/>
      <c r="AK230" s="1330"/>
      <c r="AL230" s="1330"/>
      <c r="AM230" s="1330"/>
      <c r="AN230" s="1330"/>
      <c r="AO230" s="1330"/>
      <c r="AP230" s="1330"/>
      <c r="AQ230" s="1330"/>
      <c r="AR230" s="1330"/>
      <c r="AS230" s="1330"/>
      <c r="AT230" s="1330"/>
      <c r="AU230" s="1330"/>
      <c r="AV230" s="1330"/>
      <c r="AW230" s="1330"/>
      <c r="AX230" s="1330"/>
      <c r="AY230" s="1330"/>
      <c r="AZ230" s="640"/>
      <c r="BA230" s="2282"/>
      <c r="BB230" s="161" t="s">
        <v>93</v>
      </c>
      <c r="BC230" s="1097" t="s">
        <v>35</v>
      </c>
      <c r="BD230" s="1116" t="s">
        <v>35</v>
      </c>
      <c r="BE230" s="1116" t="s">
        <v>35</v>
      </c>
      <c r="BF230" s="1116" t="s">
        <v>35</v>
      </c>
      <c r="BG230" s="1136" t="s">
        <v>35</v>
      </c>
      <c r="BH230" s="1156" t="s">
        <v>35</v>
      </c>
      <c r="BI230" s="1116" t="s">
        <v>35</v>
      </c>
      <c r="BJ230" s="1116" t="s">
        <v>35</v>
      </c>
      <c r="BK230" s="1116" t="s">
        <v>35</v>
      </c>
      <c r="BL230" s="1136" t="s">
        <v>35</v>
      </c>
      <c r="BM230" s="1156" t="s">
        <v>35</v>
      </c>
      <c r="BN230" s="1116" t="s">
        <v>35</v>
      </c>
      <c r="BO230" s="1116" t="s">
        <v>35</v>
      </c>
      <c r="BP230" s="1116" t="s">
        <v>35</v>
      </c>
      <c r="BQ230" s="1136" t="s">
        <v>35</v>
      </c>
      <c r="BR230" s="1156" t="s">
        <v>35</v>
      </c>
      <c r="BS230" s="1116" t="s">
        <v>35</v>
      </c>
      <c r="BT230" s="1116" t="s">
        <v>35</v>
      </c>
      <c r="BU230" s="1116" t="s">
        <v>35</v>
      </c>
      <c r="BV230" s="1116" t="s">
        <v>35</v>
      </c>
      <c r="BW230" s="1116" t="s">
        <v>35</v>
      </c>
      <c r="BX230" s="1116" t="s">
        <v>35</v>
      </c>
      <c r="BY230" s="1173" t="s">
        <v>35</v>
      </c>
      <c r="BZ230" s="1880"/>
      <c r="CA230" s="1880"/>
      <c r="CB230" s="1880"/>
      <c r="CC230" s="1880"/>
      <c r="CD230" s="1880"/>
      <c r="CE230" s="1880"/>
      <c r="CF230" s="1880"/>
      <c r="CG230" s="1880"/>
      <c r="CH230" s="1880"/>
      <c r="CI230" s="1880"/>
      <c r="CJ230" s="1880"/>
      <c r="CK230" s="1880"/>
      <c r="CL230" s="1880"/>
      <c r="CM230" s="1880"/>
      <c r="CN230" s="1880"/>
      <c r="CO230" s="1880"/>
      <c r="CP230" s="1880"/>
      <c r="CQ230" s="1880"/>
      <c r="CR230" s="1880"/>
      <c r="CS230" s="1880"/>
      <c r="CT230" s="1880"/>
      <c r="CU230" s="1880"/>
      <c r="CV230" s="1880"/>
      <c r="CW230" s="1880"/>
      <c r="CX230" s="1880"/>
      <c r="CY230" s="1880"/>
      <c r="CZ230" s="1880"/>
    </row>
    <row r="231" s="636" customFormat="true" ht="15" customHeight="true" x14ac:dyDescent="0.2">
      <c r="A231" s="1003"/>
      <c r="B231" s="817"/>
      <c r="C231" s="936"/>
      <c r="D231" s="937"/>
      <c r="E231" s="937"/>
      <c r="F231" s="937"/>
      <c r="G231" s="938"/>
      <c r="H231" s="939"/>
      <c r="I231" s="937"/>
      <c r="J231" s="937"/>
      <c r="K231" s="937"/>
      <c r="L231" s="940"/>
      <c r="M231" s="936"/>
      <c r="N231" s="937"/>
      <c r="O231" s="937"/>
      <c r="P231" s="937"/>
      <c r="Q231" s="938"/>
      <c r="R231" s="939"/>
      <c r="S231" s="937"/>
      <c r="T231" s="937"/>
      <c r="U231" s="937"/>
      <c r="V231" s="937"/>
      <c r="W231" s="937"/>
      <c r="X231" s="937"/>
      <c r="Y231" s="940"/>
      <c r="Z231" s="1330"/>
      <c r="AA231" s="1330"/>
      <c r="AB231" s="1330"/>
      <c r="AC231" s="1330"/>
      <c r="AD231" s="1330"/>
      <c r="AE231" s="1330"/>
      <c r="AF231" s="1330"/>
      <c r="AG231" s="1330"/>
      <c r="AH231" s="1330"/>
      <c r="AI231" s="1330"/>
      <c r="AJ231" s="1330"/>
      <c r="AK231" s="1330"/>
      <c r="AL231" s="1330"/>
      <c r="AM231" s="1330"/>
      <c r="AN231" s="1330"/>
      <c r="AO231" s="1330"/>
      <c r="AP231" s="1330"/>
      <c r="AQ231" s="1330"/>
      <c r="AR231" s="1330"/>
      <c r="AS231" s="1330"/>
      <c r="AT231" s="1330"/>
      <c r="AU231" s="1330"/>
      <c r="AV231" s="1330"/>
      <c r="AW231" s="1330"/>
      <c r="AX231" s="1330"/>
      <c r="AY231" s="1330"/>
      <c r="AZ231" s="640"/>
      <c r="BA231" s="650"/>
      <c r="BB231" s="161"/>
      <c r="BC231" s="344"/>
      <c r="BD231" s="309"/>
      <c r="BE231" s="309"/>
      <c r="BF231" s="309"/>
      <c r="BG231" s="345"/>
      <c r="BH231" s="353"/>
      <c r="BI231" s="309"/>
      <c r="BJ231" s="309"/>
      <c r="BK231" s="309"/>
      <c r="BL231" s="345"/>
      <c r="BM231" s="353"/>
      <c r="BN231" s="309"/>
      <c r="BO231" s="309"/>
      <c r="BP231" s="309"/>
      <c r="BQ231" s="345"/>
      <c r="BR231" s="353"/>
      <c r="BS231" s="309"/>
      <c r="BT231" s="309"/>
      <c r="BU231" s="309"/>
      <c r="BV231" s="309"/>
      <c r="BW231" s="309"/>
      <c r="BX231" s="309"/>
      <c r="BY231" s="310"/>
      <c r="BZ231" s="1881"/>
      <c r="CA231" s="1881"/>
      <c r="CB231" s="1881"/>
      <c r="CC231" s="1881"/>
      <c r="CD231" s="1881"/>
      <c r="CE231" s="1881"/>
      <c r="CF231" s="1881"/>
      <c r="CG231" s="1881"/>
      <c r="CH231" s="1881"/>
      <c r="CI231" s="1881"/>
      <c r="CJ231" s="1881"/>
      <c r="CK231" s="1881"/>
      <c r="CL231" s="1881"/>
      <c r="CM231" s="1881"/>
      <c r="CN231" s="1881"/>
      <c r="CO231" s="1881"/>
      <c r="CP231" s="1881"/>
      <c r="CQ231" s="1881"/>
      <c r="CR231" s="1881"/>
      <c r="CS231" s="1881"/>
      <c r="CT231" s="1881"/>
      <c r="CU231" s="1881"/>
      <c r="CV231" s="1881"/>
      <c r="CW231" s="1881"/>
      <c r="CX231" s="1881"/>
      <c r="CY231" s="1881"/>
      <c r="CZ231" s="1881"/>
    </row>
    <row r="232" s="636" customFormat="true" ht="15" customHeight="true" x14ac:dyDescent="0.2">
      <c r="A232" s="1003"/>
      <c r="B232" s="817"/>
      <c r="C232" s="936"/>
      <c r="D232" s="937"/>
      <c r="E232" s="937"/>
      <c r="F232" s="937"/>
      <c r="G232" s="938"/>
      <c r="H232" s="939"/>
      <c r="I232" s="937"/>
      <c r="J232" s="937"/>
      <c r="K232" s="937"/>
      <c r="L232" s="940"/>
      <c r="M232" s="936"/>
      <c r="N232" s="937"/>
      <c r="O232" s="937"/>
      <c r="P232" s="937"/>
      <c r="Q232" s="938"/>
      <c r="R232" s="939"/>
      <c r="S232" s="937"/>
      <c r="T232" s="937"/>
      <c r="U232" s="937"/>
      <c r="V232" s="937"/>
      <c r="W232" s="937"/>
      <c r="X232" s="937"/>
      <c r="Y232" s="940"/>
      <c r="Z232" s="1330"/>
      <c r="AA232" s="1330"/>
      <c r="AB232" s="1330"/>
      <c r="AC232" s="1330"/>
      <c r="AD232" s="1330"/>
      <c r="AE232" s="1330"/>
      <c r="AF232" s="1330"/>
      <c r="AG232" s="1330"/>
      <c r="AH232" s="1330"/>
      <c r="AI232" s="1330"/>
      <c r="AJ232" s="1330"/>
      <c r="AK232" s="1330"/>
      <c r="AL232" s="1330"/>
      <c r="AM232" s="1330"/>
      <c r="AN232" s="1330"/>
      <c r="AO232" s="1330"/>
      <c r="AP232" s="1330"/>
      <c r="AQ232" s="1330"/>
      <c r="AR232" s="1330"/>
      <c r="AS232" s="1330"/>
      <c r="AT232" s="1330"/>
      <c r="AU232" s="1330"/>
      <c r="AV232" s="1330"/>
      <c r="AW232" s="1330"/>
      <c r="AX232" s="1330"/>
      <c r="AY232" s="1330"/>
      <c r="AZ232" s="640"/>
      <c r="BA232" s="460"/>
      <c r="BB232" s="161"/>
      <c r="BC232" s="344"/>
      <c r="BD232" s="309"/>
      <c r="BE232" s="309"/>
      <c r="BF232" s="309"/>
      <c r="BG232" s="345"/>
      <c r="BH232" s="353"/>
      <c r="BI232" s="309"/>
      <c r="BJ232" s="309"/>
      <c r="BK232" s="309"/>
      <c r="BL232" s="345"/>
      <c r="BM232" s="353"/>
      <c r="BN232" s="309"/>
      <c r="BO232" s="309"/>
      <c r="BP232" s="309"/>
      <c r="BQ232" s="345"/>
      <c r="BR232" s="353"/>
      <c r="BS232" s="309"/>
      <c r="BT232" s="309"/>
      <c r="BU232" s="309"/>
      <c r="BV232" s="309"/>
      <c r="BW232" s="309"/>
      <c r="BX232" s="309"/>
      <c r="BY232" s="310"/>
      <c r="BZ232" s="1881"/>
      <c r="CA232" s="1881"/>
      <c r="CB232" s="1881"/>
      <c r="CC232" s="1881"/>
      <c r="CD232" s="1881"/>
      <c r="CE232" s="1881"/>
      <c r="CF232" s="1881"/>
      <c r="CG232" s="1881"/>
      <c r="CH232" s="1881"/>
      <c r="CI232" s="1881"/>
      <c r="CJ232" s="1881"/>
      <c r="CK232" s="1881"/>
      <c r="CL232" s="1881"/>
      <c r="CM232" s="1881"/>
      <c r="CN232" s="1881"/>
      <c r="CO232" s="1881"/>
      <c r="CP232" s="1881"/>
      <c r="CQ232" s="1881"/>
      <c r="CR232" s="1881"/>
      <c r="CS232" s="1881"/>
      <c r="CT232" s="1881"/>
      <c r="CU232" s="1881"/>
      <c r="CV232" s="1881"/>
      <c r="CW232" s="1881"/>
      <c r="CX232" s="1881"/>
      <c r="CY232" s="1881"/>
      <c r="CZ232" s="1881"/>
    </row>
    <row r="233" s="636" customFormat="true" ht="15" customHeight="true" x14ac:dyDescent="0.2">
      <c r="A233" s="1003"/>
      <c r="B233" s="817"/>
      <c r="C233" s="936"/>
      <c r="D233" s="937"/>
      <c r="E233" s="937"/>
      <c r="F233" s="937"/>
      <c r="G233" s="938"/>
      <c r="H233" s="939"/>
      <c r="I233" s="937"/>
      <c r="J233" s="937"/>
      <c r="K233" s="937"/>
      <c r="L233" s="940"/>
      <c r="M233" s="936"/>
      <c r="N233" s="937"/>
      <c r="O233" s="937"/>
      <c r="P233" s="937"/>
      <c r="Q233" s="938"/>
      <c r="R233" s="939"/>
      <c r="S233" s="937"/>
      <c r="T233" s="937"/>
      <c r="U233" s="937"/>
      <c r="V233" s="937"/>
      <c r="W233" s="937"/>
      <c r="X233" s="937"/>
      <c r="Y233" s="940"/>
      <c r="Z233" s="1330"/>
      <c r="AA233" s="1330"/>
      <c r="AB233" s="1330"/>
      <c r="AC233" s="1330"/>
      <c r="AD233" s="1330"/>
      <c r="AE233" s="1330"/>
      <c r="AF233" s="1330"/>
      <c r="AG233" s="1330"/>
      <c r="AH233" s="1330"/>
      <c r="AI233" s="1330"/>
      <c r="AJ233" s="1330"/>
      <c r="AK233" s="1330"/>
      <c r="AL233" s="1330"/>
      <c r="AM233" s="1330"/>
      <c r="AN233" s="1330"/>
      <c r="AO233" s="1330"/>
      <c r="AP233" s="1330"/>
      <c r="AQ233" s="1330"/>
      <c r="AR233" s="1330"/>
      <c r="AS233" s="1330"/>
      <c r="AT233" s="1330"/>
      <c r="AU233" s="1330"/>
      <c r="AV233" s="1330"/>
      <c r="AW233" s="1330"/>
      <c r="AX233" s="1330"/>
      <c r="AY233" s="1330"/>
      <c r="AZ233" s="640"/>
      <c r="BA233" s="460"/>
      <c r="BB233" s="161"/>
      <c r="BC233" s="344"/>
      <c r="BD233" s="309"/>
      <c r="BE233" s="309"/>
      <c r="BF233" s="309"/>
      <c r="BG233" s="345"/>
      <c r="BH233" s="353"/>
      <c r="BI233" s="309"/>
      <c r="BJ233" s="309"/>
      <c r="BK233" s="309"/>
      <c r="BL233" s="345"/>
      <c r="BM233" s="353"/>
      <c r="BN233" s="309"/>
      <c r="BO233" s="309"/>
      <c r="BP233" s="309"/>
      <c r="BQ233" s="345"/>
      <c r="BR233" s="353"/>
      <c r="BS233" s="309"/>
      <c r="BT233" s="309"/>
      <c r="BU233" s="309"/>
      <c r="BV233" s="309"/>
      <c r="BW233" s="309"/>
      <c r="BX233" s="309"/>
      <c r="BY233" s="310"/>
      <c r="BZ233" s="1881"/>
      <c r="CA233" s="1881"/>
      <c r="CB233" s="1881"/>
      <c r="CC233" s="1881"/>
      <c r="CD233" s="1881"/>
      <c r="CE233" s="1881"/>
      <c r="CF233" s="1881"/>
      <c r="CG233" s="1881"/>
      <c r="CH233" s="1881"/>
      <c r="CI233" s="1881"/>
      <c r="CJ233" s="1881"/>
      <c r="CK233" s="1881"/>
      <c r="CL233" s="1881"/>
      <c r="CM233" s="1881"/>
      <c r="CN233" s="1881"/>
      <c r="CO233" s="1881"/>
      <c r="CP233" s="1881"/>
      <c r="CQ233" s="1881"/>
      <c r="CR233" s="1881"/>
      <c r="CS233" s="1881"/>
      <c r="CT233" s="1881"/>
      <c r="CU233" s="1881"/>
      <c r="CV233" s="1881"/>
      <c r="CW233" s="1881"/>
      <c r="CX233" s="1881"/>
      <c r="CY233" s="1881"/>
      <c r="CZ233" s="1881"/>
    </row>
    <row r="234" s="636" customFormat="true" ht="15" customHeight="true" x14ac:dyDescent="0.2">
      <c r="A234" s="1003"/>
      <c r="B234" s="817"/>
      <c r="C234" s="936"/>
      <c r="D234" s="937"/>
      <c r="E234" s="937"/>
      <c r="F234" s="937"/>
      <c r="G234" s="938"/>
      <c r="H234" s="939"/>
      <c r="I234" s="937"/>
      <c r="J234" s="937"/>
      <c r="K234" s="937"/>
      <c r="L234" s="940"/>
      <c r="M234" s="936"/>
      <c r="N234" s="937"/>
      <c r="O234" s="937"/>
      <c r="P234" s="937"/>
      <c r="Q234" s="938"/>
      <c r="R234" s="939"/>
      <c r="S234" s="937"/>
      <c r="T234" s="937"/>
      <c r="U234" s="937"/>
      <c r="V234" s="937"/>
      <c r="W234" s="937"/>
      <c r="X234" s="937"/>
      <c r="Y234" s="940"/>
      <c r="Z234" s="1330"/>
      <c r="AA234" s="1330"/>
      <c r="AB234" s="1330"/>
      <c r="AC234" s="1330"/>
      <c r="AD234" s="1330"/>
      <c r="AE234" s="1330"/>
      <c r="AF234" s="1330"/>
      <c r="AG234" s="1330"/>
      <c r="AH234" s="1330"/>
      <c r="AI234" s="1330"/>
      <c r="AJ234" s="1330"/>
      <c r="AK234" s="1330"/>
      <c r="AL234" s="1330"/>
      <c r="AM234" s="1330"/>
      <c r="AN234" s="1330"/>
      <c r="AO234" s="1330"/>
      <c r="AP234" s="1330"/>
      <c r="AQ234" s="1330"/>
      <c r="AR234" s="1330"/>
      <c r="AS234" s="1330"/>
      <c r="AT234" s="1330"/>
      <c r="AU234" s="1330"/>
      <c r="AV234" s="1330"/>
      <c r="AW234" s="1330"/>
      <c r="AX234" s="1330"/>
      <c r="AY234" s="1330"/>
      <c r="AZ234" s="640"/>
      <c r="BA234" s="460"/>
      <c r="BB234" s="161"/>
      <c r="BC234" s="344"/>
      <c r="BD234" s="309"/>
      <c r="BE234" s="309"/>
      <c r="BF234" s="309"/>
      <c r="BG234" s="345"/>
      <c r="BH234" s="353"/>
      <c r="BI234" s="309"/>
      <c r="BJ234" s="309"/>
      <c r="BK234" s="309"/>
      <c r="BL234" s="345"/>
      <c r="BM234" s="353"/>
      <c r="BN234" s="309"/>
      <c r="BO234" s="309"/>
      <c r="BP234" s="309"/>
      <c r="BQ234" s="345"/>
      <c r="BR234" s="353"/>
      <c r="BS234" s="309"/>
      <c r="BT234" s="309"/>
      <c r="BU234" s="309"/>
      <c r="BV234" s="309"/>
      <c r="BW234" s="309"/>
      <c r="BX234" s="309"/>
      <c r="BY234" s="310"/>
      <c r="BZ234" s="1881"/>
      <c r="CA234" s="1881"/>
      <c r="CB234" s="1881"/>
      <c r="CC234" s="1881"/>
      <c r="CD234" s="1881"/>
      <c r="CE234" s="1881"/>
      <c r="CF234" s="1881"/>
      <c r="CG234" s="1881"/>
      <c r="CH234" s="1881"/>
      <c r="CI234" s="1881"/>
      <c r="CJ234" s="1881"/>
      <c r="CK234" s="1881"/>
      <c r="CL234" s="1881"/>
      <c r="CM234" s="1881"/>
      <c r="CN234" s="1881"/>
      <c r="CO234" s="1881"/>
      <c r="CP234" s="1881"/>
      <c r="CQ234" s="1881"/>
      <c r="CR234" s="1881"/>
      <c r="CS234" s="1881"/>
      <c r="CT234" s="1881"/>
      <c r="CU234" s="1881"/>
      <c r="CV234" s="1881"/>
      <c r="CW234" s="1881"/>
      <c r="CX234" s="1881"/>
      <c r="CY234" s="1881"/>
      <c r="CZ234" s="1881"/>
    </row>
    <row r="235" s="636" customFormat="true" ht="15" customHeight="true" x14ac:dyDescent="0.2">
      <c r="A235" s="1003"/>
      <c r="B235" s="817"/>
      <c r="C235" s="936"/>
      <c r="D235" s="937"/>
      <c r="E235" s="937"/>
      <c r="F235" s="937"/>
      <c r="G235" s="938"/>
      <c r="H235" s="939"/>
      <c r="I235" s="937"/>
      <c r="J235" s="937"/>
      <c r="K235" s="937"/>
      <c r="L235" s="940"/>
      <c r="M235" s="936"/>
      <c r="N235" s="937"/>
      <c r="O235" s="937"/>
      <c r="P235" s="937"/>
      <c r="Q235" s="938"/>
      <c r="R235" s="939"/>
      <c r="S235" s="937"/>
      <c r="T235" s="937"/>
      <c r="U235" s="937"/>
      <c r="V235" s="937"/>
      <c r="W235" s="937"/>
      <c r="X235" s="937"/>
      <c r="Y235" s="940"/>
      <c r="Z235" s="1330"/>
      <c r="AA235" s="1330"/>
      <c r="AB235" s="1330"/>
      <c r="AC235" s="1330"/>
      <c r="AD235" s="1330"/>
      <c r="AE235" s="1330"/>
      <c r="AF235" s="1330"/>
      <c r="AG235" s="1330"/>
      <c r="AH235" s="1330"/>
      <c r="AI235" s="1330"/>
      <c r="AJ235" s="1330"/>
      <c r="AK235" s="1330"/>
      <c r="AL235" s="1330"/>
      <c r="AM235" s="1330"/>
      <c r="AN235" s="1330"/>
      <c r="AO235" s="1330"/>
      <c r="AP235" s="1330"/>
      <c r="AQ235" s="1330"/>
      <c r="AR235" s="1330"/>
      <c r="AS235" s="1330"/>
      <c r="AT235" s="1330"/>
      <c r="AU235" s="1330"/>
      <c r="AV235" s="1330"/>
      <c r="AW235" s="1330"/>
      <c r="AX235" s="1330"/>
      <c r="AY235" s="1330"/>
      <c r="AZ235" s="640"/>
      <c r="BA235" s="460"/>
      <c r="BB235" s="161"/>
      <c r="BC235" s="344"/>
      <c r="BD235" s="309"/>
      <c r="BE235" s="309"/>
      <c r="BF235" s="309"/>
      <c r="BG235" s="345"/>
      <c r="BH235" s="353"/>
      <c r="BI235" s="309"/>
      <c r="BJ235" s="309"/>
      <c r="BK235" s="309"/>
      <c r="BL235" s="345"/>
      <c r="BM235" s="353"/>
      <c r="BN235" s="309"/>
      <c r="BO235" s="309"/>
      <c r="BP235" s="309"/>
      <c r="BQ235" s="345"/>
      <c r="BR235" s="353"/>
      <c r="BS235" s="309"/>
      <c r="BT235" s="309"/>
      <c r="BU235" s="309"/>
      <c r="BV235" s="309"/>
      <c r="BW235" s="309"/>
      <c r="BX235" s="309"/>
      <c r="BY235" s="310"/>
      <c r="BZ235" s="1881"/>
      <c r="CA235" s="1881"/>
      <c r="CB235" s="1881"/>
      <c r="CC235" s="1881"/>
      <c r="CD235" s="1881"/>
      <c r="CE235" s="1881"/>
      <c r="CF235" s="1881"/>
      <c r="CG235" s="1881"/>
      <c r="CH235" s="1881"/>
      <c r="CI235" s="1881"/>
      <c r="CJ235" s="1881"/>
      <c r="CK235" s="1881"/>
      <c r="CL235" s="1881"/>
      <c r="CM235" s="1881"/>
      <c r="CN235" s="1881"/>
      <c r="CO235" s="1881"/>
      <c r="CP235" s="1881"/>
      <c r="CQ235" s="1881"/>
      <c r="CR235" s="1881"/>
      <c r="CS235" s="1881"/>
      <c r="CT235" s="1881"/>
      <c r="CU235" s="1881"/>
      <c r="CV235" s="1881"/>
      <c r="CW235" s="1881"/>
      <c r="CX235" s="1881"/>
      <c r="CY235" s="1881"/>
      <c r="CZ235" s="1881"/>
    </row>
    <row r="236" s="636" customFormat="true" ht="15" customHeight="true" x14ac:dyDescent="0.2">
      <c r="A236" s="1003"/>
      <c r="B236" s="817"/>
      <c r="C236" s="936"/>
      <c r="D236" s="937"/>
      <c r="E236" s="937"/>
      <c r="F236" s="937"/>
      <c r="G236" s="938"/>
      <c r="H236" s="939"/>
      <c r="I236" s="937"/>
      <c r="J236" s="937"/>
      <c r="K236" s="937"/>
      <c r="L236" s="940"/>
      <c r="M236" s="936"/>
      <c r="N236" s="937"/>
      <c r="O236" s="937"/>
      <c r="P236" s="937"/>
      <c r="Q236" s="938"/>
      <c r="R236" s="939"/>
      <c r="S236" s="937"/>
      <c r="T236" s="937"/>
      <c r="U236" s="937"/>
      <c r="V236" s="937"/>
      <c r="W236" s="937"/>
      <c r="X236" s="937"/>
      <c r="Y236" s="940"/>
      <c r="Z236" s="1330"/>
      <c r="AA236" s="1330"/>
      <c r="AB236" s="1330"/>
      <c r="AC236" s="1330"/>
      <c r="AD236" s="1330"/>
      <c r="AE236" s="1330"/>
      <c r="AF236" s="1330"/>
      <c r="AG236" s="1330"/>
      <c r="AH236" s="1330"/>
      <c r="AI236" s="1330"/>
      <c r="AJ236" s="1330"/>
      <c r="AK236" s="1330"/>
      <c r="AL236" s="1330"/>
      <c r="AM236" s="1330"/>
      <c r="AN236" s="1330"/>
      <c r="AO236" s="1330"/>
      <c r="AP236" s="1330"/>
      <c r="AQ236" s="1330"/>
      <c r="AR236" s="1330"/>
      <c r="AS236" s="1330"/>
      <c r="AT236" s="1330"/>
      <c r="AU236" s="1330"/>
      <c r="AV236" s="1330"/>
      <c r="AW236" s="1330"/>
      <c r="AX236" s="1330"/>
      <c r="AY236" s="1330"/>
      <c r="AZ236" s="640"/>
      <c r="BA236" s="460"/>
      <c r="BB236" s="161"/>
      <c r="BC236" s="344"/>
      <c r="BD236" s="309"/>
      <c r="BE236" s="309"/>
      <c r="BF236" s="309"/>
      <c r="BG236" s="345"/>
      <c r="BH236" s="353"/>
      <c r="BI236" s="309"/>
      <c r="BJ236" s="309"/>
      <c r="BK236" s="309"/>
      <c r="BL236" s="345"/>
      <c r="BM236" s="353"/>
      <c r="BN236" s="309"/>
      <c r="BO236" s="309"/>
      <c r="BP236" s="309"/>
      <c r="BQ236" s="345"/>
      <c r="BR236" s="353"/>
      <c r="BS236" s="309"/>
      <c r="BT236" s="309"/>
      <c r="BU236" s="309"/>
      <c r="BV236" s="309"/>
      <c r="BW236" s="309"/>
      <c r="BX236" s="309"/>
      <c r="BY236" s="310"/>
      <c r="BZ236" s="1881"/>
      <c r="CA236" s="1881"/>
      <c r="CB236" s="1881"/>
      <c r="CC236" s="1881"/>
      <c r="CD236" s="1881"/>
      <c r="CE236" s="1881"/>
      <c r="CF236" s="1881"/>
      <c r="CG236" s="1881"/>
      <c r="CH236" s="1881"/>
      <c r="CI236" s="1881"/>
      <c r="CJ236" s="1881"/>
      <c r="CK236" s="1881"/>
      <c r="CL236" s="1881"/>
      <c r="CM236" s="1881"/>
      <c r="CN236" s="1881"/>
      <c r="CO236" s="1881"/>
      <c r="CP236" s="1881"/>
      <c r="CQ236" s="1881"/>
      <c r="CR236" s="1881"/>
      <c r="CS236" s="1881"/>
      <c r="CT236" s="1881"/>
      <c r="CU236" s="1881"/>
      <c r="CV236" s="1881"/>
      <c r="CW236" s="1881"/>
      <c r="CX236" s="1881"/>
      <c r="CY236" s="1881"/>
      <c r="CZ236" s="1881"/>
    </row>
    <row r="237" s="636" customFormat="true" ht="15" customHeight="true" x14ac:dyDescent="0.2">
      <c r="A237" s="1003"/>
      <c r="B237" s="817"/>
      <c r="C237" s="936"/>
      <c r="D237" s="937"/>
      <c r="E237" s="937"/>
      <c r="F237" s="937"/>
      <c r="G237" s="938"/>
      <c r="H237" s="939"/>
      <c r="I237" s="937"/>
      <c r="J237" s="937"/>
      <c r="K237" s="937"/>
      <c r="L237" s="940"/>
      <c r="M237" s="936"/>
      <c r="N237" s="937"/>
      <c r="O237" s="937"/>
      <c r="P237" s="937"/>
      <c r="Q237" s="938"/>
      <c r="R237" s="939"/>
      <c r="S237" s="937"/>
      <c r="T237" s="937"/>
      <c r="U237" s="937"/>
      <c r="V237" s="937"/>
      <c r="W237" s="937"/>
      <c r="X237" s="937"/>
      <c r="Y237" s="940"/>
      <c r="Z237" s="1330"/>
      <c r="AA237" s="1330"/>
      <c r="AB237" s="1330"/>
      <c r="AC237" s="1330"/>
      <c r="AD237" s="1330"/>
      <c r="AE237" s="1330"/>
      <c r="AF237" s="1330"/>
      <c r="AG237" s="1330"/>
      <c r="AH237" s="1330"/>
      <c r="AI237" s="1330"/>
      <c r="AJ237" s="1330"/>
      <c r="AK237" s="1330"/>
      <c r="AL237" s="1330"/>
      <c r="AM237" s="1330"/>
      <c r="AN237" s="1330"/>
      <c r="AO237" s="1330"/>
      <c r="AP237" s="1330"/>
      <c r="AQ237" s="1330"/>
      <c r="AR237" s="1330"/>
      <c r="AS237" s="1330"/>
      <c r="AT237" s="1330"/>
      <c r="AU237" s="1330"/>
      <c r="AV237" s="1330"/>
      <c r="AW237" s="1330"/>
      <c r="AX237" s="1330"/>
      <c r="AY237" s="1330"/>
      <c r="AZ237" s="640"/>
      <c r="BA237" s="460"/>
      <c r="BB237" s="161"/>
      <c r="BC237" s="344"/>
      <c r="BD237" s="309"/>
      <c r="BE237" s="309"/>
      <c r="BF237" s="309"/>
      <c r="BG237" s="345"/>
      <c r="BH237" s="353"/>
      <c r="BI237" s="309"/>
      <c r="BJ237" s="309"/>
      <c r="BK237" s="309"/>
      <c r="BL237" s="345"/>
      <c r="BM237" s="353"/>
      <c r="BN237" s="309"/>
      <c r="BO237" s="309"/>
      <c r="BP237" s="309"/>
      <c r="BQ237" s="345"/>
      <c r="BR237" s="353"/>
      <c r="BS237" s="309"/>
      <c r="BT237" s="309"/>
      <c r="BU237" s="309"/>
      <c r="BV237" s="309"/>
      <c r="BW237" s="309"/>
      <c r="BX237" s="309"/>
      <c r="BY237" s="310"/>
      <c r="BZ237" s="1881"/>
      <c r="CA237" s="1881"/>
      <c r="CB237" s="1881"/>
      <c r="CC237" s="1881"/>
      <c r="CD237" s="1881"/>
      <c r="CE237" s="1881"/>
      <c r="CF237" s="1881"/>
      <c r="CG237" s="1881"/>
      <c r="CH237" s="1881"/>
      <c r="CI237" s="1881"/>
      <c r="CJ237" s="1881"/>
      <c r="CK237" s="1881"/>
      <c r="CL237" s="1881"/>
      <c r="CM237" s="1881"/>
      <c r="CN237" s="1881"/>
      <c r="CO237" s="1881"/>
      <c r="CP237" s="1881"/>
      <c r="CQ237" s="1881"/>
      <c r="CR237" s="1881"/>
      <c r="CS237" s="1881"/>
      <c r="CT237" s="1881"/>
      <c r="CU237" s="1881"/>
      <c r="CV237" s="1881"/>
      <c r="CW237" s="1881"/>
      <c r="CX237" s="1881"/>
      <c r="CY237" s="1881"/>
      <c r="CZ237" s="1881"/>
    </row>
    <row r="238" s="636" customFormat="true" ht="15" customHeight="true" x14ac:dyDescent="0.2">
      <c r="A238" s="1003"/>
      <c r="B238" s="817"/>
      <c r="C238" s="936"/>
      <c r="D238" s="937"/>
      <c r="E238" s="937"/>
      <c r="F238" s="937"/>
      <c r="G238" s="938"/>
      <c r="H238" s="939"/>
      <c r="I238" s="937"/>
      <c r="J238" s="937"/>
      <c r="K238" s="937"/>
      <c r="L238" s="940"/>
      <c r="M238" s="936"/>
      <c r="N238" s="937"/>
      <c r="O238" s="937"/>
      <c r="P238" s="937"/>
      <c r="Q238" s="938"/>
      <c r="R238" s="939"/>
      <c r="S238" s="937"/>
      <c r="T238" s="937"/>
      <c r="U238" s="937"/>
      <c r="V238" s="937"/>
      <c r="W238" s="937"/>
      <c r="X238" s="937"/>
      <c r="Y238" s="940"/>
      <c r="Z238" s="1330"/>
      <c r="AA238" s="1330"/>
      <c r="AB238" s="1330"/>
      <c r="AC238" s="1330"/>
      <c r="AD238" s="1330"/>
      <c r="AE238" s="1330"/>
      <c r="AF238" s="1330"/>
      <c r="AG238" s="1330"/>
      <c r="AH238" s="1330"/>
      <c r="AI238" s="1330"/>
      <c r="AJ238" s="1330"/>
      <c r="AK238" s="1330"/>
      <c r="AL238" s="1330"/>
      <c r="AM238" s="1330"/>
      <c r="AN238" s="1330"/>
      <c r="AO238" s="1330"/>
      <c r="AP238" s="1330"/>
      <c r="AQ238" s="1330"/>
      <c r="AR238" s="1330"/>
      <c r="AS238" s="1330"/>
      <c r="AT238" s="1330"/>
      <c r="AU238" s="1330"/>
      <c r="AV238" s="1330"/>
      <c r="AW238" s="1330"/>
      <c r="AX238" s="1330"/>
      <c r="AY238" s="1330"/>
      <c r="AZ238" s="640"/>
      <c r="BA238" s="460"/>
      <c r="BB238" s="161"/>
      <c r="BC238" s="344"/>
      <c r="BD238" s="309"/>
      <c r="BE238" s="309"/>
      <c r="BF238" s="309"/>
      <c r="BG238" s="345"/>
      <c r="BH238" s="353"/>
      <c r="BI238" s="309"/>
      <c r="BJ238" s="309"/>
      <c r="BK238" s="309"/>
      <c r="BL238" s="345"/>
      <c r="BM238" s="353"/>
      <c r="BN238" s="309"/>
      <c r="BO238" s="309"/>
      <c r="BP238" s="309"/>
      <c r="BQ238" s="345"/>
      <c r="BR238" s="353"/>
      <c r="BS238" s="309"/>
      <c r="BT238" s="309"/>
      <c r="BU238" s="309"/>
      <c r="BV238" s="309"/>
      <c r="BW238" s="309"/>
      <c r="BX238" s="309"/>
      <c r="BY238" s="310"/>
      <c r="BZ238" s="1881"/>
      <c r="CA238" s="1881"/>
      <c r="CB238" s="1881"/>
      <c r="CC238" s="1881"/>
      <c r="CD238" s="1881"/>
      <c r="CE238" s="1881"/>
      <c r="CF238" s="1881"/>
      <c r="CG238" s="1881"/>
      <c r="CH238" s="1881"/>
      <c r="CI238" s="1881"/>
      <c r="CJ238" s="1881"/>
      <c r="CK238" s="1881"/>
      <c r="CL238" s="1881"/>
      <c r="CM238" s="1881"/>
      <c r="CN238" s="1881"/>
      <c r="CO238" s="1881"/>
      <c r="CP238" s="1881"/>
      <c r="CQ238" s="1881"/>
      <c r="CR238" s="1881"/>
      <c r="CS238" s="1881"/>
      <c r="CT238" s="1881"/>
      <c r="CU238" s="1881"/>
      <c r="CV238" s="1881"/>
      <c r="CW238" s="1881"/>
      <c r="CX238" s="1881"/>
      <c r="CY238" s="1881"/>
      <c r="CZ238" s="1881"/>
    </row>
    <row r="239" s="636" customFormat="true" ht="15" customHeight="true" x14ac:dyDescent="0.2">
      <c r="A239" s="1003"/>
      <c r="B239" s="817"/>
      <c r="C239" s="936"/>
      <c r="D239" s="937"/>
      <c r="E239" s="937"/>
      <c r="F239" s="937"/>
      <c r="G239" s="938"/>
      <c r="H239" s="939"/>
      <c r="I239" s="937"/>
      <c r="J239" s="937"/>
      <c r="K239" s="937"/>
      <c r="L239" s="940"/>
      <c r="M239" s="936"/>
      <c r="N239" s="937"/>
      <c r="O239" s="937"/>
      <c r="P239" s="937"/>
      <c r="Q239" s="938"/>
      <c r="R239" s="939"/>
      <c r="S239" s="937"/>
      <c r="T239" s="937"/>
      <c r="U239" s="937"/>
      <c r="V239" s="937"/>
      <c r="W239" s="937"/>
      <c r="X239" s="937"/>
      <c r="Y239" s="940"/>
      <c r="Z239" s="1330"/>
      <c r="AA239" s="1330"/>
      <c r="AB239" s="1330"/>
      <c r="AC239" s="1330"/>
      <c r="AD239" s="1330"/>
      <c r="AE239" s="1330"/>
      <c r="AF239" s="1330"/>
      <c r="AG239" s="1330"/>
      <c r="AH239" s="1330"/>
      <c r="AI239" s="1330"/>
      <c r="AJ239" s="1330"/>
      <c r="AK239" s="1330"/>
      <c r="AL239" s="1330"/>
      <c r="AM239" s="1330"/>
      <c r="AN239" s="1330"/>
      <c r="AO239" s="1330"/>
      <c r="AP239" s="1330"/>
      <c r="AQ239" s="1330"/>
      <c r="AR239" s="1330"/>
      <c r="AS239" s="1330"/>
      <c r="AT239" s="1330"/>
      <c r="AU239" s="1330"/>
      <c r="AV239" s="1330"/>
      <c r="AW239" s="1330"/>
      <c r="AX239" s="1330"/>
      <c r="AY239" s="1330"/>
      <c r="AZ239" s="640"/>
      <c r="BA239" s="460"/>
      <c r="BB239" s="161"/>
      <c r="BC239" s="344"/>
      <c r="BD239" s="309"/>
      <c r="BE239" s="309"/>
      <c r="BF239" s="309"/>
      <c r="BG239" s="345"/>
      <c r="BH239" s="353"/>
      <c r="BI239" s="309"/>
      <c r="BJ239" s="309"/>
      <c r="BK239" s="309"/>
      <c r="BL239" s="345"/>
      <c r="BM239" s="353"/>
      <c r="BN239" s="309"/>
      <c r="BO239" s="309"/>
      <c r="BP239" s="309"/>
      <c r="BQ239" s="345"/>
      <c r="BR239" s="353"/>
      <c r="BS239" s="309"/>
      <c r="BT239" s="309"/>
      <c r="BU239" s="309"/>
      <c r="BV239" s="309"/>
      <c r="BW239" s="309"/>
      <c r="BX239" s="309"/>
      <c r="BY239" s="310"/>
      <c r="BZ239" s="1881"/>
      <c r="CA239" s="1881"/>
      <c r="CB239" s="1881"/>
      <c r="CC239" s="1881"/>
      <c r="CD239" s="1881"/>
      <c r="CE239" s="1881"/>
      <c r="CF239" s="1881"/>
      <c r="CG239" s="1881"/>
      <c r="CH239" s="1881"/>
      <c r="CI239" s="1881"/>
      <c r="CJ239" s="1881"/>
      <c r="CK239" s="1881"/>
      <c r="CL239" s="1881"/>
      <c r="CM239" s="1881"/>
      <c r="CN239" s="1881"/>
      <c r="CO239" s="1881"/>
      <c r="CP239" s="1881"/>
      <c r="CQ239" s="1881"/>
      <c r="CR239" s="1881"/>
      <c r="CS239" s="1881"/>
      <c r="CT239" s="1881"/>
      <c r="CU239" s="1881"/>
      <c r="CV239" s="1881"/>
      <c r="CW239" s="1881"/>
      <c r="CX239" s="1881"/>
      <c r="CY239" s="1881"/>
      <c r="CZ239" s="1881"/>
    </row>
    <row r="240" s="636" customFormat="true" ht="15" customHeight="true" x14ac:dyDescent="0.2">
      <c r="A240" s="1003"/>
      <c r="B240" s="817"/>
      <c r="C240" s="936"/>
      <c r="D240" s="937"/>
      <c r="E240" s="937"/>
      <c r="F240" s="937"/>
      <c r="G240" s="938"/>
      <c r="H240" s="939"/>
      <c r="I240" s="937"/>
      <c r="J240" s="937"/>
      <c r="K240" s="937"/>
      <c r="L240" s="940"/>
      <c r="M240" s="936"/>
      <c r="N240" s="937"/>
      <c r="O240" s="937"/>
      <c r="P240" s="937"/>
      <c r="Q240" s="938"/>
      <c r="R240" s="939"/>
      <c r="S240" s="937"/>
      <c r="T240" s="937"/>
      <c r="U240" s="937"/>
      <c r="V240" s="937"/>
      <c r="W240" s="937"/>
      <c r="X240" s="937"/>
      <c r="Y240" s="940"/>
      <c r="Z240" s="1330"/>
      <c r="AA240" s="1330"/>
      <c r="AB240" s="1330"/>
      <c r="AC240" s="1330"/>
      <c r="AD240" s="1330"/>
      <c r="AE240" s="1330"/>
      <c r="AF240" s="1330"/>
      <c r="AG240" s="1330"/>
      <c r="AH240" s="1330"/>
      <c r="AI240" s="1330"/>
      <c r="AJ240" s="1330"/>
      <c r="AK240" s="1330"/>
      <c r="AL240" s="1330"/>
      <c r="AM240" s="1330"/>
      <c r="AN240" s="1330"/>
      <c r="AO240" s="1330"/>
      <c r="AP240" s="1330"/>
      <c r="AQ240" s="1330"/>
      <c r="AR240" s="1330"/>
      <c r="AS240" s="1330"/>
      <c r="AT240" s="1330"/>
      <c r="AU240" s="1330"/>
      <c r="AV240" s="1330"/>
      <c r="AW240" s="1330"/>
      <c r="AX240" s="1330"/>
      <c r="AY240" s="1330"/>
      <c r="AZ240" s="640"/>
      <c r="BA240" s="460"/>
      <c r="BB240" s="161"/>
      <c r="BC240" s="344"/>
      <c r="BD240" s="309"/>
      <c r="BE240" s="309"/>
      <c r="BF240" s="309"/>
      <c r="BG240" s="345"/>
      <c r="BH240" s="353"/>
      <c r="BI240" s="309"/>
      <c r="BJ240" s="309"/>
      <c r="BK240" s="309"/>
      <c r="BL240" s="345"/>
      <c r="BM240" s="353"/>
      <c r="BN240" s="309"/>
      <c r="BO240" s="309"/>
      <c r="BP240" s="309"/>
      <c r="BQ240" s="345"/>
      <c r="BR240" s="353"/>
      <c r="BS240" s="309"/>
      <c r="BT240" s="309"/>
      <c r="BU240" s="309"/>
      <c r="BV240" s="309"/>
      <c r="BW240" s="309"/>
      <c r="BX240" s="309"/>
      <c r="BY240" s="310"/>
      <c r="BZ240" s="1881"/>
      <c r="CA240" s="1881"/>
      <c r="CB240" s="1881"/>
      <c r="CC240" s="1881"/>
      <c r="CD240" s="1881"/>
      <c r="CE240" s="1881"/>
      <c r="CF240" s="1881"/>
      <c r="CG240" s="1881"/>
      <c r="CH240" s="1881"/>
      <c r="CI240" s="1881"/>
      <c r="CJ240" s="1881"/>
      <c r="CK240" s="1881"/>
      <c r="CL240" s="1881"/>
      <c r="CM240" s="1881"/>
      <c r="CN240" s="1881"/>
      <c r="CO240" s="1881"/>
      <c r="CP240" s="1881"/>
      <c r="CQ240" s="1881"/>
      <c r="CR240" s="1881"/>
      <c r="CS240" s="1881"/>
      <c r="CT240" s="1881"/>
      <c r="CU240" s="1881"/>
      <c r="CV240" s="1881"/>
      <c r="CW240" s="1881"/>
      <c r="CX240" s="1881"/>
      <c r="CY240" s="1881"/>
      <c r="CZ240" s="1881"/>
    </row>
    <row r="241" s="636" customFormat="true" ht="15" customHeight="true" x14ac:dyDescent="0.2">
      <c r="A241" s="1003"/>
      <c r="B241" s="817"/>
      <c r="C241" s="936"/>
      <c r="D241" s="937"/>
      <c r="E241" s="937"/>
      <c r="F241" s="937"/>
      <c r="G241" s="938"/>
      <c r="H241" s="939"/>
      <c r="I241" s="937"/>
      <c r="J241" s="937"/>
      <c r="K241" s="937"/>
      <c r="L241" s="940"/>
      <c r="M241" s="936"/>
      <c r="N241" s="937"/>
      <c r="O241" s="937"/>
      <c r="P241" s="937"/>
      <c r="Q241" s="938"/>
      <c r="R241" s="939"/>
      <c r="S241" s="937"/>
      <c r="T241" s="937"/>
      <c r="U241" s="937"/>
      <c r="V241" s="937"/>
      <c r="W241" s="937"/>
      <c r="X241" s="937"/>
      <c r="Y241" s="940"/>
      <c r="Z241" s="1330"/>
      <c r="AA241" s="1330"/>
      <c r="AB241" s="1330"/>
      <c r="AC241" s="1330"/>
      <c r="AD241" s="1330"/>
      <c r="AE241" s="1330"/>
      <c r="AF241" s="1330"/>
      <c r="AG241" s="1330"/>
      <c r="AH241" s="1330"/>
      <c r="AI241" s="1330"/>
      <c r="AJ241" s="1330"/>
      <c r="AK241" s="1330"/>
      <c r="AL241" s="1330"/>
      <c r="AM241" s="1330"/>
      <c r="AN241" s="1330"/>
      <c r="AO241" s="1330"/>
      <c r="AP241" s="1330"/>
      <c r="AQ241" s="1330"/>
      <c r="AR241" s="1330"/>
      <c r="AS241" s="1330"/>
      <c r="AT241" s="1330"/>
      <c r="AU241" s="1330"/>
      <c r="AV241" s="1330"/>
      <c r="AW241" s="1330"/>
      <c r="AX241" s="1330"/>
      <c r="AY241" s="1330"/>
      <c r="AZ241" s="640"/>
      <c r="BA241" s="460"/>
      <c r="BB241" s="161"/>
      <c r="BC241" s="344"/>
      <c r="BD241" s="309"/>
      <c r="BE241" s="309"/>
      <c r="BF241" s="309"/>
      <c r="BG241" s="345"/>
      <c r="BH241" s="353"/>
      <c r="BI241" s="309"/>
      <c r="BJ241" s="309"/>
      <c r="BK241" s="309"/>
      <c r="BL241" s="345"/>
      <c r="BM241" s="353"/>
      <c r="BN241" s="309"/>
      <c r="BO241" s="309"/>
      <c r="BP241" s="309"/>
      <c r="BQ241" s="345"/>
      <c r="BR241" s="353"/>
      <c r="BS241" s="309"/>
      <c r="BT241" s="309"/>
      <c r="BU241" s="309"/>
      <c r="BV241" s="309"/>
      <c r="BW241" s="309"/>
      <c r="BX241" s="309"/>
      <c r="BY241" s="310"/>
      <c r="BZ241" s="1881"/>
      <c r="CA241" s="1881"/>
      <c r="CB241" s="1881"/>
      <c r="CC241" s="1881"/>
      <c r="CD241" s="1881"/>
      <c r="CE241" s="1881"/>
      <c r="CF241" s="1881"/>
      <c r="CG241" s="1881"/>
      <c r="CH241" s="1881"/>
      <c r="CI241" s="1881"/>
      <c r="CJ241" s="1881"/>
      <c r="CK241" s="1881"/>
      <c r="CL241" s="1881"/>
      <c r="CM241" s="1881"/>
      <c r="CN241" s="1881"/>
      <c r="CO241" s="1881"/>
      <c r="CP241" s="1881"/>
      <c r="CQ241" s="1881"/>
      <c r="CR241" s="1881"/>
      <c r="CS241" s="1881"/>
      <c r="CT241" s="1881"/>
      <c r="CU241" s="1881"/>
      <c r="CV241" s="1881"/>
      <c r="CW241" s="1881"/>
      <c r="CX241" s="1881"/>
      <c r="CY241" s="1881"/>
      <c r="CZ241" s="1881"/>
    </row>
    <row r="242" s="636" customFormat="true" ht="15" customHeight="true" x14ac:dyDescent="0.2">
      <c r="A242" s="1003"/>
      <c r="B242" s="817"/>
      <c r="C242" s="936"/>
      <c r="D242" s="937"/>
      <c r="E242" s="937"/>
      <c r="F242" s="937"/>
      <c r="G242" s="938"/>
      <c r="H242" s="939"/>
      <c r="I242" s="937"/>
      <c r="J242" s="937"/>
      <c r="K242" s="937"/>
      <c r="L242" s="940"/>
      <c r="M242" s="936"/>
      <c r="N242" s="937"/>
      <c r="O242" s="937"/>
      <c r="P242" s="937"/>
      <c r="Q242" s="938"/>
      <c r="R242" s="939"/>
      <c r="S242" s="937"/>
      <c r="T242" s="937"/>
      <c r="U242" s="937"/>
      <c r="V242" s="937"/>
      <c r="W242" s="937"/>
      <c r="X242" s="937"/>
      <c r="Y242" s="940"/>
      <c r="Z242" s="1330"/>
      <c r="AA242" s="1330"/>
      <c r="AB242" s="1330"/>
      <c r="AC242" s="1330"/>
      <c r="AD242" s="1330"/>
      <c r="AE242" s="1330"/>
      <c r="AF242" s="1330"/>
      <c r="AG242" s="1330"/>
      <c r="AH242" s="1330"/>
      <c r="AI242" s="1330"/>
      <c r="AJ242" s="1330"/>
      <c r="AK242" s="1330"/>
      <c r="AL242" s="1330"/>
      <c r="AM242" s="1330"/>
      <c r="AN242" s="1330"/>
      <c r="AO242" s="1330"/>
      <c r="AP242" s="1330"/>
      <c r="AQ242" s="1330"/>
      <c r="AR242" s="1330"/>
      <c r="AS242" s="1330"/>
      <c r="AT242" s="1330"/>
      <c r="AU242" s="1330"/>
      <c r="AV242" s="1330"/>
      <c r="AW242" s="1330"/>
      <c r="AX242" s="1330"/>
      <c r="AY242" s="1330"/>
      <c r="AZ242" s="640"/>
      <c r="BA242" s="460"/>
      <c r="BB242" s="161"/>
      <c r="BC242" s="344"/>
      <c r="BD242" s="309"/>
      <c r="BE242" s="309"/>
      <c r="BF242" s="309"/>
      <c r="BG242" s="345"/>
      <c r="BH242" s="353"/>
      <c r="BI242" s="309"/>
      <c r="BJ242" s="309"/>
      <c r="BK242" s="309"/>
      <c r="BL242" s="345"/>
      <c r="BM242" s="353"/>
      <c r="BN242" s="309"/>
      <c r="BO242" s="309"/>
      <c r="BP242" s="309"/>
      <c r="BQ242" s="345"/>
      <c r="BR242" s="353"/>
      <c r="BS242" s="309"/>
      <c r="BT242" s="309"/>
      <c r="BU242" s="309"/>
      <c r="BV242" s="309"/>
      <c r="BW242" s="309"/>
      <c r="BX242" s="309"/>
      <c r="BY242" s="310"/>
      <c r="BZ242" s="1881"/>
      <c r="CA242" s="1881"/>
      <c r="CB242" s="1881"/>
      <c r="CC242" s="1881"/>
      <c r="CD242" s="1881"/>
      <c r="CE242" s="1881"/>
      <c r="CF242" s="1881"/>
      <c r="CG242" s="1881"/>
      <c r="CH242" s="1881"/>
      <c r="CI242" s="1881"/>
      <c r="CJ242" s="1881"/>
      <c r="CK242" s="1881"/>
      <c r="CL242" s="1881"/>
      <c r="CM242" s="1881"/>
      <c r="CN242" s="1881"/>
      <c r="CO242" s="1881"/>
      <c r="CP242" s="1881"/>
      <c r="CQ242" s="1881"/>
      <c r="CR242" s="1881"/>
      <c r="CS242" s="1881"/>
      <c r="CT242" s="1881"/>
      <c r="CU242" s="1881"/>
      <c r="CV242" s="1881"/>
      <c r="CW242" s="1881"/>
      <c r="CX242" s="1881"/>
      <c r="CY242" s="1881"/>
      <c r="CZ242" s="1881"/>
    </row>
    <row r="243" s="636" customFormat="true" ht="15" customHeight="true" x14ac:dyDescent="0.2">
      <c r="A243" s="1003"/>
      <c r="B243" s="817"/>
      <c r="C243" s="936"/>
      <c r="D243" s="937"/>
      <c r="E243" s="937"/>
      <c r="F243" s="937"/>
      <c r="G243" s="938"/>
      <c r="H243" s="939"/>
      <c r="I243" s="937"/>
      <c r="J243" s="937"/>
      <c r="K243" s="937"/>
      <c r="L243" s="940"/>
      <c r="M243" s="936"/>
      <c r="N243" s="937"/>
      <c r="O243" s="937"/>
      <c r="P243" s="937"/>
      <c r="Q243" s="938"/>
      <c r="R243" s="939"/>
      <c r="S243" s="937"/>
      <c r="T243" s="937"/>
      <c r="U243" s="937"/>
      <c r="V243" s="937"/>
      <c r="W243" s="937"/>
      <c r="X243" s="937"/>
      <c r="Y243" s="940"/>
      <c r="Z243" s="1330"/>
      <c r="AA243" s="1330"/>
      <c r="AB243" s="1330"/>
      <c r="AC243" s="1330"/>
      <c r="AD243" s="1330"/>
      <c r="AE243" s="1330"/>
      <c r="AF243" s="1330"/>
      <c r="AG243" s="1330"/>
      <c r="AH243" s="1330"/>
      <c r="AI243" s="1330"/>
      <c r="AJ243" s="1330"/>
      <c r="AK243" s="1330"/>
      <c r="AL243" s="1330"/>
      <c r="AM243" s="1330"/>
      <c r="AN243" s="1330"/>
      <c r="AO243" s="1330"/>
      <c r="AP243" s="1330"/>
      <c r="AQ243" s="1330"/>
      <c r="AR243" s="1330"/>
      <c r="AS243" s="1330"/>
      <c r="AT243" s="1330"/>
      <c r="AU243" s="1330"/>
      <c r="AV243" s="1330"/>
      <c r="AW243" s="1330"/>
      <c r="AX243" s="1330"/>
      <c r="AY243" s="1330"/>
      <c r="AZ243" s="640"/>
      <c r="BA243" s="460"/>
      <c r="BB243" s="161"/>
      <c r="BC243" s="344"/>
      <c r="BD243" s="309"/>
      <c r="BE243" s="309"/>
      <c r="BF243" s="309"/>
      <c r="BG243" s="345"/>
      <c r="BH243" s="353"/>
      <c r="BI243" s="309"/>
      <c r="BJ243" s="309"/>
      <c r="BK243" s="309"/>
      <c r="BL243" s="345"/>
      <c r="BM243" s="353"/>
      <c r="BN243" s="309"/>
      <c r="BO243" s="309"/>
      <c r="BP243" s="309"/>
      <c r="BQ243" s="345"/>
      <c r="BR243" s="353"/>
      <c r="BS243" s="309"/>
      <c r="BT243" s="309"/>
      <c r="BU243" s="309"/>
      <c r="BV243" s="309"/>
      <c r="BW243" s="309"/>
      <c r="BX243" s="309"/>
      <c r="BY243" s="310"/>
      <c r="BZ243" s="1881"/>
      <c r="CA243" s="1881"/>
      <c r="CB243" s="1881"/>
      <c r="CC243" s="1881"/>
      <c r="CD243" s="1881"/>
      <c r="CE243" s="1881"/>
      <c r="CF243" s="1881"/>
      <c r="CG243" s="1881"/>
      <c r="CH243" s="1881"/>
      <c r="CI243" s="1881"/>
      <c r="CJ243" s="1881"/>
      <c r="CK243" s="1881"/>
      <c r="CL243" s="1881"/>
      <c r="CM243" s="1881"/>
      <c r="CN243" s="1881"/>
      <c r="CO243" s="1881"/>
      <c r="CP243" s="1881"/>
      <c r="CQ243" s="1881"/>
      <c r="CR243" s="1881"/>
      <c r="CS243" s="1881"/>
      <c r="CT243" s="1881"/>
      <c r="CU243" s="1881"/>
      <c r="CV243" s="1881"/>
      <c r="CW243" s="1881"/>
      <c r="CX243" s="1881"/>
      <c r="CY243" s="1881"/>
      <c r="CZ243" s="1881"/>
    </row>
    <row r="244" s="636" customFormat="true" ht="15" customHeight="true" x14ac:dyDescent="0.2">
      <c r="A244" s="1003"/>
      <c r="B244" s="817"/>
      <c r="C244" s="936"/>
      <c r="D244" s="937"/>
      <c r="E244" s="937"/>
      <c r="F244" s="937"/>
      <c r="G244" s="938"/>
      <c r="H244" s="939"/>
      <c r="I244" s="937"/>
      <c r="J244" s="937"/>
      <c r="K244" s="937"/>
      <c r="L244" s="940"/>
      <c r="M244" s="936"/>
      <c r="N244" s="937"/>
      <c r="O244" s="937"/>
      <c r="P244" s="937"/>
      <c r="Q244" s="938"/>
      <c r="R244" s="939"/>
      <c r="S244" s="937"/>
      <c r="T244" s="937"/>
      <c r="U244" s="937"/>
      <c r="V244" s="937"/>
      <c r="W244" s="937"/>
      <c r="X244" s="937"/>
      <c r="Y244" s="940"/>
      <c r="Z244" s="1330"/>
      <c r="AA244" s="1330"/>
      <c r="AB244" s="1330"/>
      <c r="AC244" s="1330"/>
      <c r="AD244" s="1330"/>
      <c r="AE244" s="1330"/>
      <c r="AF244" s="1330"/>
      <c r="AG244" s="1330"/>
      <c r="AH244" s="1330"/>
      <c r="AI244" s="1330"/>
      <c r="AJ244" s="1330"/>
      <c r="AK244" s="1330"/>
      <c r="AL244" s="1330"/>
      <c r="AM244" s="1330"/>
      <c r="AN244" s="1330"/>
      <c r="AO244" s="1330"/>
      <c r="AP244" s="1330"/>
      <c r="AQ244" s="1330"/>
      <c r="AR244" s="1330"/>
      <c r="AS244" s="1330"/>
      <c r="AT244" s="1330"/>
      <c r="AU244" s="1330"/>
      <c r="AV244" s="1330"/>
      <c r="AW244" s="1330"/>
      <c r="AX244" s="1330"/>
      <c r="AY244" s="1330"/>
      <c r="AZ244" s="640"/>
      <c r="BA244" s="460"/>
      <c r="BB244" s="161"/>
      <c r="BC244" s="344"/>
      <c r="BD244" s="309"/>
      <c r="BE244" s="309"/>
      <c r="BF244" s="309"/>
      <c r="BG244" s="345"/>
      <c r="BH244" s="353"/>
      <c r="BI244" s="309"/>
      <c r="BJ244" s="309"/>
      <c r="BK244" s="309"/>
      <c r="BL244" s="345"/>
      <c r="BM244" s="353"/>
      <c r="BN244" s="309"/>
      <c r="BO244" s="309"/>
      <c r="BP244" s="309"/>
      <c r="BQ244" s="345"/>
      <c r="BR244" s="353"/>
      <c r="BS244" s="309"/>
      <c r="BT244" s="309"/>
      <c r="BU244" s="309"/>
      <c r="BV244" s="309"/>
      <c r="BW244" s="309"/>
      <c r="BX244" s="309"/>
      <c r="BY244" s="310"/>
      <c r="BZ244" s="1881"/>
      <c r="CA244" s="1881"/>
      <c r="CB244" s="1881"/>
      <c r="CC244" s="1881"/>
      <c r="CD244" s="1881"/>
      <c r="CE244" s="1881"/>
      <c r="CF244" s="1881"/>
      <c r="CG244" s="1881"/>
      <c r="CH244" s="1881"/>
      <c r="CI244" s="1881"/>
      <c r="CJ244" s="1881"/>
      <c r="CK244" s="1881"/>
      <c r="CL244" s="1881"/>
      <c r="CM244" s="1881"/>
      <c r="CN244" s="1881"/>
      <c r="CO244" s="1881"/>
      <c r="CP244" s="1881"/>
      <c r="CQ244" s="1881"/>
      <c r="CR244" s="1881"/>
      <c r="CS244" s="1881"/>
      <c r="CT244" s="1881"/>
      <c r="CU244" s="1881"/>
      <c r="CV244" s="1881"/>
      <c r="CW244" s="1881"/>
      <c r="CX244" s="1881"/>
      <c r="CY244" s="1881"/>
      <c r="CZ244" s="1881"/>
    </row>
    <row r="245" s="636" customFormat="true" ht="15" customHeight="true" x14ac:dyDescent="0.2">
      <c r="A245" s="1003"/>
      <c r="B245" s="817"/>
      <c r="C245" s="936"/>
      <c r="D245" s="937"/>
      <c r="E245" s="937"/>
      <c r="F245" s="937"/>
      <c r="G245" s="938"/>
      <c r="H245" s="939"/>
      <c r="I245" s="937"/>
      <c r="J245" s="937"/>
      <c r="K245" s="937"/>
      <c r="L245" s="940"/>
      <c r="M245" s="936"/>
      <c r="N245" s="937"/>
      <c r="O245" s="937"/>
      <c r="P245" s="937"/>
      <c r="Q245" s="938"/>
      <c r="R245" s="939"/>
      <c r="S245" s="937"/>
      <c r="T245" s="937"/>
      <c r="U245" s="937"/>
      <c r="V245" s="937"/>
      <c r="W245" s="937"/>
      <c r="X245" s="937"/>
      <c r="Y245" s="940"/>
      <c r="Z245" s="1330"/>
      <c r="AA245" s="1330"/>
      <c r="AB245" s="1330"/>
      <c r="AC245" s="1330"/>
      <c r="AD245" s="1330"/>
      <c r="AE245" s="1330"/>
      <c r="AF245" s="1330"/>
      <c r="AG245" s="1330"/>
      <c r="AH245" s="1330"/>
      <c r="AI245" s="1330"/>
      <c r="AJ245" s="1330"/>
      <c r="AK245" s="1330"/>
      <c r="AL245" s="1330"/>
      <c r="AM245" s="1330"/>
      <c r="AN245" s="1330"/>
      <c r="AO245" s="1330"/>
      <c r="AP245" s="1330"/>
      <c r="AQ245" s="1330"/>
      <c r="AR245" s="1330"/>
      <c r="AS245" s="1330"/>
      <c r="AT245" s="1330"/>
      <c r="AU245" s="1330"/>
      <c r="AV245" s="1330"/>
      <c r="AW245" s="1330"/>
      <c r="AX245" s="1330"/>
      <c r="AY245" s="1330"/>
      <c r="AZ245" s="640"/>
      <c r="BA245" s="460"/>
      <c r="BB245" s="161"/>
      <c r="BC245" s="344"/>
      <c r="BD245" s="309"/>
      <c r="BE245" s="309"/>
      <c r="BF245" s="309"/>
      <c r="BG245" s="345"/>
      <c r="BH245" s="353"/>
      <c r="BI245" s="309"/>
      <c r="BJ245" s="309"/>
      <c r="BK245" s="309"/>
      <c r="BL245" s="345"/>
      <c r="BM245" s="353"/>
      <c r="BN245" s="309"/>
      <c r="BO245" s="309"/>
      <c r="BP245" s="309"/>
      <c r="BQ245" s="345"/>
      <c r="BR245" s="353"/>
      <c r="BS245" s="309"/>
      <c r="BT245" s="309"/>
      <c r="BU245" s="309"/>
      <c r="BV245" s="309"/>
      <c r="BW245" s="309"/>
      <c r="BX245" s="309"/>
      <c r="BY245" s="310"/>
      <c r="BZ245" s="1881"/>
      <c r="CA245" s="1881"/>
      <c r="CB245" s="1881"/>
      <c r="CC245" s="1881"/>
      <c r="CD245" s="1881"/>
      <c r="CE245" s="1881"/>
      <c r="CF245" s="1881"/>
      <c r="CG245" s="1881"/>
      <c r="CH245" s="1881"/>
      <c r="CI245" s="1881"/>
      <c r="CJ245" s="1881"/>
      <c r="CK245" s="1881"/>
      <c r="CL245" s="1881"/>
      <c r="CM245" s="1881"/>
      <c r="CN245" s="1881"/>
      <c r="CO245" s="1881"/>
      <c r="CP245" s="1881"/>
      <c r="CQ245" s="1881"/>
      <c r="CR245" s="1881"/>
      <c r="CS245" s="1881"/>
      <c r="CT245" s="1881"/>
      <c r="CU245" s="1881"/>
      <c r="CV245" s="1881"/>
      <c r="CW245" s="1881"/>
      <c r="CX245" s="1881"/>
      <c r="CY245" s="1881"/>
      <c r="CZ245" s="1881"/>
    </row>
    <row r="246" s="636" customFormat="true" ht="15" customHeight="true" x14ac:dyDescent="0.2">
      <c r="A246" s="1003"/>
      <c r="B246" s="817"/>
      <c r="C246" s="936"/>
      <c r="D246" s="937"/>
      <c r="E246" s="937"/>
      <c r="F246" s="937"/>
      <c r="G246" s="938"/>
      <c r="H246" s="939"/>
      <c r="I246" s="937"/>
      <c r="J246" s="937"/>
      <c r="K246" s="937"/>
      <c r="L246" s="940"/>
      <c r="M246" s="936"/>
      <c r="N246" s="937"/>
      <c r="O246" s="937"/>
      <c r="P246" s="937"/>
      <c r="Q246" s="938"/>
      <c r="R246" s="939"/>
      <c r="S246" s="937"/>
      <c r="T246" s="937"/>
      <c r="U246" s="937"/>
      <c r="V246" s="937"/>
      <c r="W246" s="937"/>
      <c r="X246" s="937"/>
      <c r="Y246" s="940"/>
      <c r="Z246" s="1330"/>
      <c r="AA246" s="1330"/>
      <c r="AB246" s="1330"/>
      <c r="AC246" s="1330"/>
      <c r="AD246" s="1330"/>
      <c r="AE246" s="1330"/>
      <c r="AF246" s="1330"/>
      <c r="AG246" s="1330"/>
      <c r="AH246" s="1330"/>
      <c r="AI246" s="1330"/>
      <c r="AJ246" s="1330"/>
      <c r="AK246" s="1330"/>
      <c r="AL246" s="1330"/>
      <c r="AM246" s="1330"/>
      <c r="AN246" s="1330"/>
      <c r="AO246" s="1330"/>
      <c r="AP246" s="1330"/>
      <c r="AQ246" s="1330"/>
      <c r="AR246" s="1330"/>
      <c r="AS246" s="1330"/>
      <c r="AT246" s="1330"/>
      <c r="AU246" s="1330"/>
      <c r="AV246" s="1330"/>
      <c r="AW246" s="1330"/>
      <c r="AX246" s="1330"/>
      <c r="AY246" s="1330"/>
      <c r="AZ246" s="640"/>
      <c r="BA246" s="460"/>
      <c r="BB246" s="161"/>
      <c r="BC246" s="344"/>
      <c r="BD246" s="309"/>
      <c r="BE246" s="309"/>
      <c r="BF246" s="309"/>
      <c r="BG246" s="345"/>
      <c r="BH246" s="353"/>
      <c r="BI246" s="309"/>
      <c r="BJ246" s="309"/>
      <c r="BK246" s="309"/>
      <c r="BL246" s="345"/>
      <c r="BM246" s="353"/>
      <c r="BN246" s="309"/>
      <c r="BO246" s="309"/>
      <c r="BP246" s="309"/>
      <c r="BQ246" s="345"/>
      <c r="BR246" s="353"/>
      <c r="BS246" s="309"/>
      <c r="BT246" s="309"/>
      <c r="BU246" s="309"/>
      <c r="BV246" s="309"/>
      <c r="BW246" s="309"/>
      <c r="BX246" s="309"/>
      <c r="BY246" s="310"/>
      <c r="BZ246" s="1881"/>
      <c r="CA246" s="1881"/>
      <c r="CB246" s="1881"/>
      <c r="CC246" s="1881"/>
      <c r="CD246" s="1881"/>
      <c r="CE246" s="1881"/>
      <c r="CF246" s="1881"/>
      <c r="CG246" s="1881"/>
      <c r="CH246" s="1881"/>
      <c r="CI246" s="1881"/>
      <c r="CJ246" s="1881"/>
      <c r="CK246" s="1881"/>
      <c r="CL246" s="1881"/>
      <c r="CM246" s="1881"/>
      <c r="CN246" s="1881"/>
      <c r="CO246" s="1881"/>
      <c r="CP246" s="1881"/>
      <c r="CQ246" s="1881"/>
      <c r="CR246" s="1881"/>
      <c r="CS246" s="1881"/>
      <c r="CT246" s="1881"/>
      <c r="CU246" s="1881"/>
      <c r="CV246" s="1881"/>
      <c r="CW246" s="1881"/>
      <c r="CX246" s="1881"/>
      <c r="CY246" s="1881"/>
      <c r="CZ246" s="1881"/>
    </row>
    <row r="247" s="636" customFormat="true" ht="15" customHeight="true" x14ac:dyDescent="0.2">
      <c r="A247" s="1003"/>
      <c r="B247" s="817"/>
      <c r="C247" s="936"/>
      <c r="D247" s="937"/>
      <c r="E247" s="937"/>
      <c r="F247" s="937"/>
      <c r="G247" s="938"/>
      <c r="H247" s="939"/>
      <c r="I247" s="937"/>
      <c r="J247" s="937"/>
      <c r="K247" s="937"/>
      <c r="L247" s="940"/>
      <c r="M247" s="936"/>
      <c r="N247" s="937"/>
      <c r="O247" s="937"/>
      <c r="P247" s="937"/>
      <c r="Q247" s="938"/>
      <c r="R247" s="939"/>
      <c r="S247" s="937"/>
      <c r="T247" s="937"/>
      <c r="U247" s="937"/>
      <c r="V247" s="937"/>
      <c r="W247" s="937"/>
      <c r="X247" s="937"/>
      <c r="Y247" s="940"/>
      <c r="Z247" s="1330"/>
      <c r="AA247" s="1330"/>
      <c r="AB247" s="1330"/>
      <c r="AC247" s="1330"/>
      <c r="AD247" s="1330"/>
      <c r="AE247" s="1330"/>
      <c r="AF247" s="1330"/>
      <c r="AG247" s="1330"/>
      <c r="AH247" s="1330"/>
      <c r="AI247" s="1330"/>
      <c r="AJ247" s="1330"/>
      <c r="AK247" s="1330"/>
      <c r="AL247" s="1330"/>
      <c r="AM247" s="1330"/>
      <c r="AN247" s="1330"/>
      <c r="AO247" s="1330"/>
      <c r="AP247" s="1330"/>
      <c r="AQ247" s="1330"/>
      <c r="AR247" s="1330"/>
      <c r="AS247" s="1330"/>
      <c r="AT247" s="1330"/>
      <c r="AU247" s="1330"/>
      <c r="AV247" s="1330"/>
      <c r="AW247" s="1330"/>
      <c r="AX247" s="1330"/>
      <c r="AY247" s="1330"/>
      <c r="AZ247" s="640"/>
      <c r="BA247" s="460"/>
      <c r="BB247" s="161"/>
      <c r="BC247" s="344"/>
      <c r="BD247" s="309"/>
      <c r="BE247" s="309"/>
      <c r="BF247" s="309"/>
      <c r="BG247" s="345"/>
      <c r="BH247" s="353"/>
      <c r="BI247" s="309"/>
      <c r="BJ247" s="309"/>
      <c r="BK247" s="309"/>
      <c r="BL247" s="345"/>
      <c r="BM247" s="353"/>
      <c r="BN247" s="309"/>
      <c r="BO247" s="309"/>
      <c r="BP247" s="309"/>
      <c r="BQ247" s="345"/>
      <c r="BR247" s="353"/>
      <c r="BS247" s="309"/>
      <c r="BT247" s="309"/>
      <c r="BU247" s="309"/>
      <c r="BV247" s="309"/>
      <c r="BW247" s="309"/>
      <c r="BX247" s="309"/>
      <c r="BY247" s="310"/>
      <c r="BZ247" s="1881"/>
      <c r="CA247" s="1881"/>
      <c r="CB247" s="1881"/>
      <c r="CC247" s="1881"/>
      <c r="CD247" s="1881"/>
      <c r="CE247" s="1881"/>
      <c r="CF247" s="1881"/>
      <c r="CG247" s="1881"/>
      <c r="CH247" s="1881"/>
      <c r="CI247" s="1881"/>
      <c r="CJ247" s="1881"/>
      <c r="CK247" s="1881"/>
      <c r="CL247" s="1881"/>
      <c r="CM247" s="1881"/>
      <c r="CN247" s="1881"/>
      <c r="CO247" s="1881"/>
      <c r="CP247" s="1881"/>
      <c r="CQ247" s="1881"/>
      <c r="CR247" s="1881"/>
      <c r="CS247" s="1881"/>
      <c r="CT247" s="1881"/>
      <c r="CU247" s="1881"/>
      <c r="CV247" s="1881"/>
      <c r="CW247" s="1881"/>
      <c r="CX247" s="1881"/>
      <c r="CY247" s="1881"/>
      <c r="CZ247" s="1881"/>
    </row>
    <row r="248" s="636" customFormat="true" ht="15" customHeight="true" x14ac:dyDescent="0.2">
      <c r="A248" s="1004"/>
      <c r="B248" s="821"/>
      <c r="C248" s="996"/>
      <c r="D248" s="997"/>
      <c r="E248" s="997"/>
      <c r="F248" s="997"/>
      <c r="G248" s="998"/>
      <c r="H248" s="999"/>
      <c r="I248" s="997"/>
      <c r="J248" s="997"/>
      <c r="K248" s="997"/>
      <c r="L248" s="1000"/>
      <c r="M248" s="996"/>
      <c r="N248" s="997"/>
      <c r="O248" s="997"/>
      <c r="P248" s="997"/>
      <c r="Q248" s="998"/>
      <c r="R248" s="999"/>
      <c r="S248" s="997"/>
      <c r="T248" s="997"/>
      <c r="U248" s="997"/>
      <c r="V248" s="997"/>
      <c r="W248" s="997"/>
      <c r="X248" s="997"/>
      <c r="Y248" s="1000"/>
      <c r="Z248" s="1330"/>
      <c r="AA248" s="1330"/>
      <c r="AB248" s="1330"/>
      <c r="AC248" s="1330"/>
      <c r="AD248" s="1330"/>
      <c r="AE248" s="1330"/>
      <c r="AF248" s="1330"/>
      <c r="AG248" s="1330"/>
      <c r="AH248" s="1330"/>
      <c r="AI248" s="1330"/>
      <c r="AJ248" s="1330"/>
      <c r="AK248" s="1330"/>
      <c r="AL248" s="1330"/>
      <c r="AM248" s="1330"/>
      <c r="AN248" s="1330"/>
      <c r="AO248" s="1330"/>
      <c r="AP248" s="1330"/>
      <c r="AQ248" s="1330"/>
      <c r="AR248" s="1330"/>
      <c r="AS248" s="1330"/>
      <c r="AT248" s="1330"/>
      <c r="AU248" s="1330"/>
      <c r="AV248" s="1330"/>
      <c r="AW248" s="1330"/>
      <c r="AX248" s="1330"/>
      <c r="AY248" s="1330"/>
      <c r="AZ248" s="640"/>
      <c r="BA248" s="460"/>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1881"/>
      <c r="CA248" s="1881"/>
      <c r="CB248" s="1881"/>
      <c r="CC248" s="1881"/>
      <c r="CD248" s="1881"/>
      <c r="CE248" s="1881"/>
      <c r="CF248" s="1881"/>
      <c r="CG248" s="1881"/>
      <c r="CH248" s="1881"/>
      <c r="CI248" s="1881"/>
      <c r="CJ248" s="1881"/>
      <c r="CK248" s="1881"/>
      <c r="CL248" s="1881"/>
      <c r="CM248" s="1881"/>
      <c r="CN248" s="1881"/>
      <c r="CO248" s="1881"/>
      <c r="CP248" s="1881"/>
      <c r="CQ248" s="1881"/>
      <c r="CR248" s="1881"/>
      <c r="CS248" s="1881"/>
      <c r="CT248" s="1881"/>
      <c r="CU248" s="1881"/>
      <c r="CV248" s="1881"/>
      <c r="CW248" s="1881"/>
      <c r="CX248" s="1881"/>
      <c r="CY248" s="1881"/>
      <c r="CZ248" s="1881"/>
    </row>
    <row r="249" s="636" customFormat="true" ht="250.15" customHeight="true" x14ac:dyDescent="0.2">
      <c r="Z249" s="640"/>
      <c r="AA249" s="640"/>
      <c r="AB249" s="640"/>
      <c r="AC249" s="640"/>
      <c r="AD249" s="640"/>
      <c r="AE249" s="640"/>
      <c r="AF249" s="640"/>
      <c r="AG249" s="640"/>
      <c r="AH249" s="640"/>
      <c r="AI249" s="640"/>
      <c r="AJ249" s="640"/>
      <c r="AK249" s="640"/>
      <c r="AL249" s="640"/>
      <c r="AM249" s="640"/>
      <c r="AN249" s="640"/>
      <c r="AO249" s="640"/>
      <c r="AP249" s="640"/>
      <c r="AQ249" s="640"/>
      <c r="AR249" s="640"/>
      <c r="AS249" s="640"/>
      <c r="AT249" s="640"/>
      <c r="AU249" s="640"/>
      <c r="AV249" s="640"/>
      <c r="AW249" s="640"/>
      <c r="AX249" s="640"/>
      <c r="AY249" s="640"/>
      <c r="AZ249" s="6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99" customFormat="true" ht="19.15" customHeight="true" x14ac:dyDescent="0.2">
      <c r="Z250" s="1855"/>
      <c r="AA250" s="1855"/>
      <c r="AB250" s="1855"/>
      <c r="AC250" s="1855"/>
      <c r="AD250" s="1855"/>
      <c r="AE250" s="1855"/>
      <c r="AF250" s="1855"/>
      <c r="AG250" s="1855"/>
      <c r="AH250" s="1855"/>
      <c r="AI250" s="1855"/>
      <c r="AJ250" s="1855"/>
      <c r="AK250" s="1855"/>
      <c r="AL250" s="1855"/>
      <c r="AM250" s="1855"/>
      <c r="AN250" s="1855"/>
      <c r="AO250" s="1855"/>
      <c r="AP250" s="1855"/>
      <c r="AQ250" s="1855"/>
      <c r="AR250" s="1855"/>
      <c r="AS250" s="1855"/>
      <c r="AT250" s="1855"/>
      <c r="AU250" s="1855"/>
      <c r="AV250" s="1855"/>
      <c r="AW250" s="1855"/>
      <c r="AX250" s="1855"/>
      <c r="AY250" s="1855"/>
      <c r="AZ250" s="1855"/>
      <c r="BA250" s="396"/>
      <c r="BB250" s="238"/>
      <c r="BC250" s="396"/>
      <c r="BD250" s="396"/>
      <c r="BE250" s="396"/>
      <c r="BF250" s="396"/>
      <c r="BG250" s="396"/>
      <c r="BH250" s="396"/>
      <c r="BI250" s="396"/>
      <c r="BJ250" s="396"/>
      <c r="BK250" s="396"/>
      <c r="BL250" s="396"/>
      <c r="BM250" s="396"/>
      <c r="BN250" s="396"/>
      <c r="BO250" s="396"/>
      <c r="BP250" s="396"/>
      <c r="BQ250" s="396"/>
      <c r="BR250" s="396"/>
      <c r="BS250" s="396"/>
      <c r="BT250" s="396"/>
      <c r="BU250" s="396"/>
      <c r="BV250" s="396"/>
      <c r="BW250" s="396"/>
      <c r="BX250" s="396"/>
      <c r="BY250" s="396"/>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99" customFormat="true" ht="12.75" x14ac:dyDescent="0.2">
      <c r="Z251" s="1855"/>
      <c r="AA251" s="1855"/>
      <c r="AB251" s="1855"/>
      <c r="AC251" s="1855"/>
      <c r="AD251" s="1855"/>
      <c r="AE251" s="1855"/>
      <c r="AF251" s="1855"/>
      <c r="AG251" s="1855"/>
      <c r="AH251" s="1855"/>
      <c r="AI251" s="1855"/>
      <c r="AJ251" s="1855"/>
      <c r="AK251" s="1855"/>
      <c r="AL251" s="1855"/>
      <c r="AM251" s="1855"/>
      <c r="AN251" s="1855"/>
      <c r="AO251" s="1855"/>
      <c r="AP251" s="1855"/>
      <c r="AQ251" s="1855"/>
      <c r="AR251" s="1855"/>
      <c r="AS251" s="1855"/>
      <c r="AT251" s="1855"/>
      <c r="AU251" s="1855"/>
      <c r="AV251" s="1855"/>
      <c r="AW251" s="1855"/>
      <c r="AX251" s="1855"/>
      <c r="AY251" s="1855"/>
      <c r="AZ251" s="1855"/>
      <c r="BA251" s="396"/>
      <c r="BB251" s="238"/>
      <c r="BC251" s="396"/>
      <c r="BD251" s="396"/>
      <c r="BE251" s="396"/>
      <c r="BF251" s="396"/>
      <c r="BG251" s="396"/>
      <c r="BH251" s="396"/>
      <c r="BI251" s="396"/>
      <c r="BJ251" s="396"/>
      <c r="BK251" s="396"/>
      <c r="BL251" s="396"/>
      <c r="BM251" s="396"/>
      <c r="BN251" s="396"/>
      <c r="BO251" s="396"/>
      <c r="BP251" s="396"/>
      <c r="BQ251" s="396"/>
      <c r="BR251" s="396"/>
      <c r="BS251" s="396"/>
      <c r="BT251" s="396"/>
      <c r="BU251" s="396"/>
      <c r="BV251" s="396"/>
      <c r="BW251" s="396"/>
      <c r="BX251" s="396"/>
      <c r="BY251" s="396"/>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99" customFormat="true" ht="12.75" x14ac:dyDescent="0.2">
      <c r="Z252" s="1855"/>
      <c r="AA252" s="1855"/>
      <c r="AB252" s="1855"/>
      <c r="AC252" s="1855"/>
      <c r="AD252" s="1855"/>
      <c r="AE252" s="1855"/>
      <c r="AF252" s="1855"/>
      <c r="AG252" s="1855"/>
      <c r="AH252" s="1855"/>
      <c r="AI252" s="1855"/>
      <c r="AJ252" s="1855"/>
      <c r="AK252" s="1855"/>
      <c r="AL252" s="1855"/>
      <c r="AM252" s="1855"/>
      <c r="AN252" s="1855"/>
      <c r="AO252" s="1855"/>
      <c r="AP252" s="1855"/>
      <c r="AQ252" s="1855"/>
      <c r="AR252" s="1855"/>
      <c r="AS252" s="1855"/>
      <c r="AT252" s="1855"/>
      <c r="AU252" s="1855"/>
      <c r="AV252" s="1855"/>
      <c r="AW252" s="1855"/>
      <c r="AX252" s="1855"/>
      <c r="AY252" s="1855"/>
      <c r="AZ252" s="1855"/>
      <c r="BA252" s="396"/>
      <c r="BB252" s="238"/>
      <c r="BC252" s="396"/>
      <c r="BD252" s="396"/>
      <c r="BE252" s="396"/>
      <c r="BF252" s="396"/>
      <c r="BG252" s="396"/>
      <c r="BH252" s="396"/>
      <c r="BI252" s="396"/>
      <c r="BJ252" s="396"/>
      <c r="BK252" s="396"/>
      <c r="BL252" s="396"/>
      <c r="BM252" s="396"/>
      <c r="BN252" s="396"/>
      <c r="BO252" s="396"/>
      <c r="BP252" s="396"/>
      <c r="BQ252" s="396"/>
      <c r="BR252" s="396"/>
      <c r="BS252" s="396"/>
      <c r="BT252" s="396"/>
      <c r="BU252" s="396"/>
      <c r="BV252" s="396"/>
      <c r="BW252" s="396"/>
      <c r="BX252" s="396"/>
      <c r="BY252" s="396"/>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99" customFormat="true" ht="12.75" x14ac:dyDescent="0.2">
      <c r="Z253" s="1855"/>
      <c r="AA253" s="1855"/>
      <c r="AB253" s="1855"/>
      <c r="AC253" s="1855"/>
      <c r="AD253" s="1855"/>
      <c r="AE253" s="1855"/>
      <c r="AF253" s="1855"/>
      <c r="AG253" s="1855"/>
      <c r="AH253" s="1855"/>
      <c r="AI253" s="1855"/>
      <c r="AJ253" s="1855"/>
      <c r="AK253" s="1855"/>
      <c r="AL253" s="1855"/>
      <c r="AM253" s="1855"/>
      <c r="AN253" s="1855"/>
      <c r="AO253" s="1855"/>
      <c r="AP253" s="1855"/>
      <c r="AQ253" s="1855"/>
      <c r="AR253" s="1855"/>
      <c r="AS253" s="1855"/>
      <c r="AT253" s="1855"/>
      <c r="AU253" s="1855"/>
      <c r="AV253" s="1855"/>
      <c r="AW253" s="1855"/>
      <c r="AX253" s="1855"/>
      <c r="AY253" s="1855"/>
      <c r="AZ253" s="1855"/>
      <c r="BA253" s="396"/>
      <c r="BB253" s="238"/>
      <c r="BC253" s="396"/>
      <c r="BD253" s="396"/>
      <c r="BE253" s="396"/>
      <c r="BF253" s="396"/>
      <c r="BG253" s="396"/>
      <c r="BH253" s="396"/>
      <c r="BI253" s="396"/>
      <c r="BJ253" s="396"/>
      <c r="BK253" s="396"/>
      <c r="BL253" s="396"/>
      <c r="BM253" s="396"/>
      <c r="BN253" s="396"/>
      <c r="BO253" s="396"/>
      <c r="BP253" s="396"/>
      <c r="BQ253" s="396"/>
      <c r="BR253" s="396"/>
      <c r="BS253" s="396"/>
      <c r="BT253" s="396"/>
      <c r="BU253" s="396"/>
      <c r="BV253" s="396"/>
      <c r="BW253" s="396"/>
      <c r="BX253" s="396"/>
      <c r="BY253" s="396"/>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99" customFormat="true" ht="12.75" x14ac:dyDescent="0.2">
      <c r="Z254" s="1855"/>
      <c r="AA254" s="1855"/>
      <c r="AB254" s="1855"/>
      <c r="AC254" s="1855"/>
      <c r="AD254" s="1855"/>
      <c r="AE254" s="1855"/>
      <c r="AF254" s="1855"/>
      <c r="AG254" s="1855"/>
      <c r="AH254" s="1855"/>
      <c r="AI254" s="1855"/>
      <c r="AJ254" s="1855"/>
      <c r="AK254" s="1855"/>
      <c r="AL254" s="1855"/>
      <c r="AM254" s="1855"/>
      <c r="AN254" s="1855"/>
      <c r="AO254" s="1855"/>
      <c r="AP254" s="1855"/>
      <c r="AQ254" s="1855"/>
      <c r="AR254" s="1855"/>
      <c r="AS254" s="1855"/>
      <c r="AT254" s="1855"/>
      <c r="AU254" s="1855"/>
      <c r="AV254" s="1855"/>
      <c r="AW254" s="1855"/>
      <c r="AX254" s="1855"/>
      <c r="AY254" s="1855"/>
      <c r="AZ254" s="1855"/>
      <c r="BA254" s="396"/>
      <c r="BB254" s="238"/>
      <c r="BC254" s="396"/>
      <c r="BD254" s="396"/>
      <c r="BE254" s="396"/>
      <c r="BF254" s="396"/>
      <c r="BG254" s="396"/>
      <c r="BH254" s="396"/>
      <c r="BI254" s="396"/>
      <c r="BJ254" s="396"/>
      <c r="BK254" s="396"/>
      <c r="BL254" s="396"/>
      <c r="BM254" s="396"/>
      <c r="BN254" s="396"/>
      <c r="BO254" s="396"/>
      <c r="BP254" s="396"/>
      <c r="BQ254" s="396"/>
      <c r="BR254" s="396"/>
      <c r="BS254" s="396"/>
      <c r="BT254" s="396"/>
      <c r="BU254" s="396"/>
      <c r="BV254" s="396"/>
      <c r="BW254" s="396"/>
      <c r="BX254" s="396"/>
      <c r="BY254" s="396"/>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99" customFormat="true" ht="12.75" x14ac:dyDescent="0.2">
      <c r="Z255" s="1855"/>
      <c r="AA255" s="1855"/>
      <c r="AB255" s="1855"/>
      <c r="AC255" s="1855"/>
      <c r="AD255" s="1855"/>
      <c r="AE255" s="1855"/>
      <c r="AF255" s="1855"/>
      <c r="AG255" s="1855"/>
      <c r="AH255" s="1855"/>
      <c r="AI255" s="1855"/>
      <c r="AJ255" s="1855"/>
      <c r="AK255" s="1855"/>
      <c r="AL255" s="1855"/>
      <c r="AM255" s="1855"/>
      <c r="AN255" s="1855"/>
      <c r="AO255" s="1855"/>
      <c r="AP255" s="1855"/>
      <c r="AQ255" s="1855"/>
      <c r="AR255" s="1855"/>
      <c r="AS255" s="1855"/>
      <c r="AT255" s="1855"/>
      <c r="AU255" s="1855"/>
      <c r="AV255" s="1855"/>
      <c r="AW255" s="1855"/>
      <c r="AX255" s="1855"/>
      <c r="AY255" s="1855"/>
      <c r="AZ255" s="1855"/>
      <c r="BA255" s="396"/>
      <c r="BB255" s="238"/>
      <c r="BC255" s="396"/>
      <c r="BD255" s="396"/>
      <c r="BE255" s="396"/>
      <c r="BF255" s="396"/>
      <c r="BG255" s="396"/>
      <c r="BH255" s="396"/>
      <c r="BI255" s="396"/>
      <c r="BJ255" s="396"/>
      <c r="BK255" s="396"/>
      <c r="BL255" s="396"/>
      <c r="BM255" s="396"/>
      <c r="BN255" s="396"/>
      <c r="BO255" s="396"/>
      <c r="BP255" s="396"/>
      <c r="BQ255" s="396"/>
      <c r="BR255" s="396"/>
      <c r="BS255" s="396"/>
      <c r="BT255" s="396"/>
      <c r="BU255" s="396"/>
      <c r="BV255" s="396"/>
      <c r="BW255" s="396"/>
      <c r="BX255" s="396"/>
      <c r="BY255" s="396"/>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99" customFormat="true" ht="12.75" x14ac:dyDescent="0.2">
      <c r="Z256" s="1855"/>
      <c r="AA256" s="1855"/>
      <c r="AB256" s="1855"/>
      <c r="AC256" s="1855"/>
      <c r="AD256" s="1855"/>
      <c r="AE256" s="1855"/>
      <c r="AF256" s="1855"/>
      <c r="AG256" s="1855"/>
      <c r="AH256" s="1855"/>
      <c r="AI256" s="1855"/>
      <c r="AJ256" s="1855"/>
      <c r="AK256" s="1855"/>
      <c r="AL256" s="1855"/>
      <c r="AM256" s="1855"/>
      <c r="AN256" s="1855"/>
      <c r="AO256" s="1855"/>
      <c r="AP256" s="1855"/>
      <c r="AQ256" s="1855"/>
      <c r="AR256" s="1855"/>
      <c r="AS256" s="1855"/>
      <c r="AT256" s="1855"/>
      <c r="AU256" s="1855"/>
      <c r="AV256" s="1855"/>
      <c r="AW256" s="1855"/>
      <c r="AX256" s="1855"/>
      <c r="AY256" s="1855"/>
      <c r="AZ256" s="1855"/>
      <c r="BA256" s="396"/>
      <c r="BB256" s="238"/>
      <c r="BC256" s="396"/>
      <c r="BD256" s="396"/>
      <c r="BE256" s="396"/>
      <c r="BF256" s="396"/>
      <c r="BG256" s="396"/>
      <c r="BH256" s="396"/>
      <c r="BI256" s="396"/>
      <c r="BJ256" s="396"/>
      <c r="BK256" s="396"/>
      <c r="BL256" s="396"/>
      <c r="BM256" s="396"/>
      <c r="BN256" s="396"/>
      <c r="BO256" s="396"/>
      <c r="BP256" s="396"/>
      <c r="BQ256" s="396"/>
      <c r="BR256" s="396"/>
      <c r="BS256" s="396"/>
      <c r="BT256" s="396"/>
      <c r="BU256" s="396"/>
      <c r="BV256" s="396"/>
      <c r="BW256" s="396"/>
      <c r="BX256" s="396"/>
      <c r="BY256" s="396"/>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99" customFormat="true" ht="18" customHeight="true" x14ac:dyDescent="0.2">
      <c r="Z257" s="1855"/>
      <c r="AA257" s="1855"/>
      <c r="AB257" s="1855"/>
      <c r="AC257" s="1855"/>
      <c r="AD257" s="1855"/>
      <c r="AE257" s="1855"/>
      <c r="AF257" s="1855"/>
      <c r="AG257" s="1855"/>
      <c r="AH257" s="1855"/>
      <c r="AI257" s="1855"/>
      <c r="AJ257" s="1855"/>
      <c r="AK257" s="1855"/>
      <c r="AL257" s="1855"/>
      <c r="AM257" s="1855"/>
      <c r="AN257" s="1855"/>
      <c r="AO257" s="1855"/>
      <c r="AP257" s="1855"/>
      <c r="AQ257" s="1855"/>
      <c r="AR257" s="1855"/>
      <c r="AS257" s="1855"/>
      <c r="AT257" s="1855"/>
      <c r="AU257" s="1855"/>
      <c r="AV257" s="1855"/>
      <c r="AW257" s="1855"/>
      <c r="AX257" s="1855"/>
      <c r="AY257" s="1855"/>
      <c r="AZ257" s="1855"/>
      <c r="BA257" s="396"/>
      <c r="BB257" s="238"/>
      <c r="BC257" s="396"/>
      <c r="BD257" s="396"/>
      <c r="BE257" s="396"/>
      <c r="BF257" s="396"/>
      <c r="BG257" s="396"/>
      <c r="BH257" s="396"/>
      <c r="BI257" s="396"/>
      <c r="BJ257" s="396"/>
      <c r="BK257" s="396"/>
      <c r="BL257" s="396"/>
      <c r="BM257" s="396"/>
      <c r="BN257" s="396"/>
      <c r="BO257" s="396"/>
      <c r="BP257" s="396"/>
      <c r="BQ257" s="396"/>
      <c r="BR257" s="396"/>
      <c r="BS257" s="396"/>
      <c r="BT257" s="396"/>
      <c r="BU257" s="396"/>
      <c r="BV257" s="396"/>
      <c r="BW257" s="396"/>
      <c r="BX257" s="396"/>
      <c r="BY257" s="396"/>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99" customFormat="true" ht="18" customHeight="true" x14ac:dyDescent="0.2">
      <c r="Z258" s="1855"/>
      <c r="AA258" s="1855"/>
      <c r="AB258" s="1855"/>
      <c r="AC258" s="1855"/>
      <c r="AD258" s="1855"/>
      <c r="AE258" s="1855"/>
      <c r="AF258" s="1855"/>
      <c r="AG258" s="1855"/>
      <c r="AH258" s="1855"/>
      <c r="AI258" s="1855"/>
      <c r="AJ258" s="1855"/>
      <c r="AK258" s="1855"/>
      <c r="AL258" s="1855"/>
      <c r="AM258" s="1855"/>
      <c r="AN258" s="1855"/>
      <c r="AO258" s="1855"/>
      <c r="AP258" s="1855"/>
      <c r="AQ258" s="1855"/>
      <c r="AR258" s="1855"/>
      <c r="AS258" s="1855"/>
      <c r="AT258" s="1855"/>
      <c r="AU258" s="1855"/>
      <c r="AV258" s="1855"/>
      <c r="AW258" s="1855"/>
      <c r="AX258" s="1855"/>
      <c r="AY258" s="1855"/>
      <c r="AZ258" s="1855"/>
      <c r="BA258" s="396"/>
      <c r="BB258" s="238"/>
      <c r="BC258" s="396"/>
      <c r="BD258" s="396"/>
      <c r="BE258" s="396"/>
      <c r="BF258" s="396"/>
      <c r="BG258" s="396"/>
      <c r="BH258" s="396"/>
      <c r="BI258" s="396"/>
      <c r="BJ258" s="396"/>
      <c r="BK258" s="396"/>
      <c r="BL258" s="396"/>
      <c r="BM258" s="396"/>
      <c r="BN258" s="396"/>
      <c r="BO258" s="396"/>
      <c r="BP258" s="396"/>
      <c r="BQ258" s="396"/>
      <c r="BR258" s="396"/>
      <c r="BS258" s="396"/>
      <c r="BT258" s="396"/>
      <c r="BU258" s="396"/>
      <c r="BV258" s="396"/>
      <c r="BW258" s="396"/>
      <c r="BX258" s="396"/>
      <c r="BY258" s="396"/>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636" customFormat="true" ht="15" customHeight="true" x14ac:dyDescent="0.2">
      <c r="Z259" s="640"/>
      <c r="AA259" s="640"/>
      <c r="AB259" s="640"/>
      <c r="AC259" s="640"/>
      <c r="AD259" s="640"/>
      <c r="AE259" s="640"/>
      <c r="AF259" s="640"/>
      <c r="AG259" s="640"/>
      <c r="AH259" s="640"/>
      <c r="AI259" s="640"/>
      <c r="AJ259" s="640"/>
      <c r="AK259" s="640"/>
      <c r="AL259" s="640"/>
      <c r="AM259" s="640"/>
      <c r="AN259" s="640"/>
      <c r="AO259" s="640"/>
      <c r="AP259" s="640"/>
      <c r="AQ259" s="640"/>
      <c r="AR259" s="640"/>
      <c r="AS259" s="640"/>
      <c r="AT259" s="640"/>
      <c r="AU259" s="640"/>
      <c r="AV259" s="640"/>
      <c r="AW259" s="640"/>
      <c r="AX259" s="640"/>
      <c r="AY259" s="640"/>
      <c r="AZ259" s="640"/>
      <c r="BA259" s="217" t="s">
        <v>128</v>
      </c>
      <c r="BB259" s="137" t="s">
        <v>85</v>
      </c>
      <c r="BC259" s="2283" t="s">
        <v>114</v>
      </c>
      <c r="BD259" s="2284"/>
      <c r="BE259" s="2284"/>
      <c r="BF259" s="2284"/>
      <c r="BG259" s="2285"/>
      <c r="BH259" s="2286" t="s">
        <v>38</v>
      </c>
      <c r="BI259" s="2284"/>
      <c r="BJ259" s="2284"/>
      <c r="BK259" s="2284"/>
      <c r="BL259" s="2285"/>
      <c r="BM259" s="2286" t="s">
        <v>37</v>
      </c>
      <c r="BN259" s="2284"/>
      <c r="BO259" s="2284"/>
      <c r="BP259" s="2284"/>
      <c r="BQ259" s="2287"/>
      <c r="BR259" s="1789" t="s">
        <v>137</v>
      </c>
      <c r="BS259" s="1790"/>
      <c r="BT259" s="1790"/>
      <c r="BU259" s="1790"/>
      <c r="BV259" s="1790"/>
      <c r="BW259" s="1790"/>
      <c r="BX259" s="1790"/>
      <c r="BY259" s="1791"/>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636" customFormat="true" ht="12.75" x14ac:dyDescent="0.2">
      <c r="Z260" s="640"/>
      <c r="AA260" s="640"/>
      <c r="AB260" s="640"/>
      <c r="AC260" s="640"/>
      <c r="AD260" s="640"/>
      <c r="AE260" s="640"/>
      <c r="AF260" s="640"/>
      <c r="AG260" s="640"/>
      <c r="AH260" s="640"/>
      <c r="AI260" s="640"/>
      <c r="AJ260" s="640"/>
      <c r="AK260" s="640"/>
      <c r="AL260" s="640"/>
      <c r="AM260" s="640"/>
      <c r="AN260" s="640"/>
      <c r="AO260" s="640"/>
      <c r="AP260" s="640"/>
      <c r="AQ260" s="640"/>
      <c r="AR260" s="640"/>
      <c r="AS260" s="640"/>
      <c r="AT260" s="640"/>
      <c r="AU260" s="640"/>
      <c r="AV260" s="640"/>
      <c r="AW260" s="640"/>
      <c r="AX260" s="640"/>
      <c r="AY260" s="640"/>
      <c r="AZ260" s="640"/>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1225" t="s">
        <v>240</v>
      </c>
      <c r="BS260" s="1182" t="s">
        <v>241</v>
      </c>
      <c r="BT260" s="1182" t="s">
        <v>242</v>
      </c>
      <c r="BU260" s="1182" t="s">
        <v>414</v>
      </c>
      <c r="BV260" s="1182" t="s">
        <v>243</v>
      </c>
      <c r="BW260" s="1182" t="s">
        <v>244</v>
      </c>
      <c r="BX260" s="1182" t="s">
        <v>245</v>
      </c>
      <c r="BY260" s="1184" t="s">
        <v>246</v>
      </c>
      <c r="BZ260" s="1882"/>
      <c r="CA260" s="1882"/>
      <c r="CB260" s="1882"/>
      <c r="CC260" s="1882"/>
      <c r="CD260" s="1882"/>
      <c r="CE260" s="1882"/>
      <c r="CF260" s="1882"/>
      <c r="CG260" s="1882"/>
      <c r="CH260" s="1882"/>
      <c r="CI260" s="1882"/>
      <c r="CJ260" s="1882"/>
      <c r="CK260" s="1882"/>
      <c r="CL260" s="1882"/>
      <c r="CM260" s="1882"/>
      <c r="CN260" s="1882"/>
      <c r="CO260" s="1882"/>
      <c r="CP260" s="1882"/>
      <c r="CQ260" s="1882"/>
      <c r="CR260" s="1882"/>
      <c r="CS260" s="1882"/>
      <c r="CT260" s="1882"/>
      <c r="CU260" s="1882"/>
      <c r="CV260" s="1882"/>
      <c r="CW260" s="1882"/>
      <c r="CX260" s="1882"/>
      <c r="CY260" s="1882"/>
      <c r="CZ260" s="1882"/>
    </row>
    <row r="261" s="636" customFormat="true" ht="15" customHeight="true" x14ac:dyDescent="0.2">
      <c r="Z261" s="640"/>
      <c r="AA261" s="640"/>
      <c r="AB261" s="640"/>
      <c r="AC261" s="640"/>
      <c r="AD261" s="640"/>
      <c r="AE261" s="640"/>
      <c r="AF261" s="640"/>
      <c r="AG261" s="640"/>
      <c r="AH261" s="640"/>
      <c r="AI261" s="640"/>
      <c r="AJ261" s="640"/>
      <c r="AK261" s="640"/>
      <c r="AL261" s="640"/>
      <c r="AM261" s="640"/>
      <c r="AN261" s="640"/>
      <c r="AO261" s="640"/>
      <c r="AP261" s="640"/>
      <c r="AQ261" s="640"/>
      <c r="AR261" s="640"/>
      <c r="AS261" s="640"/>
      <c r="AT261" s="640"/>
      <c r="AU261" s="640"/>
      <c r="AV261" s="640"/>
      <c r="AW261" s="640"/>
      <c r="AX261" s="640"/>
      <c r="AY261" s="640"/>
      <c r="AZ261" s="640"/>
      <c r="BA261" s="2288" t="s">
        <v>73</v>
      </c>
      <c r="BB261" s="294" t="s">
        <v>49</v>
      </c>
      <c r="BC261" s="1098" t="s">
        <v>35</v>
      </c>
      <c r="BD261" s="1117" t="s">
        <v>35</v>
      </c>
      <c r="BE261" s="1117" t="s">
        <v>35</v>
      </c>
      <c r="BF261" s="1117" t="s">
        <v>35</v>
      </c>
      <c r="BG261" s="1137" t="s">
        <v>35</v>
      </c>
      <c r="BH261" s="1157" t="s">
        <v>35</v>
      </c>
      <c r="BI261" s="1117" t="s">
        <v>35</v>
      </c>
      <c r="BJ261" s="1117" t="s">
        <v>35</v>
      </c>
      <c r="BK261" s="1117" t="s">
        <v>35</v>
      </c>
      <c r="BL261" s="1137" t="s">
        <v>35</v>
      </c>
      <c r="BM261" s="1157" t="s">
        <v>35</v>
      </c>
      <c r="BN261" s="1117" t="s">
        <v>35</v>
      </c>
      <c r="BO261" s="1117" t="s">
        <v>35</v>
      </c>
      <c r="BP261" s="1117" t="s">
        <v>35</v>
      </c>
      <c r="BQ261" s="1137" t="s">
        <v>35</v>
      </c>
      <c r="BR261" s="1157" t="s">
        <v>35</v>
      </c>
      <c r="BS261" s="1117" t="s">
        <v>35</v>
      </c>
      <c r="BT261" s="1117" t="s">
        <v>35</v>
      </c>
      <c r="BU261" s="1117" t="s">
        <v>35</v>
      </c>
      <c r="BV261" s="1117" t="s">
        <v>35</v>
      </c>
      <c r="BW261" s="1117" t="s">
        <v>35</v>
      </c>
      <c r="BX261" s="1117" t="s">
        <v>35</v>
      </c>
      <c r="BY261" s="1174" t="s">
        <v>35</v>
      </c>
      <c r="BZ261" s="1883"/>
      <c r="CA261" s="1883"/>
      <c r="CB261" s="1883"/>
      <c r="CC261" s="1883"/>
      <c r="CD261" s="1883"/>
      <c r="CE261" s="1883"/>
      <c r="CF261" s="1883"/>
      <c r="CG261" s="1883"/>
      <c r="CH261" s="1883"/>
      <c r="CI261" s="1883"/>
      <c r="CJ261" s="1883"/>
      <c r="CK261" s="1883"/>
      <c r="CL261" s="1883"/>
      <c r="CM261" s="1883"/>
      <c r="CN261" s="1883"/>
      <c r="CO261" s="1883"/>
      <c r="CP261" s="1883"/>
      <c r="CQ261" s="1883"/>
      <c r="CR261" s="1883"/>
      <c r="CS261" s="1883"/>
      <c r="CT261" s="1883"/>
      <c r="CU261" s="1883"/>
      <c r="CV261" s="1883"/>
      <c r="CW261" s="1883"/>
      <c r="CX261" s="1883"/>
      <c r="CY261" s="1883"/>
      <c r="CZ261" s="1883"/>
    </row>
    <row r="262" s="636" customFormat="true" ht="15" customHeight="true" x14ac:dyDescent="0.2">
      <c r="Z262" s="640"/>
      <c r="AA262" s="640"/>
      <c r="AB262" s="640"/>
      <c r="AC262" s="640"/>
      <c r="AD262" s="640"/>
      <c r="AE262" s="640"/>
      <c r="AF262" s="640"/>
      <c r="AG262" s="640"/>
      <c r="AH262" s="640"/>
      <c r="AI262" s="640"/>
      <c r="AJ262" s="640"/>
      <c r="AK262" s="640"/>
      <c r="AL262" s="640"/>
      <c r="AM262" s="640"/>
      <c r="AN262" s="640"/>
      <c r="AO262" s="640"/>
      <c r="AP262" s="640"/>
      <c r="AQ262" s="640"/>
      <c r="AR262" s="640"/>
      <c r="AS262" s="640"/>
      <c r="AT262" s="640"/>
      <c r="AU262" s="640"/>
      <c r="AV262" s="640"/>
      <c r="AW262" s="640"/>
      <c r="AX262" s="640"/>
      <c r="AY262" s="640"/>
      <c r="AZ262" s="640"/>
      <c r="BA262" s="2273"/>
      <c r="BB262" s="295" t="s">
        <v>48</v>
      </c>
      <c r="BC262" s="1099" t="s">
        <v>35</v>
      </c>
      <c r="BD262" s="1118" t="s">
        <v>35</v>
      </c>
      <c r="BE262" s="1118" t="s">
        <v>35</v>
      </c>
      <c r="BF262" s="1118" t="s">
        <v>35</v>
      </c>
      <c r="BG262" s="1138" t="s">
        <v>35</v>
      </c>
      <c r="BH262" s="1158" t="s">
        <v>35</v>
      </c>
      <c r="BI262" s="1118" t="s">
        <v>35</v>
      </c>
      <c r="BJ262" s="1118" t="s">
        <v>35</v>
      </c>
      <c r="BK262" s="1118" t="s">
        <v>35</v>
      </c>
      <c r="BL262" s="1138" t="s">
        <v>35</v>
      </c>
      <c r="BM262" s="1158" t="s">
        <v>35</v>
      </c>
      <c r="BN262" s="1118" t="s">
        <v>35</v>
      </c>
      <c r="BO262" s="1118" t="s">
        <v>35</v>
      </c>
      <c r="BP262" s="1118" t="s">
        <v>35</v>
      </c>
      <c r="BQ262" s="1138" t="s">
        <v>35</v>
      </c>
      <c r="BR262" s="1158" t="s">
        <v>35</v>
      </c>
      <c r="BS262" s="1118" t="s">
        <v>35</v>
      </c>
      <c r="BT262" s="1118" t="s">
        <v>35</v>
      </c>
      <c r="BU262" s="1118" t="s">
        <v>35</v>
      </c>
      <c r="BV262" s="1118" t="s">
        <v>35</v>
      </c>
      <c r="BW262" s="1118" t="s">
        <v>35</v>
      </c>
      <c r="BX262" s="1118" t="s">
        <v>35</v>
      </c>
      <c r="BY262" s="1175" t="s">
        <v>35</v>
      </c>
      <c r="BZ262" s="1884"/>
      <c r="CA262" s="1884"/>
      <c r="CB262" s="1884"/>
      <c r="CC262" s="1884"/>
      <c r="CD262" s="1884"/>
      <c r="CE262" s="1884"/>
      <c r="CF262" s="1884"/>
      <c r="CG262" s="1884"/>
      <c r="CH262" s="1884"/>
      <c r="CI262" s="1884"/>
      <c r="CJ262" s="1884"/>
      <c r="CK262" s="1884"/>
      <c r="CL262" s="1884"/>
      <c r="CM262" s="1884"/>
      <c r="CN262" s="1884"/>
      <c r="CO262" s="1884"/>
      <c r="CP262" s="1884"/>
      <c r="CQ262" s="1884"/>
      <c r="CR262" s="1884"/>
      <c r="CS262" s="1884"/>
      <c r="CT262" s="1884"/>
      <c r="CU262" s="1884"/>
      <c r="CV262" s="1884"/>
      <c r="CW262" s="1884"/>
      <c r="CX262" s="1884"/>
      <c r="CY262" s="1884"/>
      <c r="CZ262" s="1884"/>
    </row>
    <row r="263" s="636" customFormat="true" ht="15" customHeight="true" x14ac:dyDescent="0.2">
      <c r="Z263" s="640"/>
      <c r="AA263" s="640"/>
      <c r="AB263" s="640"/>
      <c r="AC263" s="640"/>
      <c r="AD263" s="640"/>
      <c r="AE263" s="640"/>
      <c r="AF263" s="640"/>
      <c r="AG263" s="640"/>
      <c r="AH263" s="640"/>
      <c r="AI263" s="640"/>
      <c r="AJ263" s="640"/>
      <c r="AK263" s="640"/>
      <c r="AL263" s="640"/>
      <c r="AM263" s="640"/>
      <c r="AN263" s="640"/>
      <c r="AO263" s="640"/>
      <c r="AP263" s="640"/>
      <c r="AQ263" s="640"/>
      <c r="AR263" s="640"/>
      <c r="AS263" s="640"/>
      <c r="AT263" s="640"/>
      <c r="AU263" s="640"/>
      <c r="AV263" s="640"/>
      <c r="AW263" s="640"/>
      <c r="AX263" s="640"/>
      <c r="AY263" s="640"/>
      <c r="AZ263" s="640"/>
      <c r="BA263" s="2273"/>
      <c r="BB263" s="295" t="s">
        <v>112</v>
      </c>
      <c r="BC263" s="1099" t="s">
        <v>35</v>
      </c>
      <c r="BD263" s="1118" t="s">
        <v>35</v>
      </c>
      <c r="BE263" s="1118" t="s">
        <v>35</v>
      </c>
      <c r="BF263" s="1118" t="s">
        <v>35</v>
      </c>
      <c r="BG263" s="1138" t="s">
        <v>35</v>
      </c>
      <c r="BH263" s="1158" t="s">
        <v>35</v>
      </c>
      <c r="BI263" s="1118" t="s">
        <v>35</v>
      </c>
      <c r="BJ263" s="1118" t="s">
        <v>35</v>
      </c>
      <c r="BK263" s="1118" t="s">
        <v>35</v>
      </c>
      <c r="BL263" s="1138" t="s">
        <v>35</v>
      </c>
      <c r="BM263" s="1158" t="s">
        <v>35</v>
      </c>
      <c r="BN263" s="1118" t="s">
        <v>35</v>
      </c>
      <c r="BO263" s="1118" t="s">
        <v>35</v>
      </c>
      <c r="BP263" s="1118" t="s">
        <v>35</v>
      </c>
      <c r="BQ263" s="1138" t="s">
        <v>35</v>
      </c>
      <c r="BR263" s="1158" t="s">
        <v>35</v>
      </c>
      <c r="BS263" s="1118" t="s">
        <v>35</v>
      </c>
      <c r="BT263" s="1118" t="s">
        <v>35</v>
      </c>
      <c r="BU263" s="1118" t="s">
        <v>35</v>
      </c>
      <c r="BV263" s="1118" t="s">
        <v>35</v>
      </c>
      <c r="BW263" s="1118" t="s">
        <v>35</v>
      </c>
      <c r="BX263" s="1118" t="s">
        <v>35</v>
      </c>
      <c r="BY263" s="1175" t="s">
        <v>35</v>
      </c>
      <c r="BZ263" s="1884"/>
      <c r="CA263" s="1884"/>
      <c r="CB263" s="1884"/>
      <c r="CC263" s="1884"/>
      <c r="CD263" s="1884"/>
      <c r="CE263" s="1884"/>
      <c r="CF263" s="1884"/>
      <c r="CG263" s="1884"/>
      <c r="CH263" s="1884"/>
      <c r="CI263" s="1884"/>
      <c r="CJ263" s="1884"/>
      <c r="CK263" s="1884"/>
      <c r="CL263" s="1884"/>
      <c r="CM263" s="1884"/>
      <c r="CN263" s="1884"/>
      <c r="CO263" s="1884"/>
      <c r="CP263" s="1884"/>
      <c r="CQ263" s="1884"/>
      <c r="CR263" s="1884"/>
      <c r="CS263" s="1884"/>
      <c r="CT263" s="1884"/>
      <c r="CU263" s="1884"/>
      <c r="CV263" s="1884"/>
      <c r="CW263" s="1884"/>
      <c r="CX263" s="1884"/>
      <c r="CY263" s="1884"/>
      <c r="CZ263" s="1884"/>
    </row>
    <row r="264" s="636" customFormat="true" ht="15" customHeight="true" x14ac:dyDescent="0.2">
      <c r="Z264" s="640"/>
      <c r="AA264" s="640"/>
      <c r="AB264" s="640"/>
      <c r="AC264" s="640"/>
      <c r="AD264" s="640"/>
      <c r="AE264" s="640"/>
      <c r="AF264" s="640"/>
      <c r="AG264" s="640"/>
      <c r="AH264" s="640"/>
      <c r="AI264" s="640"/>
      <c r="AJ264" s="640"/>
      <c r="AK264" s="640"/>
      <c r="AL264" s="640"/>
      <c r="AM264" s="640"/>
      <c r="AN264" s="640"/>
      <c r="AO264" s="640"/>
      <c r="AP264" s="640"/>
      <c r="AQ264" s="640"/>
      <c r="AR264" s="640"/>
      <c r="AS264" s="640"/>
      <c r="AT264" s="640"/>
      <c r="AU264" s="640"/>
      <c r="AV264" s="640"/>
      <c r="AW264" s="640"/>
      <c r="AX264" s="640"/>
      <c r="AY264" s="640"/>
      <c r="AZ264" s="640"/>
      <c r="BA264" s="2273" t="s">
        <v>74</v>
      </c>
      <c r="BB264" s="295" t="s">
        <v>88</v>
      </c>
      <c r="BC264" s="1099" t="s">
        <v>35</v>
      </c>
      <c r="BD264" s="1118" t="s">
        <v>35</v>
      </c>
      <c r="BE264" s="1118" t="s">
        <v>35</v>
      </c>
      <c r="BF264" s="1118" t="s">
        <v>35</v>
      </c>
      <c r="BG264" s="1138" t="s">
        <v>35</v>
      </c>
      <c r="BH264" s="1158" t="s">
        <v>35</v>
      </c>
      <c r="BI264" s="1118" t="s">
        <v>35</v>
      </c>
      <c r="BJ264" s="1118" t="s">
        <v>35</v>
      </c>
      <c r="BK264" s="1118" t="s">
        <v>35</v>
      </c>
      <c r="BL264" s="1138" t="s">
        <v>35</v>
      </c>
      <c r="BM264" s="1158" t="s">
        <v>35</v>
      </c>
      <c r="BN264" s="1118" t="s">
        <v>35</v>
      </c>
      <c r="BO264" s="1118" t="s">
        <v>35</v>
      </c>
      <c r="BP264" s="1118" t="s">
        <v>35</v>
      </c>
      <c r="BQ264" s="1138" t="s">
        <v>35</v>
      </c>
      <c r="BR264" s="1158" t="s">
        <v>35</v>
      </c>
      <c r="BS264" s="1118" t="s">
        <v>35</v>
      </c>
      <c r="BT264" s="1118" t="s">
        <v>35</v>
      </c>
      <c r="BU264" s="1118" t="s">
        <v>35</v>
      </c>
      <c r="BV264" s="1118" t="s">
        <v>35</v>
      </c>
      <c r="BW264" s="1118" t="s">
        <v>35</v>
      </c>
      <c r="BX264" s="1118" t="s">
        <v>35</v>
      </c>
      <c r="BY264" s="1175" t="s">
        <v>35</v>
      </c>
      <c r="BZ264" s="1884"/>
      <c r="CA264" s="1884"/>
      <c r="CB264" s="1884"/>
      <c r="CC264" s="1884"/>
      <c r="CD264" s="1884"/>
      <c r="CE264" s="1884"/>
      <c r="CF264" s="1884"/>
      <c r="CG264" s="1884"/>
      <c r="CH264" s="1884"/>
      <c r="CI264" s="1884"/>
      <c r="CJ264" s="1884"/>
      <c r="CK264" s="1884"/>
      <c r="CL264" s="1884"/>
      <c r="CM264" s="1884"/>
      <c r="CN264" s="1884"/>
      <c r="CO264" s="1884"/>
      <c r="CP264" s="1884"/>
      <c r="CQ264" s="1884"/>
      <c r="CR264" s="1884"/>
      <c r="CS264" s="1884"/>
      <c r="CT264" s="1884"/>
      <c r="CU264" s="1884"/>
      <c r="CV264" s="1884"/>
      <c r="CW264" s="1884"/>
      <c r="CX264" s="1884"/>
      <c r="CY264" s="1884"/>
      <c r="CZ264" s="1884"/>
    </row>
    <row r="265" s="636" customFormat="true" ht="15" customHeight="true" x14ac:dyDescent="0.2">
      <c r="Z265" s="640"/>
      <c r="AA265" s="640"/>
      <c r="AB265" s="640"/>
      <c r="AC265" s="640"/>
      <c r="AD265" s="640"/>
      <c r="AE265" s="640"/>
      <c r="AF265" s="640"/>
      <c r="AG265" s="640"/>
      <c r="AH265" s="640"/>
      <c r="AI265" s="640"/>
      <c r="AJ265" s="640"/>
      <c r="AK265" s="640"/>
      <c r="AL265" s="640"/>
      <c r="AM265" s="640"/>
      <c r="AN265" s="640"/>
      <c r="AO265" s="640"/>
      <c r="AP265" s="640"/>
      <c r="AQ265" s="640"/>
      <c r="AR265" s="640"/>
      <c r="AS265" s="640"/>
      <c r="AT265" s="640"/>
      <c r="AU265" s="640"/>
      <c r="AV265" s="640"/>
      <c r="AW265" s="640"/>
      <c r="AX265" s="640"/>
      <c r="AY265" s="640"/>
      <c r="AZ265" s="640"/>
      <c r="BA265" s="2273"/>
      <c r="BB265" s="295" t="s">
        <v>89</v>
      </c>
      <c r="BC265" s="1099" t="s">
        <v>35</v>
      </c>
      <c r="BD265" s="1118" t="s">
        <v>35</v>
      </c>
      <c r="BE265" s="1118" t="s">
        <v>35</v>
      </c>
      <c r="BF265" s="1118" t="s">
        <v>35</v>
      </c>
      <c r="BG265" s="1138" t="s">
        <v>35</v>
      </c>
      <c r="BH265" s="1158" t="s">
        <v>35</v>
      </c>
      <c r="BI265" s="1118" t="s">
        <v>35</v>
      </c>
      <c r="BJ265" s="1118" t="s">
        <v>35</v>
      </c>
      <c r="BK265" s="1118" t="s">
        <v>35</v>
      </c>
      <c r="BL265" s="1138" t="s">
        <v>35</v>
      </c>
      <c r="BM265" s="1158" t="s">
        <v>35</v>
      </c>
      <c r="BN265" s="1118" t="s">
        <v>35</v>
      </c>
      <c r="BO265" s="1118" t="s">
        <v>35</v>
      </c>
      <c r="BP265" s="1118" t="s">
        <v>35</v>
      </c>
      <c r="BQ265" s="1138" t="s">
        <v>35</v>
      </c>
      <c r="BR265" s="1158" t="s">
        <v>35</v>
      </c>
      <c r="BS265" s="1118" t="s">
        <v>35</v>
      </c>
      <c r="BT265" s="1118" t="s">
        <v>35</v>
      </c>
      <c r="BU265" s="1118" t="s">
        <v>35</v>
      </c>
      <c r="BV265" s="1118" t="s">
        <v>35</v>
      </c>
      <c r="BW265" s="1118" t="s">
        <v>35</v>
      </c>
      <c r="BX265" s="1118" t="s">
        <v>35</v>
      </c>
      <c r="BY265" s="1175" t="s">
        <v>35</v>
      </c>
      <c r="BZ265" s="1884"/>
      <c r="CA265" s="1884"/>
      <c r="CB265" s="1884"/>
      <c r="CC265" s="1884"/>
      <c r="CD265" s="1884"/>
      <c r="CE265" s="1884"/>
      <c r="CF265" s="1884"/>
      <c r="CG265" s="1884"/>
      <c r="CH265" s="1884"/>
      <c r="CI265" s="1884"/>
      <c r="CJ265" s="1884"/>
      <c r="CK265" s="1884"/>
      <c r="CL265" s="1884"/>
      <c r="CM265" s="1884"/>
      <c r="CN265" s="1884"/>
      <c r="CO265" s="1884"/>
      <c r="CP265" s="1884"/>
      <c r="CQ265" s="1884"/>
      <c r="CR265" s="1884"/>
      <c r="CS265" s="1884"/>
      <c r="CT265" s="1884"/>
      <c r="CU265" s="1884"/>
      <c r="CV265" s="1884"/>
      <c r="CW265" s="1884"/>
      <c r="CX265" s="1884"/>
      <c r="CY265" s="1884"/>
      <c r="CZ265" s="1884"/>
    </row>
    <row r="266" s="636" customFormat="true" ht="15" customHeight="true" x14ac:dyDescent="0.2">
      <c r="Z266" s="640"/>
      <c r="AA266" s="640"/>
      <c r="AB266" s="640"/>
      <c r="AC266" s="640"/>
      <c r="AD266" s="640"/>
      <c r="AE266" s="640"/>
      <c r="AF266" s="640"/>
      <c r="AG266" s="640"/>
      <c r="AH266" s="640"/>
      <c r="AI266" s="640"/>
      <c r="AJ266" s="640"/>
      <c r="AK266" s="640"/>
      <c r="AL266" s="640"/>
      <c r="AM266" s="640"/>
      <c r="AN266" s="640"/>
      <c r="AO266" s="640"/>
      <c r="AP266" s="640"/>
      <c r="AQ266" s="640"/>
      <c r="AR266" s="640"/>
      <c r="AS266" s="640"/>
      <c r="AT266" s="640"/>
      <c r="AU266" s="640"/>
      <c r="AV266" s="640"/>
      <c r="AW266" s="640"/>
      <c r="AX266" s="640"/>
      <c r="AY266" s="640"/>
      <c r="AZ266" s="640"/>
      <c r="BA266" s="2273"/>
      <c r="BB266" s="295" t="s">
        <v>90</v>
      </c>
      <c r="BC266" s="1099" t="s">
        <v>35</v>
      </c>
      <c r="BD266" s="1118" t="s">
        <v>35</v>
      </c>
      <c r="BE266" s="1118" t="s">
        <v>35</v>
      </c>
      <c r="BF266" s="1118" t="s">
        <v>35</v>
      </c>
      <c r="BG266" s="1138" t="s">
        <v>35</v>
      </c>
      <c r="BH266" s="1158" t="s">
        <v>35</v>
      </c>
      <c r="BI266" s="1118" t="s">
        <v>35</v>
      </c>
      <c r="BJ266" s="1118" t="s">
        <v>35</v>
      </c>
      <c r="BK266" s="1118" t="s">
        <v>35</v>
      </c>
      <c r="BL266" s="1138" t="s">
        <v>35</v>
      </c>
      <c r="BM266" s="1158" t="s">
        <v>35</v>
      </c>
      <c r="BN266" s="1118" t="s">
        <v>35</v>
      </c>
      <c r="BO266" s="1118" t="s">
        <v>35</v>
      </c>
      <c r="BP266" s="1118" t="s">
        <v>35</v>
      </c>
      <c r="BQ266" s="1138" t="s">
        <v>35</v>
      </c>
      <c r="BR266" s="1158" t="s">
        <v>35</v>
      </c>
      <c r="BS266" s="1118" t="s">
        <v>35</v>
      </c>
      <c r="BT266" s="1118" t="s">
        <v>35</v>
      </c>
      <c r="BU266" s="1118" t="s">
        <v>35</v>
      </c>
      <c r="BV266" s="1118" t="s">
        <v>35</v>
      </c>
      <c r="BW266" s="1118" t="s">
        <v>35</v>
      </c>
      <c r="BX266" s="1118" t="s">
        <v>35</v>
      </c>
      <c r="BY266" s="1175" t="s">
        <v>35</v>
      </c>
      <c r="BZ266" s="1884"/>
      <c r="CA266" s="1884"/>
      <c r="CB266" s="1884"/>
      <c r="CC266" s="1884"/>
      <c r="CD266" s="1884"/>
      <c r="CE266" s="1884"/>
      <c r="CF266" s="1884"/>
      <c r="CG266" s="1884"/>
      <c r="CH266" s="1884"/>
      <c r="CI266" s="1884"/>
      <c r="CJ266" s="1884"/>
      <c r="CK266" s="1884"/>
      <c r="CL266" s="1884"/>
      <c r="CM266" s="1884"/>
      <c r="CN266" s="1884"/>
      <c r="CO266" s="1884"/>
      <c r="CP266" s="1884"/>
      <c r="CQ266" s="1884"/>
      <c r="CR266" s="1884"/>
      <c r="CS266" s="1884"/>
      <c r="CT266" s="1884"/>
      <c r="CU266" s="1884"/>
      <c r="CV266" s="1884"/>
      <c r="CW266" s="1884"/>
      <c r="CX266" s="1884"/>
      <c r="CY266" s="1884"/>
      <c r="CZ266" s="1884"/>
    </row>
    <row r="267" s="636" customFormat="true" ht="15" customHeight="true" x14ac:dyDescent="0.2">
      <c r="Z267" s="640"/>
      <c r="AA267" s="640"/>
      <c r="AB267" s="640"/>
      <c r="AC267" s="640"/>
      <c r="AD267" s="640"/>
      <c r="AE267" s="640"/>
      <c r="AF267" s="640"/>
      <c r="AG267" s="640"/>
      <c r="AH267" s="640"/>
      <c r="AI267" s="640"/>
      <c r="AJ267" s="640"/>
      <c r="AK267" s="640"/>
      <c r="AL267" s="640"/>
      <c r="AM267" s="640"/>
      <c r="AN267" s="640"/>
      <c r="AO267" s="640"/>
      <c r="AP267" s="640"/>
      <c r="AQ267" s="640"/>
      <c r="AR267" s="640"/>
      <c r="AS267" s="640"/>
      <c r="AT267" s="640"/>
      <c r="AU267" s="640"/>
      <c r="AV267" s="640"/>
      <c r="AW267" s="640"/>
      <c r="AX267" s="640"/>
      <c r="AY267" s="640"/>
      <c r="AZ267" s="640"/>
      <c r="BA267" s="2273"/>
      <c r="BB267" s="295" t="s">
        <v>112</v>
      </c>
      <c r="BC267" s="1099" t="s">
        <v>35</v>
      </c>
      <c r="BD267" s="1118" t="s">
        <v>35</v>
      </c>
      <c r="BE267" s="1118" t="s">
        <v>35</v>
      </c>
      <c r="BF267" s="1118" t="s">
        <v>35</v>
      </c>
      <c r="BG267" s="1138" t="s">
        <v>35</v>
      </c>
      <c r="BH267" s="1158" t="s">
        <v>35</v>
      </c>
      <c r="BI267" s="1118" t="s">
        <v>35</v>
      </c>
      <c r="BJ267" s="1118" t="s">
        <v>35</v>
      </c>
      <c r="BK267" s="1118" t="s">
        <v>35</v>
      </c>
      <c r="BL267" s="1138" t="s">
        <v>35</v>
      </c>
      <c r="BM267" s="1158" t="s">
        <v>35</v>
      </c>
      <c r="BN267" s="1118" t="s">
        <v>35</v>
      </c>
      <c r="BO267" s="1118" t="s">
        <v>35</v>
      </c>
      <c r="BP267" s="1118" t="s">
        <v>35</v>
      </c>
      <c r="BQ267" s="1138" t="s">
        <v>35</v>
      </c>
      <c r="BR267" s="1158" t="s">
        <v>35</v>
      </c>
      <c r="BS267" s="1118" t="s">
        <v>35</v>
      </c>
      <c r="BT267" s="1118" t="s">
        <v>35</v>
      </c>
      <c r="BU267" s="1118" t="s">
        <v>35</v>
      </c>
      <c r="BV267" s="1118" t="s">
        <v>35</v>
      </c>
      <c r="BW267" s="1118" t="s">
        <v>35</v>
      </c>
      <c r="BX267" s="1118" t="s">
        <v>35</v>
      </c>
      <c r="BY267" s="1175" t="s">
        <v>35</v>
      </c>
      <c r="BZ267" s="1884"/>
      <c r="CA267" s="1884"/>
      <c r="CB267" s="1884"/>
      <c r="CC267" s="1884"/>
      <c r="CD267" s="1884"/>
      <c r="CE267" s="1884"/>
      <c r="CF267" s="1884"/>
      <c r="CG267" s="1884"/>
      <c r="CH267" s="1884"/>
      <c r="CI267" s="1884"/>
      <c r="CJ267" s="1884"/>
      <c r="CK267" s="1884"/>
      <c r="CL267" s="1884"/>
      <c r="CM267" s="1884"/>
      <c r="CN267" s="1884"/>
      <c r="CO267" s="1884"/>
      <c r="CP267" s="1884"/>
      <c r="CQ267" s="1884"/>
      <c r="CR267" s="1884"/>
      <c r="CS267" s="1884"/>
      <c r="CT267" s="1884"/>
      <c r="CU267" s="1884"/>
      <c r="CV267" s="1884"/>
      <c r="CW267" s="1884"/>
      <c r="CX267" s="1884"/>
      <c r="CY267" s="1884"/>
      <c r="CZ267" s="1884"/>
    </row>
    <row r="268" s="636" customFormat="true" ht="15" customHeight="true" x14ac:dyDescent="0.2">
      <c r="Z268" s="640"/>
      <c r="AA268" s="640"/>
      <c r="AB268" s="640"/>
      <c r="AC268" s="640"/>
      <c r="AD268" s="640"/>
      <c r="AE268" s="640"/>
      <c r="AF268" s="640"/>
      <c r="AG268" s="640"/>
      <c r="AH268" s="640"/>
      <c r="AI268" s="640"/>
      <c r="AJ268" s="640"/>
      <c r="AK268" s="640"/>
      <c r="AL268" s="640"/>
      <c r="AM268" s="640"/>
      <c r="AN268" s="640"/>
      <c r="AO268" s="640"/>
      <c r="AP268" s="640"/>
      <c r="AQ268" s="640"/>
      <c r="AR268" s="640"/>
      <c r="AS268" s="640"/>
      <c r="AT268" s="640"/>
      <c r="AU268" s="640"/>
      <c r="AV268" s="640"/>
      <c r="AW268" s="640"/>
      <c r="AX268" s="640"/>
      <c r="AY268" s="640"/>
      <c r="AZ268" s="640"/>
      <c r="BA268" s="2273" t="s">
        <v>115</v>
      </c>
      <c r="BB268" s="295" t="s">
        <v>88</v>
      </c>
      <c r="BC268" s="1099" t="s">
        <v>35</v>
      </c>
      <c r="BD268" s="1118" t="s">
        <v>35</v>
      </c>
      <c r="BE268" s="1118" t="s">
        <v>35</v>
      </c>
      <c r="BF268" s="1118" t="s">
        <v>35</v>
      </c>
      <c r="BG268" s="1138" t="s">
        <v>35</v>
      </c>
      <c r="BH268" s="1158" t="s">
        <v>35</v>
      </c>
      <c r="BI268" s="1118" t="s">
        <v>35</v>
      </c>
      <c r="BJ268" s="1118" t="s">
        <v>35</v>
      </c>
      <c r="BK268" s="1118" t="s">
        <v>35</v>
      </c>
      <c r="BL268" s="1138" t="s">
        <v>35</v>
      </c>
      <c r="BM268" s="1158" t="s">
        <v>35</v>
      </c>
      <c r="BN268" s="1118" t="s">
        <v>35</v>
      </c>
      <c r="BO268" s="1118" t="s">
        <v>35</v>
      </c>
      <c r="BP268" s="1118" t="s">
        <v>35</v>
      </c>
      <c r="BQ268" s="1138" t="s">
        <v>35</v>
      </c>
      <c r="BR268" s="1158" t="s">
        <v>35</v>
      </c>
      <c r="BS268" s="1118" t="s">
        <v>35</v>
      </c>
      <c r="BT268" s="1118" t="s">
        <v>35</v>
      </c>
      <c r="BU268" s="1118" t="s">
        <v>35</v>
      </c>
      <c r="BV268" s="1118" t="s">
        <v>35</v>
      </c>
      <c r="BW268" s="1118" t="s">
        <v>35</v>
      </c>
      <c r="BX268" s="1118" t="s">
        <v>35</v>
      </c>
      <c r="BY268" s="1175" t="s">
        <v>35</v>
      </c>
      <c r="BZ268" s="1884"/>
      <c r="CA268" s="1884"/>
      <c r="CB268" s="1884"/>
      <c r="CC268" s="1884"/>
      <c r="CD268" s="1884"/>
      <c r="CE268" s="1884"/>
      <c r="CF268" s="1884"/>
      <c r="CG268" s="1884"/>
      <c r="CH268" s="1884"/>
      <c r="CI268" s="1884"/>
      <c r="CJ268" s="1884"/>
      <c r="CK268" s="1884"/>
      <c r="CL268" s="1884"/>
      <c r="CM268" s="1884"/>
      <c r="CN268" s="1884"/>
      <c r="CO268" s="1884"/>
      <c r="CP268" s="1884"/>
      <c r="CQ268" s="1884"/>
      <c r="CR268" s="1884"/>
      <c r="CS268" s="1884"/>
      <c r="CT268" s="1884"/>
      <c r="CU268" s="1884"/>
      <c r="CV268" s="1884"/>
      <c r="CW268" s="1884"/>
      <c r="CX268" s="1884"/>
      <c r="CY268" s="1884"/>
      <c r="CZ268" s="1884"/>
    </row>
    <row r="269" s="636" customFormat="true" ht="15" customHeight="true" x14ac:dyDescent="0.2">
      <c r="Z269" s="640"/>
      <c r="AA269" s="640"/>
      <c r="AB269" s="640"/>
      <c r="AC269" s="640"/>
      <c r="AD269" s="640"/>
      <c r="AE269" s="640"/>
      <c r="AF269" s="640"/>
      <c r="AG269" s="640"/>
      <c r="AH269" s="640"/>
      <c r="AI269" s="640"/>
      <c r="AJ269" s="640"/>
      <c r="AK269" s="640"/>
      <c r="AL269" s="640"/>
      <c r="AM269" s="640"/>
      <c r="AN269" s="640"/>
      <c r="AO269" s="640"/>
      <c r="AP269" s="640"/>
      <c r="AQ269" s="640"/>
      <c r="AR269" s="640"/>
      <c r="AS269" s="640"/>
      <c r="AT269" s="640"/>
      <c r="AU269" s="640"/>
      <c r="AV269" s="640"/>
      <c r="AW269" s="640"/>
      <c r="AX269" s="640"/>
      <c r="AY269" s="640"/>
      <c r="AZ269" s="640"/>
      <c r="BA269" s="2273"/>
      <c r="BB269" s="295" t="s">
        <v>89</v>
      </c>
      <c r="BC269" s="1099" t="s">
        <v>35</v>
      </c>
      <c r="BD269" s="1118" t="s">
        <v>35</v>
      </c>
      <c r="BE269" s="1118" t="s">
        <v>35</v>
      </c>
      <c r="BF269" s="1118" t="s">
        <v>35</v>
      </c>
      <c r="BG269" s="1138" t="s">
        <v>35</v>
      </c>
      <c r="BH269" s="1158" t="s">
        <v>35</v>
      </c>
      <c r="BI269" s="1118" t="s">
        <v>35</v>
      </c>
      <c r="BJ269" s="1118" t="s">
        <v>35</v>
      </c>
      <c r="BK269" s="1118" t="s">
        <v>35</v>
      </c>
      <c r="BL269" s="1138" t="s">
        <v>35</v>
      </c>
      <c r="BM269" s="1158" t="s">
        <v>35</v>
      </c>
      <c r="BN269" s="1118" t="s">
        <v>35</v>
      </c>
      <c r="BO269" s="1118" t="s">
        <v>35</v>
      </c>
      <c r="BP269" s="1118" t="s">
        <v>35</v>
      </c>
      <c r="BQ269" s="1138" t="s">
        <v>35</v>
      </c>
      <c r="BR269" s="1158" t="s">
        <v>35</v>
      </c>
      <c r="BS269" s="1118" t="s">
        <v>35</v>
      </c>
      <c r="BT269" s="1118" t="s">
        <v>35</v>
      </c>
      <c r="BU269" s="1118" t="s">
        <v>35</v>
      </c>
      <c r="BV269" s="1118" t="s">
        <v>35</v>
      </c>
      <c r="BW269" s="1118" t="s">
        <v>35</v>
      </c>
      <c r="BX269" s="1118" t="s">
        <v>35</v>
      </c>
      <c r="BY269" s="1175" t="s">
        <v>35</v>
      </c>
      <c r="BZ269" s="1884"/>
      <c r="CA269" s="1884"/>
      <c r="CB269" s="1884"/>
      <c r="CC269" s="1884"/>
      <c r="CD269" s="1884"/>
      <c r="CE269" s="1884"/>
      <c r="CF269" s="1884"/>
      <c r="CG269" s="1884"/>
      <c r="CH269" s="1884"/>
      <c r="CI269" s="1884"/>
      <c r="CJ269" s="1884"/>
      <c r="CK269" s="1884"/>
      <c r="CL269" s="1884"/>
      <c r="CM269" s="1884"/>
      <c r="CN269" s="1884"/>
      <c r="CO269" s="1884"/>
      <c r="CP269" s="1884"/>
      <c r="CQ269" s="1884"/>
      <c r="CR269" s="1884"/>
      <c r="CS269" s="1884"/>
      <c r="CT269" s="1884"/>
      <c r="CU269" s="1884"/>
      <c r="CV269" s="1884"/>
      <c r="CW269" s="1884"/>
      <c r="CX269" s="1884"/>
      <c r="CY269" s="1884"/>
      <c r="CZ269" s="1884"/>
    </row>
    <row r="270" s="636" customFormat="true" ht="15" customHeight="true" x14ac:dyDescent="0.2">
      <c r="Z270" s="640"/>
      <c r="AA270" s="640"/>
      <c r="AB270" s="640"/>
      <c r="AC270" s="640"/>
      <c r="AD270" s="640"/>
      <c r="AE270" s="640"/>
      <c r="AF270" s="640"/>
      <c r="AG270" s="640"/>
      <c r="AH270" s="640"/>
      <c r="AI270" s="640"/>
      <c r="AJ270" s="640"/>
      <c r="AK270" s="640"/>
      <c r="AL270" s="640"/>
      <c r="AM270" s="640"/>
      <c r="AN270" s="640"/>
      <c r="AO270" s="640"/>
      <c r="AP270" s="640"/>
      <c r="AQ270" s="640"/>
      <c r="AR270" s="640"/>
      <c r="AS270" s="640"/>
      <c r="AT270" s="640"/>
      <c r="AU270" s="640"/>
      <c r="AV270" s="640"/>
      <c r="AW270" s="640"/>
      <c r="AX270" s="640"/>
      <c r="AY270" s="640"/>
      <c r="AZ270" s="640"/>
      <c r="BA270" s="2273"/>
      <c r="BB270" s="295" t="s">
        <v>90</v>
      </c>
      <c r="BC270" s="1099" t="s">
        <v>35</v>
      </c>
      <c r="BD270" s="1118" t="s">
        <v>35</v>
      </c>
      <c r="BE270" s="1118" t="s">
        <v>35</v>
      </c>
      <c r="BF270" s="1118" t="s">
        <v>35</v>
      </c>
      <c r="BG270" s="1138" t="s">
        <v>35</v>
      </c>
      <c r="BH270" s="1158" t="s">
        <v>35</v>
      </c>
      <c r="BI270" s="1118" t="s">
        <v>35</v>
      </c>
      <c r="BJ270" s="1118" t="s">
        <v>35</v>
      </c>
      <c r="BK270" s="1118" t="s">
        <v>35</v>
      </c>
      <c r="BL270" s="1138" t="s">
        <v>35</v>
      </c>
      <c r="BM270" s="1158" t="s">
        <v>35</v>
      </c>
      <c r="BN270" s="1118" t="s">
        <v>35</v>
      </c>
      <c r="BO270" s="1118" t="s">
        <v>35</v>
      </c>
      <c r="BP270" s="1118" t="s">
        <v>35</v>
      </c>
      <c r="BQ270" s="1138" t="s">
        <v>35</v>
      </c>
      <c r="BR270" s="1158" t="s">
        <v>35</v>
      </c>
      <c r="BS270" s="1118" t="s">
        <v>35</v>
      </c>
      <c r="BT270" s="1118" t="s">
        <v>35</v>
      </c>
      <c r="BU270" s="1118" t="s">
        <v>35</v>
      </c>
      <c r="BV270" s="1118" t="s">
        <v>35</v>
      </c>
      <c r="BW270" s="1118" t="s">
        <v>35</v>
      </c>
      <c r="BX270" s="1118" t="s">
        <v>35</v>
      </c>
      <c r="BY270" s="1175" t="s">
        <v>35</v>
      </c>
      <c r="BZ270" s="1884"/>
      <c r="CA270" s="1884"/>
      <c r="CB270" s="1884"/>
      <c r="CC270" s="1884"/>
      <c r="CD270" s="1884"/>
      <c r="CE270" s="1884"/>
      <c r="CF270" s="1884"/>
      <c r="CG270" s="1884"/>
      <c r="CH270" s="1884"/>
      <c r="CI270" s="1884"/>
      <c r="CJ270" s="1884"/>
      <c r="CK270" s="1884"/>
      <c r="CL270" s="1884"/>
      <c r="CM270" s="1884"/>
      <c r="CN270" s="1884"/>
      <c r="CO270" s="1884"/>
      <c r="CP270" s="1884"/>
      <c r="CQ270" s="1884"/>
      <c r="CR270" s="1884"/>
      <c r="CS270" s="1884"/>
      <c r="CT270" s="1884"/>
      <c r="CU270" s="1884"/>
      <c r="CV270" s="1884"/>
      <c r="CW270" s="1884"/>
      <c r="CX270" s="1884"/>
      <c r="CY270" s="1884"/>
      <c r="CZ270" s="1884"/>
    </row>
    <row r="271" s="636" customFormat="true" ht="15" customHeight="true" x14ac:dyDescent="0.2">
      <c r="Z271" s="640"/>
      <c r="AA271" s="640"/>
      <c r="AB271" s="640"/>
      <c r="AC271" s="640"/>
      <c r="AD271" s="640"/>
      <c r="AE271" s="640"/>
      <c r="AF271" s="640"/>
      <c r="AG271" s="640"/>
      <c r="AH271" s="640"/>
      <c r="AI271" s="640"/>
      <c r="AJ271" s="640"/>
      <c r="AK271" s="640"/>
      <c r="AL271" s="640"/>
      <c r="AM271" s="640"/>
      <c r="AN271" s="640"/>
      <c r="AO271" s="640"/>
      <c r="AP271" s="640"/>
      <c r="AQ271" s="640"/>
      <c r="AR271" s="640"/>
      <c r="AS271" s="640"/>
      <c r="AT271" s="640"/>
      <c r="AU271" s="640"/>
      <c r="AV271" s="640"/>
      <c r="AW271" s="640"/>
      <c r="AX271" s="640"/>
      <c r="AY271" s="640"/>
      <c r="AZ271" s="640"/>
      <c r="BA271" s="2273" t="s">
        <v>75</v>
      </c>
      <c r="BB271" s="295" t="s">
        <v>49</v>
      </c>
      <c r="BC271" s="1099" t="s">
        <v>35</v>
      </c>
      <c r="BD271" s="1119" t="s">
        <v>35</v>
      </c>
      <c r="BE271" s="1119" t="s">
        <v>35</v>
      </c>
      <c r="BF271" s="1119" t="s">
        <v>35</v>
      </c>
      <c r="BG271" s="1139" t="s">
        <v>35</v>
      </c>
      <c r="BH271" s="1099" t="s">
        <v>35</v>
      </c>
      <c r="BI271" s="1119" t="s">
        <v>35</v>
      </c>
      <c r="BJ271" s="1119" t="s">
        <v>35</v>
      </c>
      <c r="BK271" s="1119" t="s">
        <v>35</v>
      </c>
      <c r="BL271" s="1139" t="s">
        <v>35</v>
      </c>
      <c r="BM271" s="1099" t="s">
        <v>35</v>
      </c>
      <c r="BN271" s="1119" t="s">
        <v>35</v>
      </c>
      <c r="BO271" s="1119" t="s">
        <v>35</v>
      </c>
      <c r="BP271" s="1119" t="s">
        <v>35</v>
      </c>
      <c r="BQ271" s="1139" t="s">
        <v>35</v>
      </c>
      <c r="BR271" s="1099" t="s">
        <v>35</v>
      </c>
      <c r="BS271" s="1119" t="s">
        <v>35</v>
      </c>
      <c r="BT271" s="1119" t="s">
        <v>35</v>
      </c>
      <c r="BU271" s="1119" t="s">
        <v>35</v>
      </c>
      <c r="BV271" s="1119" t="s">
        <v>35</v>
      </c>
      <c r="BW271" s="1119" t="s">
        <v>35</v>
      </c>
      <c r="BX271" s="1119" t="s">
        <v>35</v>
      </c>
      <c r="BY271" s="1176" t="s">
        <v>35</v>
      </c>
      <c r="BZ271" s="1885"/>
      <c r="CA271" s="1885"/>
      <c r="CB271" s="1885"/>
      <c r="CC271" s="1885"/>
      <c r="CD271" s="1885"/>
      <c r="CE271" s="1885"/>
      <c r="CF271" s="1885"/>
      <c r="CG271" s="1885"/>
      <c r="CH271" s="1885"/>
      <c r="CI271" s="1885"/>
      <c r="CJ271" s="1885"/>
      <c r="CK271" s="1885"/>
      <c r="CL271" s="1885"/>
      <c r="CM271" s="1885"/>
      <c r="CN271" s="1885"/>
      <c r="CO271" s="1885"/>
      <c r="CP271" s="1885"/>
      <c r="CQ271" s="1885"/>
      <c r="CR271" s="1885"/>
      <c r="CS271" s="1885"/>
      <c r="CT271" s="1885"/>
      <c r="CU271" s="1885"/>
      <c r="CV271" s="1885"/>
      <c r="CW271" s="1885"/>
      <c r="CX271" s="1885"/>
      <c r="CY271" s="1885"/>
      <c r="CZ271" s="1885"/>
    </row>
    <row r="272" s="636" customFormat="true" ht="15" customHeight="true" x14ac:dyDescent="0.2">
      <c r="Z272" s="640"/>
      <c r="AA272" s="640"/>
      <c r="AB272" s="640"/>
      <c r="AC272" s="640"/>
      <c r="AD272" s="640"/>
      <c r="AE272" s="640"/>
      <c r="AF272" s="640"/>
      <c r="AG272" s="640"/>
      <c r="AH272" s="640"/>
      <c r="AI272" s="640"/>
      <c r="AJ272" s="640"/>
      <c r="AK272" s="640"/>
      <c r="AL272" s="640"/>
      <c r="AM272" s="640"/>
      <c r="AN272" s="640"/>
      <c r="AO272" s="640"/>
      <c r="AP272" s="640"/>
      <c r="AQ272" s="640"/>
      <c r="AR272" s="640"/>
      <c r="AS272" s="640"/>
      <c r="AT272" s="640"/>
      <c r="AU272" s="640"/>
      <c r="AV272" s="640"/>
      <c r="AW272" s="640"/>
      <c r="AX272" s="640"/>
      <c r="AY272" s="640"/>
      <c r="AZ272" s="640"/>
      <c r="BA272" s="2273"/>
      <c r="BB272" s="295" t="s">
        <v>48</v>
      </c>
      <c r="BC272" s="1099" t="s">
        <v>35</v>
      </c>
      <c r="BD272" s="1119" t="s">
        <v>35</v>
      </c>
      <c r="BE272" s="1119" t="s">
        <v>35</v>
      </c>
      <c r="BF272" s="1119" t="s">
        <v>35</v>
      </c>
      <c r="BG272" s="1139" t="s">
        <v>35</v>
      </c>
      <c r="BH272" s="1099" t="s">
        <v>35</v>
      </c>
      <c r="BI272" s="1119" t="s">
        <v>35</v>
      </c>
      <c r="BJ272" s="1119" t="s">
        <v>35</v>
      </c>
      <c r="BK272" s="1119" t="s">
        <v>35</v>
      </c>
      <c r="BL272" s="1139" t="s">
        <v>35</v>
      </c>
      <c r="BM272" s="1099" t="s">
        <v>35</v>
      </c>
      <c r="BN272" s="1119" t="s">
        <v>35</v>
      </c>
      <c r="BO272" s="1119" t="s">
        <v>35</v>
      </c>
      <c r="BP272" s="1119" t="s">
        <v>35</v>
      </c>
      <c r="BQ272" s="1139" t="s">
        <v>35</v>
      </c>
      <c r="BR272" s="1099" t="s">
        <v>35</v>
      </c>
      <c r="BS272" s="1119" t="s">
        <v>35</v>
      </c>
      <c r="BT272" s="1119" t="s">
        <v>35</v>
      </c>
      <c r="BU272" s="1119" t="s">
        <v>35</v>
      </c>
      <c r="BV272" s="1119" t="s">
        <v>35</v>
      </c>
      <c r="BW272" s="1119" t="s">
        <v>35</v>
      </c>
      <c r="BX272" s="1119" t="s">
        <v>35</v>
      </c>
      <c r="BY272" s="1176" t="s">
        <v>35</v>
      </c>
      <c r="BZ272" s="1885"/>
      <c r="CA272" s="1885"/>
      <c r="CB272" s="1885"/>
      <c r="CC272" s="1885"/>
      <c r="CD272" s="1885"/>
      <c r="CE272" s="1885"/>
      <c r="CF272" s="1885"/>
      <c r="CG272" s="1885"/>
      <c r="CH272" s="1885"/>
      <c r="CI272" s="1885"/>
      <c r="CJ272" s="1885"/>
      <c r="CK272" s="1885"/>
      <c r="CL272" s="1885"/>
      <c r="CM272" s="1885"/>
      <c r="CN272" s="1885"/>
      <c r="CO272" s="1885"/>
      <c r="CP272" s="1885"/>
      <c r="CQ272" s="1885"/>
      <c r="CR272" s="1885"/>
      <c r="CS272" s="1885"/>
      <c r="CT272" s="1885"/>
      <c r="CU272" s="1885"/>
      <c r="CV272" s="1885"/>
      <c r="CW272" s="1885"/>
      <c r="CX272" s="1885"/>
      <c r="CY272" s="1885"/>
      <c r="CZ272" s="1885"/>
    </row>
    <row r="273" s="636" customFormat="true" ht="15" customHeight="true" x14ac:dyDescent="0.2">
      <c r="Z273" s="640"/>
      <c r="AA273" s="640"/>
      <c r="AB273" s="640"/>
      <c r="AC273" s="640"/>
      <c r="AD273" s="640"/>
      <c r="AE273" s="640"/>
      <c r="AF273" s="640"/>
      <c r="AG273" s="640"/>
      <c r="AH273" s="640"/>
      <c r="AI273" s="640"/>
      <c r="AJ273" s="640"/>
      <c r="AK273" s="640"/>
      <c r="AL273" s="640"/>
      <c r="AM273" s="640"/>
      <c r="AN273" s="640"/>
      <c r="AO273" s="640"/>
      <c r="AP273" s="640"/>
      <c r="AQ273" s="640"/>
      <c r="AR273" s="640"/>
      <c r="AS273" s="640"/>
      <c r="AT273" s="640"/>
      <c r="AU273" s="640"/>
      <c r="AV273" s="640"/>
      <c r="AW273" s="640"/>
      <c r="AX273" s="640"/>
      <c r="AY273" s="640"/>
      <c r="AZ273" s="640"/>
      <c r="BA273" s="2273"/>
      <c r="BB273" s="295" t="s">
        <v>112</v>
      </c>
      <c r="BC273" s="1099" t="s">
        <v>35</v>
      </c>
      <c r="BD273" s="1119" t="s">
        <v>35</v>
      </c>
      <c r="BE273" s="1119" t="s">
        <v>35</v>
      </c>
      <c r="BF273" s="1119" t="s">
        <v>35</v>
      </c>
      <c r="BG273" s="1139" t="s">
        <v>35</v>
      </c>
      <c r="BH273" s="1099" t="s">
        <v>35</v>
      </c>
      <c r="BI273" s="1119" t="s">
        <v>35</v>
      </c>
      <c r="BJ273" s="1119" t="s">
        <v>35</v>
      </c>
      <c r="BK273" s="1119" t="s">
        <v>35</v>
      </c>
      <c r="BL273" s="1139" t="s">
        <v>35</v>
      </c>
      <c r="BM273" s="1099" t="s">
        <v>35</v>
      </c>
      <c r="BN273" s="1119" t="s">
        <v>35</v>
      </c>
      <c r="BO273" s="1119" t="s">
        <v>35</v>
      </c>
      <c r="BP273" s="1119" t="s">
        <v>35</v>
      </c>
      <c r="BQ273" s="1139" t="s">
        <v>35</v>
      </c>
      <c r="BR273" s="1099" t="s">
        <v>35</v>
      </c>
      <c r="BS273" s="1119" t="s">
        <v>35</v>
      </c>
      <c r="BT273" s="1119" t="s">
        <v>35</v>
      </c>
      <c r="BU273" s="1119" t="s">
        <v>35</v>
      </c>
      <c r="BV273" s="1119" t="s">
        <v>35</v>
      </c>
      <c r="BW273" s="1119" t="s">
        <v>35</v>
      </c>
      <c r="BX273" s="1119" t="s">
        <v>35</v>
      </c>
      <c r="BY273" s="1176" t="s">
        <v>35</v>
      </c>
      <c r="BZ273" s="1885"/>
      <c r="CA273" s="1885"/>
      <c r="CB273" s="1885"/>
      <c r="CC273" s="1885"/>
      <c r="CD273" s="1885"/>
      <c r="CE273" s="1885"/>
      <c r="CF273" s="1885"/>
      <c r="CG273" s="1885"/>
      <c r="CH273" s="1885"/>
      <c r="CI273" s="1885"/>
      <c r="CJ273" s="1885"/>
      <c r="CK273" s="1885"/>
      <c r="CL273" s="1885"/>
      <c r="CM273" s="1885"/>
      <c r="CN273" s="1885"/>
      <c r="CO273" s="1885"/>
      <c r="CP273" s="1885"/>
      <c r="CQ273" s="1885"/>
      <c r="CR273" s="1885"/>
      <c r="CS273" s="1885"/>
      <c r="CT273" s="1885"/>
      <c r="CU273" s="1885"/>
      <c r="CV273" s="1885"/>
      <c r="CW273" s="1885"/>
      <c r="CX273" s="1885"/>
      <c r="CY273" s="1885"/>
      <c r="CZ273" s="1885"/>
    </row>
    <row r="274" s="636" customFormat="true" ht="15" customHeight="true" x14ac:dyDescent="0.2">
      <c r="Z274" s="640"/>
      <c r="AA274" s="640"/>
      <c r="AB274" s="640"/>
      <c r="AC274" s="640"/>
      <c r="AD274" s="640"/>
      <c r="AE274" s="640"/>
      <c r="AF274" s="640"/>
      <c r="AG274" s="640"/>
      <c r="AH274" s="640"/>
      <c r="AI274" s="640"/>
      <c r="AJ274" s="640"/>
      <c r="AK274" s="640"/>
      <c r="AL274" s="640"/>
      <c r="AM274" s="640"/>
      <c r="AN274" s="640"/>
      <c r="AO274" s="640"/>
      <c r="AP274" s="640"/>
      <c r="AQ274" s="640"/>
      <c r="AR274" s="640"/>
      <c r="AS274" s="640"/>
      <c r="AT274" s="640"/>
      <c r="AU274" s="640"/>
      <c r="AV274" s="640"/>
      <c r="AW274" s="640"/>
      <c r="AX274" s="640"/>
      <c r="AY274" s="640"/>
      <c r="AZ274" s="640"/>
      <c r="BA274" s="2273" t="s">
        <v>76</v>
      </c>
      <c r="BB274" s="295" t="s">
        <v>49</v>
      </c>
      <c r="BC274" s="1099" t="s">
        <v>35</v>
      </c>
      <c r="BD274" s="1118" t="s">
        <v>35</v>
      </c>
      <c r="BE274" s="1118" t="s">
        <v>35</v>
      </c>
      <c r="BF274" s="1118" t="s">
        <v>35</v>
      </c>
      <c r="BG274" s="1138" t="s">
        <v>35</v>
      </c>
      <c r="BH274" s="1158" t="s">
        <v>35</v>
      </c>
      <c r="BI274" s="1118" t="s">
        <v>35</v>
      </c>
      <c r="BJ274" s="1118" t="s">
        <v>35</v>
      </c>
      <c r="BK274" s="1118" t="s">
        <v>35</v>
      </c>
      <c r="BL274" s="1138" t="s">
        <v>35</v>
      </c>
      <c r="BM274" s="1158" t="s">
        <v>35</v>
      </c>
      <c r="BN274" s="1118" t="s">
        <v>35</v>
      </c>
      <c r="BO274" s="1118" t="s">
        <v>35</v>
      </c>
      <c r="BP274" s="1118" t="s">
        <v>35</v>
      </c>
      <c r="BQ274" s="1138" t="s">
        <v>35</v>
      </c>
      <c r="BR274" s="1158" t="s">
        <v>35</v>
      </c>
      <c r="BS274" s="1118" t="s">
        <v>35</v>
      </c>
      <c r="BT274" s="1118" t="s">
        <v>35</v>
      </c>
      <c r="BU274" s="1118" t="s">
        <v>35</v>
      </c>
      <c r="BV274" s="1118" t="s">
        <v>35</v>
      </c>
      <c r="BW274" s="1118" t="s">
        <v>35</v>
      </c>
      <c r="BX274" s="1118" t="s">
        <v>35</v>
      </c>
      <c r="BY274" s="1175" t="s">
        <v>35</v>
      </c>
      <c r="BZ274" s="1884"/>
      <c r="CA274" s="1884"/>
      <c r="CB274" s="1884"/>
      <c r="CC274" s="1884"/>
      <c r="CD274" s="1884"/>
      <c r="CE274" s="1884"/>
      <c r="CF274" s="1884"/>
      <c r="CG274" s="1884"/>
      <c r="CH274" s="1884"/>
      <c r="CI274" s="1884"/>
      <c r="CJ274" s="1884"/>
      <c r="CK274" s="1884"/>
      <c r="CL274" s="1884"/>
      <c r="CM274" s="1884"/>
      <c r="CN274" s="1884"/>
      <c r="CO274" s="1884"/>
      <c r="CP274" s="1884"/>
      <c r="CQ274" s="1884"/>
      <c r="CR274" s="1884"/>
      <c r="CS274" s="1884"/>
      <c r="CT274" s="1884"/>
      <c r="CU274" s="1884"/>
      <c r="CV274" s="1884"/>
      <c r="CW274" s="1884"/>
      <c r="CX274" s="1884"/>
      <c r="CY274" s="1884"/>
      <c r="CZ274" s="1884"/>
    </row>
    <row r="275" s="636" customFormat="true" ht="15" customHeight="true" x14ac:dyDescent="0.2">
      <c r="Z275" s="640"/>
      <c r="AA275" s="640"/>
      <c r="AB275" s="640"/>
      <c r="AC275" s="640"/>
      <c r="AD275" s="640"/>
      <c r="AE275" s="640"/>
      <c r="AF275" s="640"/>
      <c r="AG275" s="640"/>
      <c r="AH275" s="640"/>
      <c r="AI275" s="640"/>
      <c r="AJ275" s="640"/>
      <c r="AK275" s="640"/>
      <c r="AL275" s="640"/>
      <c r="AM275" s="640"/>
      <c r="AN275" s="640"/>
      <c r="AO275" s="640"/>
      <c r="AP275" s="640"/>
      <c r="AQ275" s="640"/>
      <c r="AR275" s="640"/>
      <c r="AS275" s="640"/>
      <c r="AT275" s="640"/>
      <c r="AU275" s="640"/>
      <c r="AV275" s="640"/>
      <c r="AW275" s="640"/>
      <c r="AX275" s="640"/>
      <c r="AY275" s="640"/>
      <c r="AZ275" s="640"/>
      <c r="BA275" s="2273"/>
      <c r="BB275" s="295" t="s">
        <v>48</v>
      </c>
      <c r="BC275" s="1099" t="s">
        <v>35</v>
      </c>
      <c r="BD275" s="1118" t="s">
        <v>35</v>
      </c>
      <c r="BE275" s="1118" t="s">
        <v>35</v>
      </c>
      <c r="BF275" s="1118" t="s">
        <v>35</v>
      </c>
      <c r="BG275" s="1138" t="s">
        <v>35</v>
      </c>
      <c r="BH275" s="1158" t="s">
        <v>35</v>
      </c>
      <c r="BI275" s="1118" t="s">
        <v>35</v>
      </c>
      <c r="BJ275" s="1118" t="s">
        <v>35</v>
      </c>
      <c r="BK275" s="1118" t="s">
        <v>35</v>
      </c>
      <c r="BL275" s="1138" t="s">
        <v>35</v>
      </c>
      <c r="BM275" s="1158" t="s">
        <v>35</v>
      </c>
      <c r="BN275" s="1118" t="s">
        <v>35</v>
      </c>
      <c r="BO275" s="1118" t="s">
        <v>35</v>
      </c>
      <c r="BP275" s="1118" t="s">
        <v>35</v>
      </c>
      <c r="BQ275" s="1138" t="s">
        <v>35</v>
      </c>
      <c r="BR275" s="1158" t="s">
        <v>35</v>
      </c>
      <c r="BS275" s="1118" t="s">
        <v>35</v>
      </c>
      <c r="BT275" s="1118" t="s">
        <v>35</v>
      </c>
      <c r="BU275" s="1118" t="s">
        <v>35</v>
      </c>
      <c r="BV275" s="1118" t="s">
        <v>35</v>
      </c>
      <c r="BW275" s="1118" t="s">
        <v>35</v>
      </c>
      <c r="BX275" s="1118" t="s">
        <v>35</v>
      </c>
      <c r="BY275" s="1175" t="s">
        <v>35</v>
      </c>
      <c r="BZ275" s="1884"/>
      <c r="CA275" s="1884"/>
      <c r="CB275" s="1884"/>
      <c r="CC275" s="1884"/>
      <c r="CD275" s="1884"/>
      <c r="CE275" s="1884"/>
      <c r="CF275" s="1884"/>
      <c r="CG275" s="1884"/>
      <c r="CH275" s="1884"/>
      <c r="CI275" s="1884"/>
      <c r="CJ275" s="1884"/>
      <c r="CK275" s="1884"/>
      <c r="CL275" s="1884"/>
      <c r="CM275" s="1884"/>
      <c r="CN275" s="1884"/>
      <c r="CO275" s="1884"/>
      <c r="CP275" s="1884"/>
      <c r="CQ275" s="1884"/>
      <c r="CR275" s="1884"/>
      <c r="CS275" s="1884"/>
      <c r="CT275" s="1884"/>
      <c r="CU275" s="1884"/>
      <c r="CV275" s="1884"/>
      <c r="CW275" s="1884"/>
      <c r="CX275" s="1884"/>
      <c r="CY275" s="1884"/>
      <c r="CZ275" s="1884"/>
    </row>
    <row r="276" s="636" customFormat="true" ht="15" customHeight="true" x14ac:dyDescent="0.2">
      <c r="Z276" s="640"/>
      <c r="AA276" s="640"/>
      <c r="AB276" s="640"/>
      <c r="AC276" s="640"/>
      <c r="AD276" s="640"/>
      <c r="AE276" s="640"/>
      <c r="AF276" s="640"/>
      <c r="AG276" s="640"/>
      <c r="AH276" s="640"/>
      <c r="AI276" s="640"/>
      <c r="AJ276" s="640"/>
      <c r="AK276" s="640"/>
      <c r="AL276" s="640"/>
      <c r="AM276" s="640"/>
      <c r="AN276" s="640"/>
      <c r="AO276" s="640"/>
      <c r="AP276" s="640"/>
      <c r="AQ276" s="640"/>
      <c r="AR276" s="640"/>
      <c r="AS276" s="640"/>
      <c r="AT276" s="640"/>
      <c r="AU276" s="640"/>
      <c r="AV276" s="640"/>
      <c r="AW276" s="640"/>
      <c r="AX276" s="640"/>
      <c r="AY276" s="640"/>
      <c r="AZ276" s="640"/>
      <c r="BA276" s="2273"/>
      <c r="BB276" s="295" t="s">
        <v>113</v>
      </c>
      <c r="BC276" s="1099" t="s">
        <v>35</v>
      </c>
      <c r="BD276" s="1118" t="s">
        <v>35</v>
      </c>
      <c r="BE276" s="1118" t="s">
        <v>35</v>
      </c>
      <c r="BF276" s="1118" t="s">
        <v>35</v>
      </c>
      <c r="BG276" s="1138" t="s">
        <v>35</v>
      </c>
      <c r="BH276" s="1158" t="s">
        <v>35</v>
      </c>
      <c r="BI276" s="1118" t="s">
        <v>35</v>
      </c>
      <c r="BJ276" s="1118" t="s">
        <v>35</v>
      </c>
      <c r="BK276" s="1118" t="s">
        <v>35</v>
      </c>
      <c r="BL276" s="1138" t="s">
        <v>35</v>
      </c>
      <c r="BM276" s="1158" t="s">
        <v>35</v>
      </c>
      <c r="BN276" s="1118" t="s">
        <v>35</v>
      </c>
      <c r="BO276" s="1118" t="s">
        <v>35</v>
      </c>
      <c r="BP276" s="1118" t="s">
        <v>35</v>
      </c>
      <c r="BQ276" s="1138" t="s">
        <v>35</v>
      </c>
      <c r="BR276" s="1158" t="s">
        <v>35</v>
      </c>
      <c r="BS276" s="1118" t="s">
        <v>35</v>
      </c>
      <c r="BT276" s="1118" t="s">
        <v>35</v>
      </c>
      <c r="BU276" s="1118" t="s">
        <v>35</v>
      </c>
      <c r="BV276" s="1118" t="s">
        <v>35</v>
      </c>
      <c r="BW276" s="1118" t="s">
        <v>35</v>
      </c>
      <c r="BX276" s="1118" t="s">
        <v>35</v>
      </c>
      <c r="BY276" s="1175" t="s">
        <v>35</v>
      </c>
      <c r="BZ276" s="1884"/>
      <c r="CA276" s="1884"/>
      <c r="CB276" s="1884"/>
      <c r="CC276" s="1884"/>
      <c r="CD276" s="1884"/>
      <c r="CE276" s="1884"/>
      <c r="CF276" s="1884"/>
      <c r="CG276" s="1884"/>
      <c r="CH276" s="1884"/>
      <c r="CI276" s="1884"/>
      <c r="CJ276" s="1884"/>
      <c r="CK276" s="1884"/>
      <c r="CL276" s="1884"/>
      <c r="CM276" s="1884"/>
      <c r="CN276" s="1884"/>
      <c r="CO276" s="1884"/>
      <c r="CP276" s="1884"/>
      <c r="CQ276" s="1884"/>
      <c r="CR276" s="1884"/>
      <c r="CS276" s="1884"/>
      <c r="CT276" s="1884"/>
      <c r="CU276" s="1884"/>
      <c r="CV276" s="1884"/>
      <c r="CW276" s="1884"/>
      <c r="CX276" s="1884"/>
      <c r="CY276" s="1884"/>
      <c r="CZ276" s="1884"/>
    </row>
    <row r="277" s="636" customFormat="true" ht="15" customHeight="true" x14ac:dyDescent="0.2">
      <c r="Z277" s="640"/>
      <c r="AA277" s="640"/>
      <c r="AB277" s="640"/>
      <c r="AC277" s="640"/>
      <c r="AD277" s="640"/>
      <c r="AE277" s="640"/>
      <c r="AF277" s="640"/>
      <c r="AG277" s="640"/>
      <c r="AH277" s="640"/>
      <c r="AI277" s="640"/>
      <c r="AJ277" s="640"/>
      <c r="AK277" s="640"/>
      <c r="AL277" s="640"/>
      <c r="AM277" s="640"/>
      <c r="AN277" s="640"/>
      <c r="AO277" s="640"/>
      <c r="AP277" s="640"/>
      <c r="AQ277" s="640"/>
      <c r="AR277" s="640"/>
      <c r="AS277" s="640"/>
      <c r="AT277" s="640"/>
      <c r="AU277" s="640"/>
      <c r="AV277" s="640"/>
      <c r="AW277" s="640"/>
      <c r="AX277" s="640"/>
      <c r="AY277" s="640"/>
      <c r="AZ277" s="640"/>
      <c r="BA277" s="2273" t="s">
        <v>77</v>
      </c>
      <c r="BB277" s="295" t="s">
        <v>78</v>
      </c>
      <c r="BC277" s="1099" t="s">
        <v>35</v>
      </c>
      <c r="BD277" s="1118" t="s">
        <v>35</v>
      </c>
      <c r="BE277" s="1118" t="s">
        <v>35</v>
      </c>
      <c r="BF277" s="1118" t="s">
        <v>35</v>
      </c>
      <c r="BG277" s="1138" t="s">
        <v>35</v>
      </c>
      <c r="BH277" s="1158" t="s">
        <v>35</v>
      </c>
      <c r="BI277" s="1118" t="s">
        <v>35</v>
      </c>
      <c r="BJ277" s="1118" t="s">
        <v>35</v>
      </c>
      <c r="BK277" s="1118" t="s">
        <v>35</v>
      </c>
      <c r="BL277" s="1138" t="s">
        <v>35</v>
      </c>
      <c r="BM277" s="1158" t="s">
        <v>35</v>
      </c>
      <c r="BN277" s="1118" t="s">
        <v>35</v>
      </c>
      <c r="BO277" s="1118" t="s">
        <v>35</v>
      </c>
      <c r="BP277" s="1118" t="s">
        <v>35</v>
      </c>
      <c r="BQ277" s="1138" t="s">
        <v>35</v>
      </c>
      <c r="BR277" s="1158" t="s">
        <v>35</v>
      </c>
      <c r="BS277" s="1118" t="s">
        <v>35</v>
      </c>
      <c r="BT277" s="1118" t="s">
        <v>35</v>
      </c>
      <c r="BU277" s="1118" t="s">
        <v>35</v>
      </c>
      <c r="BV277" s="1118" t="s">
        <v>35</v>
      </c>
      <c r="BW277" s="1118" t="s">
        <v>35</v>
      </c>
      <c r="BX277" s="1118" t="s">
        <v>35</v>
      </c>
      <c r="BY277" s="1175" t="s">
        <v>35</v>
      </c>
      <c r="BZ277" s="1884"/>
      <c r="CA277" s="1884"/>
      <c r="CB277" s="1884"/>
      <c r="CC277" s="1884"/>
      <c r="CD277" s="1884"/>
      <c r="CE277" s="1884"/>
      <c r="CF277" s="1884"/>
      <c r="CG277" s="1884"/>
      <c r="CH277" s="1884"/>
      <c r="CI277" s="1884"/>
      <c r="CJ277" s="1884"/>
      <c r="CK277" s="1884"/>
      <c r="CL277" s="1884"/>
      <c r="CM277" s="1884"/>
      <c r="CN277" s="1884"/>
      <c r="CO277" s="1884"/>
      <c r="CP277" s="1884"/>
      <c r="CQ277" s="1884"/>
      <c r="CR277" s="1884"/>
      <c r="CS277" s="1884"/>
      <c r="CT277" s="1884"/>
      <c r="CU277" s="1884"/>
      <c r="CV277" s="1884"/>
      <c r="CW277" s="1884"/>
      <c r="CX277" s="1884"/>
      <c r="CY277" s="1884"/>
      <c r="CZ277" s="1884"/>
    </row>
    <row r="278" s="636" customFormat="true" ht="15" customHeight="true" x14ac:dyDescent="0.2">
      <c r="Z278" s="640"/>
      <c r="AA278" s="640"/>
      <c r="AB278" s="640"/>
      <c r="AC278" s="640"/>
      <c r="AD278" s="640"/>
      <c r="AE278" s="640"/>
      <c r="AF278" s="640"/>
      <c r="AG278" s="640"/>
      <c r="AH278" s="640"/>
      <c r="AI278" s="640"/>
      <c r="AJ278" s="640"/>
      <c r="AK278" s="640"/>
      <c r="AL278" s="640"/>
      <c r="AM278" s="640"/>
      <c r="AN278" s="640"/>
      <c r="AO278" s="640"/>
      <c r="AP278" s="640"/>
      <c r="AQ278" s="640"/>
      <c r="AR278" s="640"/>
      <c r="AS278" s="640"/>
      <c r="AT278" s="640"/>
      <c r="AU278" s="640"/>
      <c r="AV278" s="640"/>
      <c r="AW278" s="640"/>
      <c r="AX278" s="640"/>
      <c r="AY278" s="640"/>
      <c r="AZ278" s="640"/>
      <c r="BA278" s="2273"/>
      <c r="BB278" s="295" t="s">
        <v>79</v>
      </c>
      <c r="BC278" s="1099" t="s">
        <v>35</v>
      </c>
      <c r="BD278" s="1118" t="s">
        <v>35</v>
      </c>
      <c r="BE278" s="1118" t="s">
        <v>35</v>
      </c>
      <c r="BF278" s="1118" t="s">
        <v>35</v>
      </c>
      <c r="BG278" s="1138" t="s">
        <v>35</v>
      </c>
      <c r="BH278" s="1158" t="s">
        <v>35</v>
      </c>
      <c r="BI278" s="1118" t="s">
        <v>35</v>
      </c>
      <c r="BJ278" s="1118" t="s">
        <v>35</v>
      </c>
      <c r="BK278" s="1118" t="s">
        <v>35</v>
      </c>
      <c r="BL278" s="1138" t="s">
        <v>35</v>
      </c>
      <c r="BM278" s="1158" t="s">
        <v>35</v>
      </c>
      <c r="BN278" s="1118" t="s">
        <v>35</v>
      </c>
      <c r="BO278" s="1118" t="s">
        <v>35</v>
      </c>
      <c r="BP278" s="1118" t="s">
        <v>35</v>
      </c>
      <c r="BQ278" s="1138" t="s">
        <v>35</v>
      </c>
      <c r="BR278" s="1158" t="s">
        <v>35</v>
      </c>
      <c r="BS278" s="1118" t="s">
        <v>35</v>
      </c>
      <c r="BT278" s="1118" t="s">
        <v>35</v>
      </c>
      <c r="BU278" s="1118" t="s">
        <v>35</v>
      </c>
      <c r="BV278" s="1118" t="s">
        <v>35</v>
      </c>
      <c r="BW278" s="1118" t="s">
        <v>35</v>
      </c>
      <c r="BX278" s="1118" t="s">
        <v>35</v>
      </c>
      <c r="BY278" s="1175" t="s">
        <v>35</v>
      </c>
      <c r="BZ278" s="1884"/>
      <c r="CA278" s="1884"/>
      <c r="CB278" s="1884"/>
      <c r="CC278" s="1884"/>
      <c r="CD278" s="1884"/>
      <c r="CE278" s="1884"/>
      <c r="CF278" s="1884"/>
      <c r="CG278" s="1884"/>
      <c r="CH278" s="1884"/>
      <c r="CI278" s="1884"/>
      <c r="CJ278" s="1884"/>
      <c r="CK278" s="1884"/>
      <c r="CL278" s="1884"/>
      <c r="CM278" s="1884"/>
      <c r="CN278" s="1884"/>
      <c r="CO278" s="1884"/>
      <c r="CP278" s="1884"/>
      <c r="CQ278" s="1884"/>
      <c r="CR278" s="1884"/>
      <c r="CS278" s="1884"/>
      <c r="CT278" s="1884"/>
      <c r="CU278" s="1884"/>
      <c r="CV278" s="1884"/>
      <c r="CW278" s="1884"/>
      <c r="CX278" s="1884"/>
      <c r="CY278" s="1884"/>
      <c r="CZ278" s="1884"/>
    </row>
    <row r="279" s="636" customFormat="true" ht="15" customHeight="true" x14ac:dyDescent="0.2">
      <c r="Z279" s="640"/>
      <c r="AA279" s="640"/>
      <c r="AB279" s="640"/>
      <c r="AC279" s="640"/>
      <c r="AD279" s="640"/>
      <c r="AE279" s="640"/>
      <c r="AF279" s="640"/>
      <c r="AG279" s="640"/>
      <c r="AH279" s="640"/>
      <c r="AI279" s="640"/>
      <c r="AJ279" s="640"/>
      <c r="AK279" s="640"/>
      <c r="AL279" s="640"/>
      <c r="AM279" s="640"/>
      <c r="AN279" s="640"/>
      <c r="AO279" s="640"/>
      <c r="AP279" s="640"/>
      <c r="AQ279" s="640"/>
      <c r="AR279" s="640"/>
      <c r="AS279" s="640"/>
      <c r="AT279" s="640"/>
      <c r="AU279" s="640"/>
      <c r="AV279" s="640"/>
      <c r="AW279" s="640"/>
      <c r="AX279" s="640"/>
      <c r="AY279" s="640"/>
      <c r="AZ279" s="640"/>
      <c r="BA279" s="2273"/>
      <c r="BB279" s="295" t="s">
        <v>80</v>
      </c>
      <c r="BC279" s="1099" t="s">
        <v>35</v>
      </c>
      <c r="BD279" s="1119" t="s">
        <v>35</v>
      </c>
      <c r="BE279" s="1119" t="s">
        <v>35</v>
      </c>
      <c r="BF279" s="1119" t="s">
        <v>35</v>
      </c>
      <c r="BG279" s="1139" t="s">
        <v>35</v>
      </c>
      <c r="BH279" s="1099" t="s">
        <v>35</v>
      </c>
      <c r="BI279" s="1119" t="s">
        <v>35</v>
      </c>
      <c r="BJ279" s="1119" t="s">
        <v>35</v>
      </c>
      <c r="BK279" s="1119" t="s">
        <v>35</v>
      </c>
      <c r="BL279" s="1139" t="s">
        <v>35</v>
      </c>
      <c r="BM279" s="1099" t="s">
        <v>35</v>
      </c>
      <c r="BN279" s="1119" t="s">
        <v>35</v>
      </c>
      <c r="BO279" s="1119" t="s">
        <v>35</v>
      </c>
      <c r="BP279" s="1119" t="s">
        <v>35</v>
      </c>
      <c r="BQ279" s="1139" t="s">
        <v>35</v>
      </c>
      <c r="BR279" s="1099" t="s">
        <v>35</v>
      </c>
      <c r="BS279" s="1119" t="s">
        <v>35</v>
      </c>
      <c r="BT279" s="1119" t="s">
        <v>35</v>
      </c>
      <c r="BU279" s="1119" t="s">
        <v>35</v>
      </c>
      <c r="BV279" s="1119" t="s">
        <v>35</v>
      </c>
      <c r="BW279" s="1119" t="s">
        <v>35</v>
      </c>
      <c r="BX279" s="1119" t="s">
        <v>35</v>
      </c>
      <c r="BY279" s="1176" t="s">
        <v>35</v>
      </c>
      <c r="BZ279" s="1885"/>
      <c r="CA279" s="1885"/>
      <c r="CB279" s="1885"/>
      <c r="CC279" s="1885"/>
      <c r="CD279" s="1885"/>
      <c r="CE279" s="1885"/>
      <c r="CF279" s="1885"/>
      <c r="CG279" s="1885"/>
      <c r="CH279" s="1885"/>
      <c r="CI279" s="1885"/>
      <c r="CJ279" s="1885"/>
      <c r="CK279" s="1885"/>
      <c r="CL279" s="1885"/>
      <c r="CM279" s="1885"/>
      <c r="CN279" s="1885"/>
      <c r="CO279" s="1885"/>
      <c r="CP279" s="1885"/>
      <c r="CQ279" s="1885"/>
      <c r="CR279" s="1885"/>
      <c r="CS279" s="1885"/>
      <c r="CT279" s="1885"/>
      <c r="CU279" s="1885"/>
      <c r="CV279" s="1885"/>
      <c r="CW279" s="1885"/>
      <c r="CX279" s="1885"/>
      <c r="CY279" s="1885"/>
      <c r="CZ279" s="1885"/>
    </row>
    <row r="280" s="637" customFormat="true" ht="15" customHeight="true" x14ac:dyDescent="0.2">
      <c r="B280" s="638"/>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73"/>
      <c r="BB280" s="295" t="s">
        <v>81</v>
      </c>
      <c r="BC280" s="1099" t="s">
        <v>35</v>
      </c>
      <c r="BD280" s="1119" t="s">
        <v>35</v>
      </c>
      <c r="BE280" s="1119" t="s">
        <v>35</v>
      </c>
      <c r="BF280" s="1119" t="s">
        <v>35</v>
      </c>
      <c r="BG280" s="1139" t="s">
        <v>35</v>
      </c>
      <c r="BH280" s="1099" t="s">
        <v>35</v>
      </c>
      <c r="BI280" s="1119" t="s">
        <v>35</v>
      </c>
      <c r="BJ280" s="1119" t="s">
        <v>35</v>
      </c>
      <c r="BK280" s="1119" t="s">
        <v>35</v>
      </c>
      <c r="BL280" s="1139" t="s">
        <v>35</v>
      </c>
      <c r="BM280" s="1099" t="s">
        <v>35</v>
      </c>
      <c r="BN280" s="1119" t="s">
        <v>35</v>
      </c>
      <c r="BO280" s="1119" t="s">
        <v>35</v>
      </c>
      <c r="BP280" s="1119" t="s">
        <v>35</v>
      </c>
      <c r="BQ280" s="1139" t="s">
        <v>35</v>
      </c>
      <c r="BR280" s="1099" t="s">
        <v>35</v>
      </c>
      <c r="BS280" s="1119" t="s">
        <v>35</v>
      </c>
      <c r="BT280" s="1119" t="s">
        <v>35</v>
      </c>
      <c r="BU280" s="1119" t="s">
        <v>35</v>
      </c>
      <c r="BV280" s="1119" t="s">
        <v>35</v>
      </c>
      <c r="BW280" s="1119" t="s">
        <v>35</v>
      </c>
      <c r="BX280" s="1119" t="s">
        <v>35</v>
      </c>
      <c r="BY280" s="1176" t="s">
        <v>35</v>
      </c>
      <c r="BZ280" s="1885"/>
      <c r="CA280" s="1885"/>
      <c r="CB280" s="1885"/>
      <c r="CC280" s="1885"/>
      <c r="CD280" s="1885"/>
      <c r="CE280" s="1885"/>
      <c r="CF280" s="1885"/>
      <c r="CG280" s="1885"/>
      <c r="CH280" s="1885"/>
      <c r="CI280" s="1885"/>
      <c r="CJ280" s="1885"/>
      <c r="CK280" s="1885"/>
      <c r="CL280" s="1885"/>
      <c r="CM280" s="1885"/>
      <c r="CN280" s="1885"/>
      <c r="CO280" s="1885"/>
      <c r="CP280" s="1885"/>
      <c r="CQ280" s="1885"/>
      <c r="CR280" s="1885"/>
      <c r="CS280" s="1885"/>
      <c r="CT280" s="1885"/>
      <c r="CU280" s="1885"/>
      <c r="CV280" s="1885"/>
      <c r="CW280" s="1885"/>
      <c r="CX280" s="1885"/>
      <c r="CY280" s="1885"/>
      <c r="CZ280" s="1885"/>
    </row>
    <row r="281" s="637" customFormat="true" ht="15" customHeight="true" x14ac:dyDescent="0.2">
      <c r="B281" s="638"/>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73"/>
      <c r="BB281" s="295" t="s">
        <v>82</v>
      </c>
      <c r="BC281" s="1099" t="s">
        <v>35</v>
      </c>
      <c r="BD281" s="1119" t="s">
        <v>35</v>
      </c>
      <c r="BE281" s="1119" t="s">
        <v>35</v>
      </c>
      <c r="BF281" s="1119" t="s">
        <v>35</v>
      </c>
      <c r="BG281" s="1139" t="s">
        <v>35</v>
      </c>
      <c r="BH281" s="1099" t="s">
        <v>35</v>
      </c>
      <c r="BI281" s="1119" t="s">
        <v>35</v>
      </c>
      <c r="BJ281" s="1119" t="s">
        <v>35</v>
      </c>
      <c r="BK281" s="1119" t="s">
        <v>35</v>
      </c>
      <c r="BL281" s="1139" t="s">
        <v>35</v>
      </c>
      <c r="BM281" s="1099" t="s">
        <v>35</v>
      </c>
      <c r="BN281" s="1119" t="s">
        <v>35</v>
      </c>
      <c r="BO281" s="1119" t="s">
        <v>35</v>
      </c>
      <c r="BP281" s="1119" t="s">
        <v>35</v>
      </c>
      <c r="BQ281" s="1139" t="s">
        <v>35</v>
      </c>
      <c r="BR281" s="1099" t="s">
        <v>35</v>
      </c>
      <c r="BS281" s="1119" t="s">
        <v>35</v>
      </c>
      <c r="BT281" s="1119" t="s">
        <v>35</v>
      </c>
      <c r="BU281" s="1119" t="s">
        <v>35</v>
      </c>
      <c r="BV281" s="1119" t="s">
        <v>35</v>
      </c>
      <c r="BW281" s="1119" t="s">
        <v>35</v>
      </c>
      <c r="BX281" s="1119" t="s">
        <v>35</v>
      </c>
      <c r="BY281" s="1176" t="s">
        <v>35</v>
      </c>
      <c r="BZ281" s="1885"/>
      <c r="CA281" s="1885"/>
      <c r="CB281" s="1885"/>
      <c r="CC281" s="1885"/>
      <c r="CD281" s="1885"/>
      <c r="CE281" s="1885"/>
      <c r="CF281" s="1885"/>
      <c r="CG281" s="1885"/>
      <c r="CH281" s="1885"/>
      <c r="CI281" s="1885"/>
      <c r="CJ281" s="1885"/>
      <c r="CK281" s="1885"/>
      <c r="CL281" s="1885"/>
      <c r="CM281" s="1885"/>
      <c r="CN281" s="1885"/>
      <c r="CO281" s="1885"/>
      <c r="CP281" s="1885"/>
      <c r="CQ281" s="1885"/>
      <c r="CR281" s="1885"/>
      <c r="CS281" s="1885"/>
      <c r="CT281" s="1885"/>
      <c r="CU281" s="1885"/>
      <c r="CV281" s="1885"/>
      <c r="CW281" s="1885"/>
      <c r="CX281" s="1885"/>
      <c r="CY281" s="1885"/>
      <c r="CZ281" s="1885"/>
    </row>
    <row r="282" s="637" customFormat="true" ht="15" customHeight="true" x14ac:dyDescent="0.2">
      <c r="B282" s="638"/>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73"/>
      <c r="BB282" s="295" t="s">
        <v>83</v>
      </c>
      <c r="BC282" s="1099" t="s">
        <v>35</v>
      </c>
      <c r="BD282" s="1119" t="s">
        <v>35</v>
      </c>
      <c r="BE282" s="1119" t="s">
        <v>35</v>
      </c>
      <c r="BF282" s="1119" t="s">
        <v>35</v>
      </c>
      <c r="BG282" s="1139" t="s">
        <v>35</v>
      </c>
      <c r="BH282" s="1099" t="s">
        <v>35</v>
      </c>
      <c r="BI282" s="1119" t="s">
        <v>35</v>
      </c>
      <c r="BJ282" s="1119" t="s">
        <v>35</v>
      </c>
      <c r="BK282" s="1119" t="s">
        <v>35</v>
      </c>
      <c r="BL282" s="1139" t="s">
        <v>35</v>
      </c>
      <c r="BM282" s="1099" t="s">
        <v>35</v>
      </c>
      <c r="BN282" s="1119" t="s">
        <v>35</v>
      </c>
      <c r="BO282" s="1119" t="s">
        <v>35</v>
      </c>
      <c r="BP282" s="1119" t="s">
        <v>35</v>
      </c>
      <c r="BQ282" s="1139" t="s">
        <v>35</v>
      </c>
      <c r="BR282" s="1099" t="s">
        <v>35</v>
      </c>
      <c r="BS282" s="1119" t="s">
        <v>35</v>
      </c>
      <c r="BT282" s="1119" t="s">
        <v>35</v>
      </c>
      <c r="BU282" s="1119" t="s">
        <v>35</v>
      </c>
      <c r="BV282" s="1119" t="s">
        <v>35</v>
      </c>
      <c r="BW282" s="1119" t="s">
        <v>35</v>
      </c>
      <c r="BX282" s="1119" t="s">
        <v>35</v>
      </c>
      <c r="BY282" s="1176" t="s">
        <v>35</v>
      </c>
      <c r="BZ282" s="1885"/>
      <c r="CA282" s="1885"/>
      <c r="CB282" s="1885"/>
      <c r="CC282" s="1885"/>
      <c r="CD282" s="1885"/>
      <c r="CE282" s="1885"/>
      <c r="CF282" s="1885"/>
      <c r="CG282" s="1885"/>
      <c r="CH282" s="1885"/>
      <c r="CI282" s="1885"/>
      <c r="CJ282" s="1885"/>
      <c r="CK282" s="1885"/>
      <c r="CL282" s="1885"/>
      <c r="CM282" s="1885"/>
      <c r="CN282" s="1885"/>
      <c r="CO282" s="1885"/>
      <c r="CP282" s="1885"/>
      <c r="CQ282" s="1885"/>
      <c r="CR282" s="1885"/>
      <c r="CS282" s="1885"/>
      <c r="CT282" s="1885"/>
      <c r="CU282" s="1885"/>
      <c r="CV282" s="1885"/>
      <c r="CW282" s="1885"/>
      <c r="CX282" s="1885"/>
      <c r="CY282" s="1885"/>
      <c r="CZ282" s="1885"/>
    </row>
    <row r="283" s="637" customFormat="true" ht="15" customHeight="true" x14ac:dyDescent="0.2">
      <c r="B283" s="638"/>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73"/>
      <c r="BB283" s="295" t="s">
        <v>84</v>
      </c>
      <c r="BC283" s="1099" t="s">
        <v>35</v>
      </c>
      <c r="BD283" s="1119" t="s">
        <v>35</v>
      </c>
      <c r="BE283" s="1119" t="s">
        <v>35</v>
      </c>
      <c r="BF283" s="1119" t="s">
        <v>35</v>
      </c>
      <c r="BG283" s="1139" t="s">
        <v>35</v>
      </c>
      <c r="BH283" s="1099" t="s">
        <v>35</v>
      </c>
      <c r="BI283" s="1119" t="s">
        <v>35</v>
      </c>
      <c r="BJ283" s="1119" t="s">
        <v>35</v>
      </c>
      <c r="BK283" s="1119" t="s">
        <v>35</v>
      </c>
      <c r="BL283" s="1139" t="s">
        <v>35</v>
      </c>
      <c r="BM283" s="1099" t="s">
        <v>35</v>
      </c>
      <c r="BN283" s="1119" t="s">
        <v>35</v>
      </c>
      <c r="BO283" s="1119" t="s">
        <v>35</v>
      </c>
      <c r="BP283" s="1119" t="s">
        <v>35</v>
      </c>
      <c r="BQ283" s="1139" t="s">
        <v>35</v>
      </c>
      <c r="BR283" s="1099" t="s">
        <v>35</v>
      </c>
      <c r="BS283" s="1119" t="s">
        <v>35</v>
      </c>
      <c r="BT283" s="1119" t="s">
        <v>35</v>
      </c>
      <c r="BU283" s="1119" t="s">
        <v>35</v>
      </c>
      <c r="BV283" s="1119" t="s">
        <v>35</v>
      </c>
      <c r="BW283" s="1119" t="s">
        <v>35</v>
      </c>
      <c r="BX283" s="1119" t="s">
        <v>35</v>
      </c>
      <c r="BY283" s="1176" t="s">
        <v>35</v>
      </c>
      <c r="BZ283" s="1885"/>
      <c r="CA283" s="1885"/>
      <c r="CB283" s="1885"/>
      <c r="CC283" s="1885"/>
      <c r="CD283" s="1885"/>
      <c r="CE283" s="1885"/>
      <c r="CF283" s="1885"/>
      <c r="CG283" s="1885"/>
      <c r="CH283" s="1885"/>
      <c r="CI283" s="1885"/>
      <c r="CJ283" s="1885"/>
      <c r="CK283" s="1885"/>
      <c r="CL283" s="1885"/>
      <c r="CM283" s="1885"/>
      <c r="CN283" s="1885"/>
      <c r="CO283" s="1885"/>
      <c r="CP283" s="1885"/>
      <c r="CQ283" s="1885"/>
      <c r="CR283" s="1885"/>
      <c r="CS283" s="1885"/>
      <c r="CT283" s="1885"/>
      <c r="CU283" s="1885"/>
      <c r="CV283" s="1885"/>
      <c r="CW283" s="1885"/>
      <c r="CX283" s="1885"/>
      <c r="CY283" s="1885"/>
      <c r="CZ283" s="1885"/>
    </row>
    <row r="284" s="637" customFormat="true" ht="15" customHeight="true" x14ac:dyDescent="0.2">
      <c r="B284" s="638"/>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74"/>
      <c r="BB284" s="296" t="s">
        <v>113</v>
      </c>
      <c r="BC284" s="1100" t="s">
        <v>35</v>
      </c>
      <c r="BD284" s="1120" t="s">
        <v>35</v>
      </c>
      <c r="BE284" s="1120" t="s">
        <v>35</v>
      </c>
      <c r="BF284" s="1120" t="s">
        <v>35</v>
      </c>
      <c r="BG284" s="1140" t="s">
        <v>35</v>
      </c>
      <c r="BH284" s="1159" t="s">
        <v>35</v>
      </c>
      <c r="BI284" s="1120" t="s">
        <v>35</v>
      </c>
      <c r="BJ284" s="1120" t="s">
        <v>35</v>
      </c>
      <c r="BK284" s="1120" t="s">
        <v>35</v>
      </c>
      <c r="BL284" s="1140" t="s">
        <v>35</v>
      </c>
      <c r="BM284" s="1159" t="s">
        <v>35</v>
      </c>
      <c r="BN284" s="1120" t="s">
        <v>35</v>
      </c>
      <c r="BO284" s="1120" t="s">
        <v>35</v>
      </c>
      <c r="BP284" s="1120" t="s">
        <v>35</v>
      </c>
      <c r="BQ284" s="1140" t="s">
        <v>35</v>
      </c>
      <c r="BR284" s="1159" t="s">
        <v>35</v>
      </c>
      <c r="BS284" s="1120" t="s">
        <v>35</v>
      </c>
      <c r="BT284" s="1120" t="s">
        <v>35</v>
      </c>
      <c r="BU284" s="1120" t="s">
        <v>35</v>
      </c>
      <c r="BV284" s="1120" t="s">
        <v>35</v>
      </c>
      <c r="BW284" s="1120" t="s">
        <v>35</v>
      </c>
      <c r="BX284" s="1120" t="s">
        <v>35</v>
      </c>
      <c r="BY284" s="1177" t="s">
        <v>35</v>
      </c>
      <c r="BZ284" s="1886"/>
      <c r="CA284" s="1886"/>
      <c r="CB284" s="1886"/>
      <c r="CC284" s="1886"/>
      <c r="CD284" s="1886"/>
      <c r="CE284" s="1886"/>
      <c r="CF284" s="1886"/>
      <c r="CG284" s="1886"/>
      <c r="CH284" s="1886"/>
      <c r="CI284" s="1886"/>
      <c r="CJ284" s="1886"/>
      <c r="CK284" s="1886"/>
      <c r="CL284" s="1886"/>
      <c r="CM284" s="1886"/>
      <c r="CN284" s="1886"/>
      <c r="CO284" s="1886"/>
      <c r="CP284" s="1886"/>
      <c r="CQ284" s="1886"/>
      <c r="CR284" s="1886"/>
      <c r="CS284" s="1886"/>
      <c r="CT284" s="1886"/>
      <c r="CU284" s="1886"/>
      <c r="CV284" s="1886"/>
      <c r="CW284" s="1886"/>
      <c r="CX284" s="1886"/>
      <c r="CY284" s="1886"/>
      <c r="CZ284" s="1886"/>
    </row>
    <row r="285" s="637" customFormat="true" ht="15" customHeight="true" x14ac:dyDescent="0.2">
      <c r="B285" s="638"/>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637" customFormat="true" ht="15" customHeight="true" x14ac:dyDescent="0.2">
      <c r="B286" s="638"/>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637" customFormat="true" ht="15" customHeight="true" x14ac:dyDescent="0.2">
      <c r="B287" s="638"/>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637" customFormat="true" ht="15" customHeight="true" x14ac:dyDescent="0.2">
      <c r="B288" s="638"/>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637" customFormat="true" ht="15" customHeight="true" x14ac:dyDescent="0.2">
      <c r="A289" s="409"/>
      <c r="B289" s="410"/>
      <c r="C289" s="411"/>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637" customFormat="true" ht="15" customHeight="true" x14ac:dyDescent="0.2">
      <c r="A290" s="667"/>
      <c r="B290" s="668"/>
      <c r="C290" s="669"/>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637" customFormat="true" ht="15" customHeight="true" x14ac:dyDescent="0.2">
      <c r="A291" s="670"/>
      <c r="B291" s="671"/>
      <c r="C291" s="672"/>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637" customFormat="true" ht="15" customHeight="true" x14ac:dyDescent="0.2">
      <c r="A292" s="673"/>
      <c r="B292" s="674"/>
      <c r="C292" s="675"/>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637" customFormat="true" ht="15" customHeight="true" x14ac:dyDescent="0.2">
      <c r="A293" s="676"/>
      <c r="B293" s="677"/>
      <c r="C293" s="678"/>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637" customFormat="true" ht="15" customHeight="true" x14ac:dyDescent="0.2">
      <c r="A294" s="679"/>
      <c r="B294" s="680"/>
      <c r="C294" s="681"/>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637" customFormat="true" ht="15" customHeight="true" x14ac:dyDescent="0.2">
      <c r="A295" s="679"/>
      <c r="B295" s="680"/>
      <c r="C295" s="681"/>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637" customFormat="true" ht="15" customHeight="true" x14ac:dyDescent="0.2">
      <c r="A296" s="679"/>
      <c r="B296" s="682"/>
      <c r="C296" s="681"/>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637" customFormat="true" ht="15" customHeight="true" x14ac:dyDescent="0.2">
      <c r="A297" s="683"/>
      <c r="B297" s="684"/>
      <c r="C297" s="685"/>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637" customFormat="true" ht="15" customHeight="true" x14ac:dyDescent="0.2">
      <c r="B298" s="638"/>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637" customFormat="true" ht="15" customHeight="true" x14ac:dyDescent="0.2">
      <c r="A299" s="412"/>
      <c r="B299" s="413"/>
      <c r="C299" s="414"/>
      <c r="D299" s="415"/>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637" customFormat="true" ht="15" customHeight="true" x14ac:dyDescent="0.2">
      <c r="A300" s="686"/>
      <c r="B300" s="687"/>
      <c r="C300" s="688"/>
      <c r="D300" s="689"/>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637" customFormat="true" ht="15" customHeight="true" x14ac:dyDescent="0.2">
      <c r="A301" s="690"/>
      <c r="B301" s="691"/>
      <c r="C301" s="692"/>
      <c r="D301" s="693"/>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637" customFormat="true" ht="15" customHeight="true" x14ac:dyDescent="0.2">
      <c r="A302" s="694"/>
      <c r="B302" s="695"/>
      <c r="C302" s="696"/>
      <c r="D302" s="697"/>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637" customFormat="true" ht="15" customHeight="true" x14ac:dyDescent="0.2">
      <c r="A303" s="698"/>
      <c r="B303" s="699"/>
      <c r="C303" s="700"/>
      <c r="D303" s="701"/>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637" customFormat="true" ht="15" customHeight="true" x14ac:dyDescent="0.2">
      <c r="A304" s="702"/>
      <c r="B304" s="703"/>
      <c r="C304" s="704"/>
      <c r="D304" s="705"/>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637" customFormat="true" ht="15" customHeight="true" x14ac:dyDescent="0.2">
      <c r="A305" s="706"/>
      <c r="B305" s="707"/>
      <c r="C305" s="708"/>
      <c r="D305" s="709"/>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637" customFormat="true" ht="15" customHeight="true" x14ac:dyDescent="0.2">
      <c r="B306" s="638"/>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637" customFormat="true" ht="15" customHeight="true" x14ac:dyDescent="0.2">
      <c r="B307" s="638"/>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637" customFormat="true" ht="15" customHeight="true" x14ac:dyDescent="0.2">
      <c r="B308" s="638"/>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637" customFormat="true" ht="15" customHeight="true" x14ac:dyDescent="0.2">
      <c r="B309" s="638"/>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637" customFormat="true" ht="15" customHeight="true" x14ac:dyDescent="0.2">
      <c r="B310" s="638"/>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637" customFormat="true" ht="15" customHeight="true" x14ac:dyDescent="0.2">
      <c r="B311" s="638"/>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637" customFormat="true" ht="15" customHeight="true" x14ac:dyDescent="0.2">
      <c r="B312" s="638"/>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637" customFormat="true" ht="15" customHeight="true" x14ac:dyDescent="0.2">
      <c r="B313" s="638"/>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637" customFormat="true" ht="15" customHeight="true" x14ac:dyDescent="0.2">
      <c r="B314" s="638"/>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637" customFormat="true" ht="15" customHeight="true" x14ac:dyDescent="0.2">
      <c r="B315" s="638"/>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637" customFormat="true" ht="15" customHeight="true" x14ac:dyDescent="0.2">
      <c r="B316" s="638"/>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637" customFormat="true" ht="15" customHeight="true" x14ac:dyDescent="0.2">
      <c r="B317" s="638"/>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637" customFormat="true" ht="15" customHeight="true" x14ac:dyDescent="0.2">
      <c r="B318" s="638"/>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637" customFormat="true" ht="15" customHeight="true" x14ac:dyDescent="0.2">
      <c r="B319" s="638"/>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637" customFormat="true" ht="15" customHeight="true" x14ac:dyDescent="0.2">
      <c r="B320" s="638"/>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637" customFormat="true" ht="15" customHeight="true" x14ac:dyDescent="0.2">
      <c r="B321" s="638"/>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637" customFormat="true" ht="15" customHeight="true" x14ac:dyDescent="0.2">
      <c r="B322" s="638"/>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637" customFormat="true" ht="15" customHeight="true" x14ac:dyDescent="0.2">
      <c r="B323" s="638"/>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637" customFormat="true" ht="15" customHeight="true" x14ac:dyDescent="0.2">
      <c r="B324" s="638"/>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637" customFormat="true" ht="15" customHeight="true" x14ac:dyDescent="0.2">
      <c r="B325" s="638"/>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637" customFormat="true" ht="15" customHeight="true" x14ac:dyDescent="0.2">
      <c r="B326" s="638"/>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637" customFormat="true" ht="15" customHeight="true" x14ac:dyDescent="0.2">
      <c r="B327" s="638"/>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637" customFormat="true" ht="15" customHeight="true" x14ac:dyDescent="0.2">
      <c r="B328" s="638"/>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637" customFormat="true" ht="250.15" customHeight="true" x14ac:dyDescent="0.2">
      <c r="B329" s="638"/>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6"/>
      <c r="BD330" s="396"/>
      <c r="BE330" s="396"/>
      <c r="BF330" s="396"/>
      <c r="BG330" s="396"/>
      <c r="BH330" s="396"/>
      <c r="BI330" s="396"/>
      <c r="BJ330" s="396"/>
      <c r="BK330" s="396"/>
      <c r="BL330" s="396"/>
      <c r="BM330" s="396"/>
      <c r="BN330" s="396"/>
      <c r="BO330" s="396"/>
      <c r="BP330" s="396"/>
      <c r="BQ330" s="396"/>
      <c r="BR330" s="396"/>
      <c r="BS330" s="396"/>
      <c r="BT330" s="396"/>
      <c r="BU330" s="396"/>
      <c r="BV330" s="396"/>
      <c r="BW330" s="396"/>
      <c r="BX330" s="396"/>
      <c r="BY330" s="396"/>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6"/>
      <c r="BD331" s="396"/>
      <c r="BE331" s="396"/>
      <c r="BF331" s="396"/>
      <c r="BG331" s="396"/>
      <c r="BH331" s="396"/>
      <c r="BI331" s="396"/>
      <c r="BJ331" s="396"/>
      <c r="BK331" s="396"/>
      <c r="BL331" s="396"/>
      <c r="BM331" s="396"/>
      <c r="BN331" s="396"/>
      <c r="BO331" s="396"/>
      <c r="BP331" s="396"/>
      <c r="BQ331" s="396"/>
      <c r="BR331" s="396"/>
      <c r="BS331" s="396"/>
      <c r="BT331" s="396"/>
      <c r="BU331" s="396"/>
      <c r="BV331" s="396"/>
      <c r="BW331" s="396"/>
      <c r="BX331" s="396"/>
      <c r="BY331" s="396"/>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6"/>
      <c r="BD332" s="396"/>
      <c r="BE332" s="396"/>
      <c r="BF332" s="396"/>
      <c r="BG332" s="396"/>
      <c r="BH332" s="396"/>
      <c r="BI332" s="396"/>
      <c r="BJ332" s="396"/>
      <c r="BK332" s="396"/>
      <c r="BL332" s="396"/>
      <c r="BM332" s="396"/>
      <c r="BN332" s="396"/>
      <c r="BO332" s="396"/>
      <c r="BP332" s="396"/>
      <c r="BQ332" s="396"/>
      <c r="BR332" s="396"/>
      <c r="BS332" s="396"/>
      <c r="BT332" s="396"/>
      <c r="BU332" s="396"/>
      <c r="BV332" s="396"/>
      <c r="BW332" s="396"/>
      <c r="BX332" s="396"/>
      <c r="BY332" s="396"/>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6"/>
      <c r="BD333" s="396"/>
      <c r="BE333" s="396"/>
      <c r="BF333" s="396"/>
      <c r="BG333" s="396"/>
      <c r="BH333" s="396"/>
      <c r="BI333" s="396"/>
      <c r="BJ333" s="396"/>
      <c r="BK333" s="396"/>
      <c r="BL333" s="396"/>
      <c r="BM333" s="396"/>
      <c r="BN333" s="396"/>
      <c r="BO333" s="396"/>
      <c r="BP333" s="396"/>
      <c r="BQ333" s="396"/>
      <c r="BR333" s="396"/>
      <c r="BS333" s="396"/>
      <c r="BT333" s="396"/>
      <c r="BU333" s="396"/>
      <c r="BV333" s="396"/>
      <c r="BW333" s="396"/>
      <c r="BX333" s="396"/>
      <c r="BY333" s="396"/>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6"/>
      <c r="BD334" s="396"/>
      <c r="BE334" s="396"/>
      <c r="BF334" s="396"/>
      <c r="BG334" s="396"/>
      <c r="BH334" s="396"/>
      <c r="BI334" s="396"/>
      <c r="BJ334" s="396"/>
      <c r="BK334" s="396"/>
      <c r="BL334" s="396"/>
      <c r="BM334" s="396"/>
      <c r="BN334" s="396"/>
      <c r="BO334" s="396"/>
      <c r="BP334" s="396"/>
      <c r="BQ334" s="396"/>
      <c r="BR334" s="396"/>
      <c r="BS334" s="396"/>
      <c r="BT334" s="396"/>
      <c r="BU334" s="396"/>
      <c r="BV334" s="396"/>
      <c r="BW334" s="396"/>
      <c r="BX334" s="396"/>
      <c r="BY334" s="396"/>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6"/>
      <c r="BD335" s="396"/>
      <c r="BE335" s="396"/>
      <c r="BF335" s="396"/>
      <c r="BG335" s="396"/>
      <c r="BH335" s="396"/>
      <c r="BI335" s="396"/>
      <c r="BJ335" s="396"/>
      <c r="BK335" s="396"/>
      <c r="BL335" s="396"/>
      <c r="BM335" s="396"/>
      <c r="BN335" s="396"/>
      <c r="BO335" s="396"/>
      <c r="BP335" s="396"/>
      <c r="BQ335" s="396"/>
      <c r="BR335" s="396"/>
      <c r="BS335" s="396"/>
      <c r="BT335" s="396"/>
      <c r="BU335" s="396"/>
      <c r="BV335" s="396"/>
      <c r="BW335" s="396"/>
      <c r="BX335" s="396"/>
      <c r="BY335" s="396"/>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6"/>
      <c r="BD336" s="396"/>
      <c r="BE336" s="396"/>
      <c r="BF336" s="396"/>
      <c r="BG336" s="396"/>
      <c r="BH336" s="396"/>
      <c r="BI336" s="396"/>
      <c r="BJ336" s="396"/>
      <c r="BK336" s="396"/>
      <c r="BL336" s="396"/>
      <c r="BM336" s="396"/>
      <c r="BN336" s="396"/>
      <c r="BO336" s="396"/>
      <c r="BP336" s="396"/>
      <c r="BQ336" s="396"/>
      <c r="BR336" s="396"/>
      <c r="BS336" s="396"/>
      <c r="BT336" s="396"/>
      <c r="BU336" s="396"/>
      <c r="BV336" s="396"/>
      <c r="BW336" s="396"/>
      <c r="BX336" s="396"/>
      <c r="BY336" s="396"/>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6"/>
      <c r="BD337" s="396"/>
      <c r="BE337" s="396"/>
      <c r="BF337" s="396"/>
      <c r="BG337" s="396"/>
      <c r="BH337" s="396"/>
      <c r="BI337" s="396"/>
      <c r="BJ337" s="396"/>
      <c r="BK337" s="396"/>
      <c r="BL337" s="396"/>
      <c r="BM337" s="396"/>
      <c r="BN337" s="396"/>
      <c r="BO337" s="396"/>
      <c r="BP337" s="396"/>
      <c r="BQ337" s="396"/>
      <c r="BR337" s="396"/>
      <c r="BS337" s="396"/>
      <c r="BT337" s="396"/>
      <c r="BU337" s="396"/>
      <c r="BV337" s="396"/>
      <c r="BW337" s="396"/>
      <c r="BX337" s="396"/>
      <c r="BY337" s="396"/>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6"/>
      <c r="BD338" s="396"/>
      <c r="BE338" s="396"/>
      <c r="BF338" s="396"/>
      <c r="BG338" s="396"/>
      <c r="BH338" s="396"/>
      <c r="BI338" s="396"/>
      <c r="BJ338" s="396"/>
      <c r="BK338" s="396"/>
      <c r="BL338" s="396"/>
      <c r="BM338" s="396"/>
      <c r="BN338" s="396"/>
      <c r="BO338" s="396"/>
      <c r="BP338" s="396"/>
      <c r="BQ338" s="396"/>
      <c r="BR338" s="396"/>
      <c r="BS338" s="396"/>
      <c r="BT338" s="396"/>
      <c r="BU338" s="396"/>
      <c r="BV338" s="396"/>
      <c r="BW338" s="396"/>
      <c r="BX338" s="396"/>
      <c r="BY338" s="396"/>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637" customFormat="true" ht="15" customHeight="true" x14ac:dyDescent="0.2">
      <c r="B339" s="638"/>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275" t="s">
        <v>114</v>
      </c>
      <c r="BD339" s="2276"/>
      <c r="BE339" s="2276"/>
      <c r="BF339" s="2276"/>
      <c r="BG339" s="2277"/>
      <c r="BH339" s="2278" t="s">
        <v>38</v>
      </c>
      <c r="BI339" s="2276"/>
      <c r="BJ339" s="2276"/>
      <c r="BK339" s="2276"/>
      <c r="BL339" s="2277"/>
      <c r="BM339" s="2278" t="s">
        <v>37</v>
      </c>
      <c r="BN339" s="2276"/>
      <c r="BO339" s="2276"/>
      <c r="BP339" s="2276"/>
      <c r="BQ339" s="2279"/>
      <c r="BR339" s="1792" t="s">
        <v>137</v>
      </c>
      <c r="BS339" s="1793"/>
      <c r="BT339" s="1793"/>
      <c r="BU339" s="1793"/>
      <c r="BV339" s="1793"/>
      <c r="BW339" s="1793"/>
      <c r="BX339" s="1793"/>
      <c r="BY339" s="1794"/>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637" customFormat="true" ht="12.75" x14ac:dyDescent="0.2">
      <c r="B340" s="638"/>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1225" t="s">
        <v>240</v>
      </c>
      <c r="BS340" s="1182" t="s">
        <v>241</v>
      </c>
      <c r="BT340" s="1182" t="s">
        <v>242</v>
      </c>
      <c r="BU340" s="1182" t="s">
        <v>414</v>
      </c>
      <c r="BV340" s="1182" t="s">
        <v>243</v>
      </c>
      <c r="BW340" s="1182" t="s">
        <v>244</v>
      </c>
      <c r="BX340" s="1182" t="s">
        <v>245</v>
      </c>
      <c r="BY340" s="1184" t="s">
        <v>246</v>
      </c>
      <c r="BZ340" s="1887"/>
      <c r="CA340" s="1887"/>
      <c r="CB340" s="1887"/>
      <c r="CC340" s="1887"/>
      <c r="CD340" s="1887"/>
      <c r="CE340" s="1887"/>
      <c r="CF340" s="1887"/>
      <c r="CG340" s="1887"/>
      <c r="CH340" s="1887"/>
      <c r="CI340" s="1887"/>
      <c r="CJ340" s="1887"/>
      <c r="CK340" s="1887"/>
      <c r="CL340" s="1887"/>
      <c r="CM340" s="1887"/>
      <c r="CN340" s="1887"/>
      <c r="CO340" s="1887"/>
      <c r="CP340" s="1887"/>
      <c r="CQ340" s="1887"/>
      <c r="CR340" s="1887"/>
      <c r="CS340" s="1887"/>
      <c r="CT340" s="1887"/>
      <c r="CU340" s="1887"/>
      <c r="CV340" s="1887"/>
      <c r="CW340" s="1887"/>
      <c r="CX340" s="1887"/>
      <c r="CY340" s="1887"/>
      <c r="CZ340" s="1887"/>
    </row>
    <row r="341" s="637" customFormat="true" ht="15" customHeight="true" x14ac:dyDescent="0.2">
      <c r="B341" s="638"/>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80" t="s">
        <v>144</v>
      </c>
      <c r="BB341" s="162" t="s">
        <v>49</v>
      </c>
      <c r="BC341" s="1101" t="s">
        <v>35</v>
      </c>
      <c r="BD341" s="1121" t="s">
        <v>35</v>
      </c>
      <c r="BE341" s="1121" t="s">
        <v>35</v>
      </c>
      <c r="BF341" s="1121" t="s">
        <v>35</v>
      </c>
      <c r="BG341" s="1141" t="s">
        <v>35</v>
      </c>
      <c r="BH341" s="1160" t="s">
        <v>35</v>
      </c>
      <c r="BI341" s="1121" t="s">
        <v>35</v>
      </c>
      <c r="BJ341" s="1121" t="s">
        <v>35</v>
      </c>
      <c r="BK341" s="1121" t="s">
        <v>35</v>
      </c>
      <c r="BL341" s="1141" t="s">
        <v>35</v>
      </c>
      <c r="BM341" s="1160" t="s">
        <v>35</v>
      </c>
      <c r="BN341" s="1121" t="s">
        <v>35</v>
      </c>
      <c r="BO341" s="1121" t="s">
        <v>35</v>
      </c>
      <c r="BP341" s="1121" t="s">
        <v>35</v>
      </c>
      <c r="BQ341" s="1141" t="s">
        <v>35</v>
      </c>
      <c r="BR341" s="1160" t="s">
        <v>35</v>
      </c>
      <c r="BS341" s="1121" t="s">
        <v>35</v>
      </c>
      <c r="BT341" s="1121" t="s">
        <v>35</v>
      </c>
      <c r="BU341" s="1121" t="s">
        <v>35</v>
      </c>
      <c r="BV341" s="1121" t="s">
        <v>35</v>
      </c>
      <c r="BW341" s="1121" t="s">
        <v>35</v>
      </c>
      <c r="BX341" s="1121" t="s">
        <v>35</v>
      </c>
      <c r="BY341" s="1178" t="s">
        <v>35</v>
      </c>
      <c r="BZ341" s="1888"/>
      <c r="CA341" s="1888"/>
      <c r="CB341" s="1888"/>
      <c r="CC341" s="1888"/>
      <c r="CD341" s="1888"/>
      <c r="CE341" s="1888"/>
      <c r="CF341" s="1888"/>
      <c r="CG341" s="1888"/>
      <c r="CH341" s="1888"/>
      <c r="CI341" s="1888"/>
      <c r="CJ341" s="1888"/>
      <c r="CK341" s="1888"/>
      <c r="CL341" s="1888"/>
      <c r="CM341" s="1888"/>
      <c r="CN341" s="1888"/>
      <c r="CO341" s="1888"/>
      <c r="CP341" s="1888"/>
      <c r="CQ341" s="1888"/>
      <c r="CR341" s="1888"/>
      <c r="CS341" s="1888"/>
      <c r="CT341" s="1888"/>
      <c r="CU341" s="1888"/>
      <c r="CV341" s="1888"/>
      <c r="CW341" s="1888"/>
      <c r="CX341" s="1888"/>
      <c r="CY341" s="1888"/>
      <c r="CZ341" s="1888"/>
    </row>
    <row r="342" s="637" customFormat="true" ht="15" customHeight="true" x14ac:dyDescent="0.2">
      <c r="B342" s="638"/>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71"/>
      <c r="BB342" s="163" t="s">
        <v>48</v>
      </c>
      <c r="BC342" s="1102" t="s">
        <v>35</v>
      </c>
      <c r="BD342" s="1122" t="s">
        <v>35</v>
      </c>
      <c r="BE342" s="1122" t="s">
        <v>35</v>
      </c>
      <c r="BF342" s="1122" t="s">
        <v>35</v>
      </c>
      <c r="BG342" s="1142" t="s">
        <v>35</v>
      </c>
      <c r="BH342" s="1161" t="s">
        <v>35</v>
      </c>
      <c r="BI342" s="1122" t="s">
        <v>35</v>
      </c>
      <c r="BJ342" s="1122" t="s">
        <v>35</v>
      </c>
      <c r="BK342" s="1122" t="s">
        <v>35</v>
      </c>
      <c r="BL342" s="1142" t="s">
        <v>35</v>
      </c>
      <c r="BM342" s="1161" t="s">
        <v>35</v>
      </c>
      <c r="BN342" s="1122" t="s">
        <v>35</v>
      </c>
      <c r="BO342" s="1122" t="s">
        <v>35</v>
      </c>
      <c r="BP342" s="1122" t="s">
        <v>35</v>
      </c>
      <c r="BQ342" s="1142" t="s">
        <v>35</v>
      </c>
      <c r="BR342" s="1161" t="s">
        <v>35</v>
      </c>
      <c r="BS342" s="1122" t="s">
        <v>35</v>
      </c>
      <c r="BT342" s="1122" t="s">
        <v>35</v>
      </c>
      <c r="BU342" s="1122" t="s">
        <v>35</v>
      </c>
      <c r="BV342" s="1122" t="s">
        <v>35</v>
      </c>
      <c r="BW342" s="1122" t="s">
        <v>35</v>
      </c>
      <c r="BX342" s="1122" t="s">
        <v>35</v>
      </c>
      <c r="BY342" s="1179" t="s">
        <v>35</v>
      </c>
      <c r="BZ342" s="1889"/>
      <c r="CA342" s="1889"/>
      <c r="CB342" s="1889"/>
      <c r="CC342" s="1889"/>
      <c r="CD342" s="1889"/>
      <c r="CE342" s="1889"/>
      <c r="CF342" s="1889"/>
      <c r="CG342" s="1889"/>
      <c r="CH342" s="1889"/>
      <c r="CI342" s="1889"/>
      <c r="CJ342" s="1889"/>
      <c r="CK342" s="1889"/>
      <c r="CL342" s="1889"/>
      <c r="CM342" s="1889"/>
      <c r="CN342" s="1889"/>
      <c r="CO342" s="1889"/>
      <c r="CP342" s="1889"/>
      <c r="CQ342" s="1889"/>
      <c r="CR342" s="1889"/>
      <c r="CS342" s="1889"/>
      <c r="CT342" s="1889"/>
      <c r="CU342" s="1889"/>
      <c r="CV342" s="1889"/>
      <c r="CW342" s="1889"/>
      <c r="CX342" s="1889"/>
      <c r="CY342" s="1889"/>
      <c r="CZ342" s="1889"/>
    </row>
    <row r="343" s="637" customFormat="true" ht="15" customHeight="true" x14ac:dyDescent="0.2">
      <c r="B343" s="638"/>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70" t="s">
        <v>139</v>
      </c>
      <c r="BB343" s="163" t="s">
        <v>49</v>
      </c>
      <c r="BC343" s="1102" t="s">
        <v>35</v>
      </c>
      <c r="BD343" s="1122" t="s">
        <v>35</v>
      </c>
      <c r="BE343" s="1122" t="s">
        <v>35</v>
      </c>
      <c r="BF343" s="1122" t="s">
        <v>35</v>
      </c>
      <c r="BG343" s="1142" t="s">
        <v>35</v>
      </c>
      <c r="BH343" s="1161" t="s">
        <v>35</v>
      </c>
      <c r="BI343" s="1122" t="s">
        <v>35</v>
      </c>
      <c r="BJ343" s="1122" t="s">
        <v>35</v>
      </c>
      <c r="BK343" s="1122" t="s">
        <v>35</v>
      </c>
      <c r="BL343" s="1142" t="s">
        <v>35</v>
      </c>
      <c r="BM343" s="1161" t="s">
        <v>35</v>
      </c>
      <c r="BN343" s="1122" t="s">
        <v>35</v>
      </c>
      <c r="BO343" s="1122" t="s">
        <v>35</v>
      </c>
      <c r="BP343" s="1122" t="s">
        <v>35</v>
      </c>
      <c r="BQ343" s="1142" t="s">
        <v>35</v>
      </c>
      <c r="BR343" s="1161" t="s">
        <v>35</v>
      </c>
      <c r="BS343" s="1122" t="s">
        <v>35</v>
      </c>
      <c r="BT343" s="1122" t="s">
        <v>35</v>
      </c>
      <c r="BU343" s="1122" t="s">
        <v>35</v>
      </c>
      <c r="BV343" s="1122" t="s">
        <v>35</v>
      </c>
      <c r="BW343" s="1122" t="s">
        <v>35</v>
      </c>
      <c r="BX343" s="1122" t="s">
        <v>35</v>
      </c>
      <c r="BY343" s="1179" t="s">
        <v>35</v>
      </c>
      <c r="BZ343" s="1889"/>
      <c r="CA343" s="1889"/>
      <c r="CB343" s="1889"/>
      <c r="CC343" s="1889"/>
      <c r="CD343" s="1889"/>
      <c r="CE343" s="1889"/>
      <c r="CF343" s="1889"/>
      <c r="CG343" s="1889"/>
      <c r="CH343" s="1889"/>
      <c r="CI343" s="1889"/>
      <c r="CJ343" s="1889"/>
      <c r="CK343" s="1889"/>
      <c r="CL343" s="1889"/>
      <c r="CM343" s="1889"/>
      <c r="CN343" s="1889"/>
      <c r="CO343" s="1889"/>
      <c r="CP343" s="1889"/>
      <c r="CQ343" s="1889"/>
      <c r="CR343" s="1889"/>
      <c r="CS343" s="1889"/>
      <c r="CT343" s="1889"/>
      <c r="CU343" s="1889"/>
      <c r="CV343" s="1889"/>
      <c r="CW343" s="1889"/>
      <c r="CX343" s="1889"/>
      <c r="CY343" s="1889"/>
      <c r="CZ343" s="1889"/>
    </row>
    <row r="344" s="637" customFormat="true" ht="15" customHeight="true" x14ac:dyDescent="0.2">
      <c r="B344" s="638"/>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71"/>
      <c r="BB344" s="163" t="s">
        <v>48</v>
      </c>
      <c r="BC344" s="1102" t="s">
        <v>35</v>
      </c>
      <c r="BD344" s="1122" t="s">
        <v>35</v>
      </c>
      <c r="BE344" s="1122" t="s">
        <v>35</v>
      </c>
      <c r="BF344" s="1122" t="s">
        <v>35</v>
      </c>
      <c r="BG344" s="1142" t="s">
        <v>35</v>
      </c>
      <c r="BH344" s="1161" t="s">
        <v>35</v>
      </c>
      <c r="BI344" s="1122" t="s">
        <v>35</v>
      </c>
      <c r="BJ344" s="1122" t="s">
        <v>35</v>
      </c>
      <c r="BK344" s="1122" t="s">
        <v>35</v>
      </c>
      <c r="BL344" s="1142" t="s">
        <v>35</v>
      </c>
      <c r="BM344" s="1161" t="s">
        <v>35</v>
      </c>
      <c r="BN344" s="1122" t="s">
        <v>35</v>
      </c>
      <c r="BO344" s="1122" t="s">
        <v>35</v>
      </c>
      <c r="BP344" s="1122" t="s">
        <v>35</v>
      </c>
      <c r="BQ344" s="1142" t="s">
        <v>35</v>
      </c>
      <c r="BR344" s="1161" t="s">
        <v>35</v>
      </c>
      <c r="BS344" s="1122" t="s">
        <v>35</v>
      </c>
      <c r="BT344" s="1122" t="s">
        <v>35</v>
      </c>
      <c r="BU344" s="1122" t="s">
        <v>35</v>
      </c>
      <c r="BV344" s="1122" t="s">
        <v>35</v>
      </c>
      <c r="BW344" s="1122" t="s">
        <v>35</v>
      </c>
      <c r="BX344" s="1122" t="s">
        <v>35</v>
      </c>
      <c r="BY344" s="1179" t="s">
        <v>35</v>
      </c>
      <c r="BZ344" s="1889"/>
      <c r="CA344" s="1889"/>
      <c r="CB344" s="1889"/>
      <c r="CC344" s="1889"/>
      <c r="CD344" s="1889"/>
      <c r="CE344" s="1889"/>
      <c r="CF344" s="1889"/>
      <c r="CG344" s="1889"/>
      <c r="CH344" s="1889"/>
      <c r="CI344" s="1889"/>
      <c r="CJ344" s="1889"/>
      <c r="CK344" s="1889"/>
      <c r="CL344" s="1889"/>
      <c r="CM344" s="1889"/>
      <c r="CN344" s="1889"/>
      <c r="CO344" s="1889"/>
      <c r="CP344" s="1889"/>
      <c r="CQ344" s="1889"/>
      <c r="CR344" s="1889"/>
      <c r="CS344" s="1889"/>
      <c r="CT344" s="1889"/>
      <c r="CU344" s="1889"/>
      <c r="CV344" s="1889"/>
      <c r="CW344" s="1889"/>
      <c r="CX344" s="1889"/>
      <c r="CY344" s="1889"/>
      <c r="CZ344" s="1889"/>
    </row>
    <row r="345" s="637" customFormat="true" ht="15" customHeight="true" x14ac:dyDescent="0.2">
      <c r="B345" s="638"/>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70" t="s">
        <v>140</v>
      </c>
      <c r="BB345" s="163" t="s">
        <v>49</v>
      </c>
      <c r="BC345" s="1102" t="s">
        <v>35</v>
      </c>
      <c r="BD345" s="1122" t="s">
        <v>35</v>
      </c>
      <c r="BE345" s="1122" t="s">
        <v>35</v>
      </c>
      <c r="BF345" s="1122" t="s">
        <v>35</v>
      </c>
      <c r="BG345" s="1142" t="s">
        <v>35</v>
      </c>
      <c r="BH345" s="1161" t="s">
        <v>35</v>
      </c>
      <c r="BI345" s="1122" t="s">
        <v>35</v>
      </c>
      <c r="BJ345" s="1122" t="s">
        <v>35</v>
      </c>
      <c r="BK345" s="1122" t="s">
        <v>35</v>
      </c>
      <c r="BL345" s="1142" t="s">
        <v>35</v>
      </c>
      <c r="BM345" s="1161" t="s">
        <v>35</v>
      </c>
      <c r="BN345" s="1122" t="s">
        <v>35</v>
      </c>
      <c r="BO345" s="1122" t="s">
        <v>35</v>
      </c>
      <c r="BP345" s="1122" t="s">
        <v>35</v>
      </c>
      <c r="BQ345" s="1142" t="s">
        <v>35</v>
      </c>
      <c r="BR345" s="1161" t="s">
        <v>35</v>
      </c>
      <c r="BS345" s="1122" t="s">
        <v>35</v>
      </c>
      <c r="BT345" s="1122" t="s">
        <v>35</v>
      </c>
      <c r="BU345" s="1122" t="s">
        <v>35</v>
      </c>
      <c r="BV345" s="1122" t="s">
        <v>35</v>
      </c>
      <c r="BW345" s="1122" t="s">
        <v>35</v>
      </c>
      <c r="BX345" s="1122" t="s">
        <v>35</v>
      </c>
      <c r="BY345" s="1179" t="s">
        <v>35</v>
      </c>
      <c r="BZ345" s="1889"/>
      <c r="CA345" s="1889"/>
      <c r="CB345" s="1889"/>
      <c r="CC345" s="1889"/>
      <c r="CD345" s="1889"/>
      <c r="CE345" s="1889"/>
      <c r="CF345" s="1889"/>
      <c r="CG345" s="1889"/>
      <c r="CH345" s="1889"/>
      <c r="CI345" s="1889"/>
      <c r="CJ345" s="1889"/>
      <c r="CK345" s="1889"/>
      <c r="CL345" s="1889"/>
      <c r="CM345" s="1889"/>
      <c r="CN345" s="1889"/>
      <c r="CO345" s="1889"/>
      <c r="CP345" s="1889"/>
      <c r="CQ345" s="1889"/>
      <c r="CR345" s="1889"/>
      <c r="CS345" s="1889"/>
      <c r="CT345" s="1889"/>
      <c r="CU345" s="1889"/>
      <c r="CV345" s="1889"/>
      <c r="CW345" s="1889"/>
      <c r="CX345" s="1889"/>
      <c r="CY345" s="1889"/>
      <c r="CZ345" s="1889"/>
    </row>
    <row r="346" s="637" customFormat="true" ht="15" customHeight="true" x14ac:dyDescent="0.2">
      <c r="B346" s="638"/>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71"/>
      <c r="BB346" s="163" t="s">
        <v>48</v>
      </c>
      <c r="BC346" s="1102" t="s">
        <v>35</v>
      </c>
      <c r="BD346" s="1122" t="s">
        <v>35</v>
      </c>
      <c r="BE346" s="1122" t="s">
        <v>35</v>
      </c>
      <c r="BF346" s="1122" t="s">
        <v>35</v>
      </c>
      <c r="BG346" s="1142" t="s">
        <v>35</v>
      </c>
      <c r="BH346" s="1161" t="s">
        <v>35</v>
      </c>
      <c r="BI346" s="1122" t="s">
        <v>35</v>
      </c>
      <c r="BJ346" s="1122" t="s">
        <v>35</v>
      </c>
      <c r="BK346" s="1122" t="s">
        <v>35</v>
      </c>
      <c r="BL346" s="1142" t="s">
        <v>35</v>
      </c>
      <c r="BM346" s="1161" t="s">
        <v>35</v>
      </c>
      <c r="BN346" s="1122" t="s">
        <v>35</v>
      </c>
      <c r="BO346" s="1122" t="s">
        <v>35</v>
      </c>
      <c r="BP346" s="1122" t="s">
        <v>35</v>
      </c>
      <c r="BQ346" s="1142" t="s">
        <v>35</v>
      </c>
      <c r="BR346" s="1161" t="s">
        <v>35</v>
      </c>
      <c r="BS346" s="1122" t="s">
        <v>35</v>
      </c>
      <c r="BT346" s="1122" t="s">
        <v>35</v>
      </c>
      <c r="BU346" s="1122" t="s">
        <v>35</v>
      </c>
      <c r="BV346" s="1122" t="s">
        <v>35</v>
      </c>
      <c r="BW346" s="1122" t="s">
        <v>35</v>
      </c>
      <c r="BX346" s="1122" t="s">
        <v>35</v>
      </c>
      <c r="BY346" s="1179" t="s">
        <v>35</v>
      </c>
      <c r="BZ346" s="1889"/>
      <c r="CA346" s="1889"/>
      <c r="CB346" s="1889"/>
      <c r="CC346" s="1889"/>
      <c r="CD346" s="1889"/>
      <c r="CE346" s="1889"/>
      <c r="CF346" s="1889"/>
      <c r="CG346" s="1889"/>
      <c r="CH346" s="1889"/>
      <c r="CI346" s="1889"/>
      <c r="CJ346" s="1889"/>
      <c r="CK346" s="1889"/>
      <c r="CL346" s="1889"/>
      <c r="CM346" s="1889"/>
      <c r="CN346" s="1889"/>
      <c r="CO346" s="1889"/>
      <c r="CP346" s="1889"/>
      <c r="CQ346" s="1889"/>
      <c r="CR346" s="1889"/>
      <c r="CS346" s="1889"/>
      <c r="CT346" s="1889"/>
      <c r="CU346" s="1889"/>
      <c r="CV346" s="1889"/>
      <c r="CW346" s="1889"/>
      <c r="CX346" s="1889"/>
      <c r="CY346" s="1889"/>
      <c r="CZ346" s="1889"/>
    </row>
    <row r="347" s="637" customFormat="true" ht="15" customHeight="true" x14ac:dyDescent="0.2">
      <c r="B347" s="638"/>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70" t="s">
        <v>141</v>
      </c>
      <c r="BB347" s="163" t="s">
        <v>49</v>
      </c>
      <c r="BC347" s="1102" t="s">
        <v>35</v>
      </c>
      <c r="BD347" s="1122" t="s">
        <v>35</v>
      </c>
      <c r="BE347" s="1122" t="s">
        <v>35</v>
      </c>
      <c r="BF347" s="1122" t="s">
        <v>35</v>
      </c>
      <c r="BG347" s="1142" t="s">
        <v>35</v>
      </c>
      <c r="BH347" s="1161" t="s">
        <v>35</v>
      </c>
      <c r="BI347" s="1122" t="s">
        <v>35</v>
      </c>
      <c r="BJ347" s="1122" t="s">
        <v>35</v>
      </c>
      <c r="BK347" s="1122" t="s">
        <v>35</v>
      </c>
      <c r="BL347" s="1142" t="s">
        <v>35</v>
      </c>
      <c r="BM347" s="1161" t="s">
        <v>35</v>
      </c>
      <c r="BN347" s="1122" t="s">
        <v>35</v>
      </c>
      <c r="BO347" s="1122" t="s">
        <v>35</v>
      </c>
      <c r="BP347" s="1122" t="s">
        <v>35</v>
      </c>
      <c r="BQ347" s="1142" t="s">
        <v>35</v>
      </c>
      <c r="BR347" s="1161" t="s">
        <v>35</v>
      </c>
      <c r="BS347" s="1122" t="s">
        <v>35</v>
      </c>
      <c r="BT347" s="1122" t="s">
        <v>35</v>
      </c>
      <c r="BU347" s="1122" t="s">
        <v>35</v>
      </c>
      <c r="BV347" s="1122" t="s">
        <v>35</v>
      </c>
      <c r="BW347" s="1122" t="s">
        <v>35</v>
      </c>
      <c r="BX347" s="1122" t="s">
        <v>35</v>
      </c>
      <c r="BY347" s="1179" t="s">
        <v>35</v>
      </c>
      <c r="BZ347" s="1889"/>
      <c r="CA347" s="1889"/>
      <c r="CB347" s="1889"/>
      <c r="CC347" s="1889"/>
      <c r="CD347" s="1889"/>
      <c r="CE347" s="1889"/>
      <c r="CF347" s="1889"/>
      <c r="CG347" s="1889"/>
      <c r="CH347" s="1889"/>
      <c r="CI347" s="1889"/>
      <c r="CJ347" s="1889"/>
      <c r="CK347" s="1889"/>
      <c r="CL347" s="1889"/>
      <c r="CM347" s="1889"/>
      <c r="CN347" s="1889"/>
      <c r="CO347" s="1889"/>
      <c r="CP347" s="1889"/>
      <c r="CQ347" s="1889"/>
      <c r="CR347" s="1889"/>
      <c r="CS347" s="1889"/>
      <c r="CT347" s="1889"/>
      <c r="CU347" s="1889"/>
      <c r="CV347" s="1889"/>
      <c r="CW347" s="1889"/>
      <c r="CX347" s="1889"/>
      <c r="CY347" s="1889"/>
      <c r="CZ347" s="1889"/>
    </row>
    <row r="348" s="637" customFormat="true" ht="15" customHeight="true" x14ac:dyDescent="0.2">
      <c r="B348" s="638"/>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71"/>
      <c r="BB348" s="163" t="s">
        <v>48</v>
      </c>
      <c r="BC348" s="1102" t="s">
        <v>35</v>
      </c>
      <c r="BD348" s="1122" t="s">
        <v>35</v>
      </c>
      <c r="BE348" s="1122" t="s">
        <v>35</v>
      </c>
      <c r="BF348" s="1122" t="s">
        <v>35</v>
      </c>
      <c r="BG348" s="1142" t="s">
        <v>35</v>
      </c>
      <c r="BH348" s="1161" t="s">
        <v>35</v>
      </c>
      <c r="BI348" s="1122" t="s">
        <v>35</v>
      </c>
      <c r="BJ348" s="1122" t="s">
        <v>35</v>
      </c>
      <c r="BK348" s="1122" t="s">
        <v>35</v>
      </c>
      <c r="BL348" s="1142" t="s">
        <v>35</v>
      </c>
      <c r="BM348" s="1161" t="s">
        <v>35</v>
      </c>
      <c r="BN348" s="1122" t="s">
        <v>35</v>
      </c>
      <c r="BO348" s="1122" t="s">
        <v>35</v>
      </c>
      <c r="BP348" s="1122" t="s">
        <v>35</v>
      </c>
      <c r="BQ348" s="1142" t="s">
        <v>35</v>
      </c>
      <c r="BR348" s="1161" t="s">
        <v>35</v>
      </c>
      <c r="BS348" s="1122" t="s">
        <v>35</v>
      </c>
      <c r="BT348" s="1122" t="s">
        <v>35</v>
      </c>
      <c r="BU348" s="1122" t="s">
        <v>35</v>
      </c>
      <c r="BV348" s="1122" t="s">
        <v>35</v>
      </c>
      <c r="BW348" s="1122" t="s">
        <v>35</v>
      </c>
      <c r="BX348" s="1122" t="s">
        <v>35</v>
      </c>
      <c r="BY348" s="1179" t="s">
        <v>35</v>
      </c>
      <c r="BZ348" s="1889"/>
      <c r="CA348" s="1889"/>
      <c r="CB348" s="1889"/>
      <c r="CC348" s="1889"/>
      <c r="CD348" s="1889"/>
      <c r="CE348" s="1889"/>
      <c r="CF348" s="1889"/>
      <c r="CG348" s="1889"/>
      <c r="CH348" s="1889"/>
      <c r="CI348" s="1889"/>
      <c r="CJ348" s="1889"/>
      <c r="CK348" s="1889"/>
      <c r="CL348" s="1889"/>
      <c r="CM348" s="1889"/>
      <c r="CN348" s="1889"/>
      <c r="CO348" s="1889"/>
      <c r="CP348" s="1889"/>
      <c r="CQ348" s="1889"/>
      <c r="CR348" s="1889"/>
      <c r="CS348" s="1889"/>
      <c r="CT348" s="1889"/>
      <c r="CU348" s="1889"/>
      <c r="CV348" s="1889"/>
      <c r="CW348" s="1889"/>
      <c r="CX348" s="1889"/>
      <c r="CY348" s="1889"/>
      <c r="CZ348" s="1889"/>
    </row>
    <row r="349" s="637" customFormat="true" ht="15" customHeight="true" x14ac:dyDescent="0.2">
      <c r="B349" s="638"/>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70" t="s">
        <v>142</v>
      </c>
      <c r="BB349" s="163" t="s">
        <v>49</v>
      </c>
      <c r="BC349" s="1102" t="s">
        <v>35</v>
      </c>
      <c r="BD349" s="1122" t="s">
        <v>35</v>
      </c>
      <c r="BE349" s="1122" t="s">
        <v>35</v>
      </c>
      <c r="BF349" s="1122" t="s">
        <v>35</v>
      </c>
      <c r="BG349" s="1142" t="s">
        <v>35</v>
      </c>
      <c r="BH349" s="1161" t="s">
        <v>35</v>
      </c>
      <c r="BI349" s="1122" t="s">
        <v>35</v>
      </c>
      <c r="BJ349" s="1122" t="s">
        <v>35</v>
      </c>
      <c r="BK349" s="1122" t="s">
        <v>35</v>
      </c>
      <c r="BL349" s="1142" t="s">
        <v>35</v>
      </c>
      <c r="BM349" s="1161" t="s">
        <v>35</v>
      </c>
      <c r="BN349" s="1122" t="s">
        <v>35</v>
      </c>
      <c r="BO349" s="1122" t="s">
        <v>35</v>
      </c>
      <c r="BP349" s="1122" t="s">
        <v>35</v>
      </c>
      <c r="BQ349" s="1142" t="s">
        <v>35</v>
      </c>
      <c r="BR349" s="1161" t="s">
        <v>35</v>
      </c>
      <c r="BS349" s="1122" t="s">
        <v>35</v>
      </c>
      <c r="BT349" s="1122" t="s">
        <v>35</v>
      </c>
      <c r="BU349" s="1122" t="s">
        <v>35</v>
      </c>
      <c r="BV349" s="1122" t="s">
        <v>35</v>
      </c>
      <c r="BW349" s="1122" t="s">
        <v>35</v>
      </c>
      <c r="BX349" s="1122" t="s">
        <v>35</v>
      </c>
      <c r="BY349" s="1179" t="s">
        <v>35</v>
      </c>
      <c r="BZ349" s="1889"/>
      <c r="CA349" s="1889"/>
      <c r="CB349" s="1889"/>
      <c r="CC349" s="1889"/>
      <c r="CD349" s="1889"/>
      <c r="CE349" s="1889"/>
      <c r="CF349" s="1889"/>
      <c r="CG349" s="1889"/>
      <c r="CH349" s="1889"/>
      <c r="CI349" s="1889"/>
      <c r="CJ349" s="1889"/>
      <c r="CK349" s="1889"/>
      <c r="CL349" s="1889"/>
      <c r="CM349" s="1889"/>
      <c r="CN349" s="1889"/>
      <c r="CO349" s="1889"/>
      <c r="CP349" s="1889"/>
      <c r="CQ349" s="1889"/>
      <c r="CR349" s="1889"/>
      <c r="CS349" s="1889"/>
      <c r="CT349" s="1889"/>
      <c r="CU349" s="1889"/>
      <c r="CV349" s="1889"/>
      <c r="CW349" s="1889"/>
      <c r="CX349" s="1889"/>
      <c r="CY349" s="1889"/>
      <c r="CZ349" s="1889"/>
    </row>
    <row r="350" s="637" customFormat="true" ht="15" customHeight="true" x14ac:dyDescent="0.2">
      <c r="B350" s="638"/>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71"/>
      <c r="BB350" s="163" t="s">
        <v>48</v>
      </c>
      <c r="BC350" s="1102" t="s">
        <v>35</v>
      </c>
      <c r="BD350" s="1122" t="s">
        <v>35</v>
      </c>
      <c r="BE350" s="1122" t="s">
        <v>35</v>
      </c>
      <c r="BF350" s="1122" t="s">
        <v>35</v>
      </c>
      <c r="BG350" s="1142" t="s">
        <v>35</v>
      </c>
      <c r="BH350" s="1161" t="s">
        <v>35</v>
      </c>
      <c r="BI350" s="1122" t="s">
        <v>35</v>
      </c>
      <c r="BJ350" s="1122" t="s">
        <v>35</v>
      </c>
      <c r="BK350" s="1122" t="s">
        <v>35</v>
      </c>
      <c r="BL350" s="1142" t="s">
        <v>35</v>
      </c>
      <c r="BM350" s="1161" t="s">
        <v>35</v>
      </c>
      <c r="BN350" s="1122" t="s">
        <v>35</v>
      </c>
      <c r="BO350" s="1122" t="s">
        <v>35</v>
      </c>
      <c r="BP350" s="1122" t="s">
        <v>35</v>
      </c>
      <c r="BQ350" s="1142" t="s">
        <v>35</v>
      </c>
      <c r="BR350" s="1161" t="s">
        <v>35</v>
      </c>
      <c r="BS350" s="1122" t="s">
        <v>35</v>
      </c>
      <c r="BT350" s="1122" t="s">
        <v>35</v>
      </c>
      <c r="BU350" s="1122" t="s">
        <v>35</v>
      </c>
      <c r="BV350" s="1122" t="s">
        <v>35</v>
      </c>
      <c r="BW350" s="1122" t="s">
        <v>35</v>
      </c>
      <c r="BX350" s="1122" t="s">
        <v>35</v>
      </c>
      <c r="BY350" s="1179" t="s">
        <v>35</v>
      </c>
      <c r="BZ350" s="1889"/>
      <c r="CA350" s="1889"/>
      <c r="CB350" s="1889"/>
      <c r="CC350" s="1889"/>
      <c r="CD350" s="1889"/>
      <c r="CE350" s="1889"/>
      <c r="CF350" s="1889"/>
      <c r="CG350" s="1889"/>
      <c r="CH350" s="1889"/>
      <c r="CI350" s="1889"/>
      <c r="CJ350" s="1889"/>
      <c r="CK350" s="1889"/>
      <c r="CL350" s="1889"/>
      <c r="CM350" s="1889"/>
      <c r="CN350" s="1889"/>
      <c r="CO350" s="1889"/>
      <c r="CP350" s="1889"/>
      <c r="CQ350" s="1889"/>
      <c r="CR350" s="1889"/>
      <c r="CS350" s="1889"/>
      <c r="CT350" s="1889"/>
      <c r="CU350" s="1889"/>
      <c r="CV350" s="1889"/>
      <c r="CW350" s="1889"/>
      <c r="CX350" s="1889"/>
      <c r="CY350" s="1889"/>
      <c r="CZ350" s="1889"/>
    </row>
    <row r="351" s="637" customFormat="true" ht="15" customHeight="true" x14ac:dyDescent="0.2">
      <c r="B351" s="638"/>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70" t="s">
        <v>143</v>
      </c>
      <c r="BB351" s="163" t="s">
        <v>49</v>
      </c>
      <c r="BC351" s="1102" t="s">
        <v>35</v>
      </c>
      <c r="BD351" s="1122" t="s">
        <v>35</v>
      </c>
      <c r="BE351" s="1122" t="s">
        <v>35</v>
      </c>
      <c r="BF351" s="1122" t="s">
        <v>35</v>
      </c>
      <c r="BG351" s="1142" t="s">
        <v>35</v>
      </c>
      <c r="BH351" s="1161" t="s">
        <v>35</v>
      </c>
      <c r="BI351" s="1122" t="s">
        <v>35</v>
      </c>
      <c r="BJ351" s="1122" t="s">
        <v>35</v>
      </c>
      <c r="BK351" s="1122" t="s">
        <v>35</v>
      </c>
      <c r="BL351" s="1142" t="s">
        <v>35</v>
      </c>
      <c r="BM351" s="1161" t="s">
        <v>35</v>
      </c>
      <c r="BN351" s="1122" t="s">
        <v>35</v>
      </c>
      <c r="BO351" s="1122" t="s">
        <v>35</v>
      </c>
      <c r="BP351" s="1122" t="s">
        <v>35</v>
      </c>
      <c r="BQ351" s="1142" t="s">
        <v>35</v>
      </c>
      <c r="BR351" s="1161" t="s">
        <v>35</v>
      </c>
      <c r="BS351" s="1122" t="s">
        <v>35</v>
      </c>
      <c r="BT351" s="1122" t="s">
        <v>35</v>
      </c>
      <c r="BU351" s="1122" t="s">
        <v>35</v>
      </c>
      <c r="BV351" s="1122" t="s">
        <v>35</v>
      </c>
      <c r="BW351" s="1122" t="s">
        <v>35</v>
      </c>
      <c r="BX351" s="1122" t="s">
        <v>35</v>
      </c>
      <c r="BY351" s="1179" t="s">
        <v>35</v>
      </c>
      <c r="BZ351" s="1889"/>
      <c r="CA351" s="1889"/>
      <c r="CB351" s="1889"/>
      <c r="CC351" s="1889"/>
      <c r="CD351" s="1889"/>
      <c r="CE351" s="1889"/>
      <c r="CF351" s="1889"/>
      <c r="CG351" s="1889"/>
      <c r="CH351" s="1889"/>
      <c r="CI351" s="1889"/>
      <c r="CJ351" s="1889"/>
      <c r="CK351" s="1889"/>
      <c r="CL351" s="1889"/>
      <c r="CM351" s="1889"/>
      <c r="CN351" s="1889"/>
      <c r="CO351" s="1889"/>
      <c r="CP351" s="1889"/>
      <c r="CQ351" s="1889"/>
      <c r="CR351" s="1889"/>
      <c r="CS351" s="1889"/>
      <c r="CT351" s="1889"/>
      <c r="CU351" s="1889"/>
      <c r="CV351" s="1889"/>
      <c r="CW351" s="1889"/>
      <c r="CX351" s="1889"/>
      <c r="CY351" s="1889"/>
      <c r="CZ351" s="1889"/>
    </row>
    <row r="352" s="637" customFormat="true" ht="15" customHeight="true" x14ac:dyDescent="0.2">
      <c r="B352" s="638"/>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71"/>
      <c r="BB352" s="163" t="s">
        <v>48</v>
      </c>
      <c r="BC352" s="1102" t="s">
        <v>35</v>
      </c>
      <c r="BD352" s="1122" t="s">
        <v>35</v>
      </c>
      <c r="BE352" s="1122" t="s">
        <v>35</v>
      </c>
      <c r="BF352" s="1122" t="s">
        <v>35</v>
      </c>
      <c r="BG352" s="1142" t="s">
        <v>35</v>
      </c>
      <c r="BH352" s="1161" t="s">
        <v>35</v>
      </c>
      <c r="BI352" s="1122" t="s">
        <v>35</v>
      </c>
      <c r="BJ352" s="1122" t="s">
        <v>35</v>
      </c>
      <c r="BK352" s="1122" t="s">
        <v>35</v>
      </c>
      <c r="BL352" s="1142" t="s">
        <v>35</v>
      </c>
      <c r="BM352" s="1161" t="s">
        <v>35</v>
      </c>
      <c r="BN352" s="1122" t="s">
        <v>35</v>
      </c>
      <c r="BO352" s="1122" t="s">
        <v>35</v>
      </c>
      <c r="BP352" s="1122" t="s">
        <v>35</v>
      </c>
      <c r="BQ352" s="1142" t="s">
        <v>35</v>
      </c>
      <c r="BR352" s="1161" t="s">
        <v>35</v>
      </c>
      <c r="BS352" s="1122" t="s">
        <v>35</v>
      </c>
      <c r="BT352" s="1122" t="s">
        <v>35</v>
      </c>
      <c r="BU352" s="1122" t="s">
        <v>35</v>
      </c>
      <c r="BV352" s="1122" t="s">
        <v>35</v>
      </c>
      <c r="BW352" s="1122" t="s">
        <v>35</v>
      </c>
      <c r="BX352" s="1122" t="s">
        <v>35</v>
      </c>
      <c r="BY352" s="1179" t="s">
        <v>35</v>
      </c>
      <c r="BZ352" s="1889"/>
      <c r="CA352" s="1889"/>
      <c r="CB352" s="1889"/>
      <c r="CC352" s="1889"/>
      <c r="CD352" s="1889"/>
      <c r="CE352" s="1889"/>
      <c r="CF352" s="1889"/>
      <c r="CG352" s="1889"/>
      <c r="CH352" s="1889"/>
      <c r="CI352" s="1889"/>
      <c r="CJ352" s="1889"/>
      <c r="CK352" s="1889"/>
      <c r="CL352" s="1889"/>
      <c r="CM352" s="1889"/>
      <c r="CN352" s="1889"/>
      <c r="CO352" s="1889"/>
      <c r="CP352" s="1889"/>
      <c r="CQ352" s="1889"/>
      <c r="CR352" s="1889"/>
      <c r="CS352" s="1889"/>
      <c r="CT352" s="1889"/>
      <c r="CU352" s="1889"/>
      <c r="CV352" s="1889"/>
      <c r="CW352" s="1889"/>
      <c r="CX352" s="1889"/>
      <c r="CY352" s="1889"/>
      <c r="CZ352" s="1889"/>
    </row>
    <row r="353" s="637" customFormat="true" ht="15" customHeight="true" x14ac:dyDescent="0.2">
      <c r="B353" s="638"/>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70" t="s">
        <v>138</v>
      </c>
      <c r="BB353" s="163" t="s">
        <v>49</v>
      </c>
      <c r="BC353" s="1102" t="s">
        <v>35</v>
      </c>
      <c r="BD353" s="1122" t="s">
        <v>35</v>
      </c>
      <c r="BE353" s="1122" t="s">
        <v>35</v>
      </c>
      <c r="BF353" s="1122" t="s">
        <v>35</v>
      </c>
      <c r="BG353" s="1142" t="s">
        <v>35</v>
      </c>
      <c r="BH353" s="1161" t="s">
        <v>35</v>
      </c>
      <c r="BI353" s="1122" t="s">
        <v>35</v>
      </c>
      <c r="BJ353" s="1122" t="s">
        <v>35</v>
      </c>
      <c r="BK353" s="1122" t="s">
        <v>35</v>
      </c>
      <c r="BL353" s="1142" t="s">
        <v>35</v>
      </c>
      <c r="BM353" s="1161" t="s">
        <v>35</v>
      </c>
      <c r="BN353" s="1122" t="s">
        <v>35</v>
      </c>
      <c r="BO353" s="1122" t="s">
        <v>35</v>
      </c>
      <c r="BP353" s="1122" t="s">
        <v>35</v>
      </c>
      <c r="BQ353" s="1142" t="s">
        <v>35</v>
      </c>
      <c r="BR353" s="1161" t="s">
        <v>35</v>
      </c>
      <c r="BS353" s="1122" t="s">
        <v>35</v>
      </c>
      <c r="BT353" s="1122" t="s">
        <v>35</v>
      </c>
      <c r="BU353" s="1122" t="s">
        <v>35</v>
      </c>
      <c r="BV353" s="1122" t="s">
        <v>35</v>
      </c>
      <c r="BW353" s="1122" t="s">
        <v>35</v>
      </c>
      <c r="BX353" s="1122" t="s">
        <v>35</v>
      </c>
      <c r="BY353" s="1179" t="s">
        <v>35</v>
      </c>
      <c r="BZ353" s="1889"/>
      <c r="CA353" s="1889"/>
      <c r="CB353" s="1889"/>
      <c r="CC353" s="1889"/>
      <c r="CD353" s="1889"/>
      <c r="CE353" s="1889"/>
      <c r="CF353" s="1889"/>
      <c r="CG353" s="1889"/>
      <c r="CH353" s="1889"/>
      <c r="CI353" s="1889"/>
      <c r="CJ353" s="1889"/>
      <c r="CK353" s="1889"/>
      <c r="CL353" s="1889"/>
      <c r="CM353" s="1889"/>
      <c r="CN353" s="1889"/>
      <c r="CO353" s="1889"/>
      <c r="CP353" s="1889"/>
      <c r="CQ353" s="1889"/>
      <c r="CR353" s="1889"/>
      <c r="CS353" s="1889"/>
      <c r="CT353" s="1889"/>
      <c r="CU353" s="1889"/>
      <c r="CV353" s="1889"/>
      <c r="CW353" s="1889"/>
      <c r="CX353" s="1889"/>
      <c r="CY353" s="1889"/>
      <c r="CZ353" s="1889"/>
    </row>
    <row r="354" s="637" customFormat="true" ht="15" customHeight="true" x14ac:dyDescent="0.2">
      <c r="B354" s="638"/>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72"/>
      <c r="BB354" s="164" t="s">
        <v>48</v>
      </c>
      <c r="BC354" s="1103" t="s">
        <v>35</v>
      </c>
      <c r="BD354" s="1123" t="s">
        <v>35</v>
      </c>
      <c r="BE354" s="1123" t="s">
        <v>35</v>
      </c>
      <c r="BF354" s="1123" t="s">
        <v>35</v>
      </c>
      <c r="BG354" s="1143" t="s">
        <v>35</v>
      </c>
      <c r="BH354" s="1162" t="s">
        <v>35</v>
      </c>
      <c r="BI354" s="1123" t="s">
        <v>35</v>
      </c>
      <c r="BJ354" s="1123" t="s">
        <v>35</v>
      </c>
      <c r="BK354" s="1123" t="s">
        <v>35</v>
      </c>
      <c r="BL354" s="1143" t="s">
        <v>35</v>
      </c>
      <c r="BM354" s="1162" t="s">
        <v>35</v>
      </c>
      <c r="BN354" s="1123" t="s">
        <v>35</v>
      </c>
      <c r="BO354" s="1123" t="s">
        <v>35</v>
      </c>
      <c r="BP354" s="1123" t="s">
        <v>35</v>
      </c>
      <c r="BQ354" s="1143" t="s">
        <v>35</v>
      </c>
      <c r="BR354" s="1162" t="s">
        <v>35</v>
      </c>
      <c r="BS354" s="1123" t="s">
        <v>35</v>
      </c>
      <c r="BT354" s="1123" t="s">
        <v>35</v>
      </c>
      <c r="BU354" s="1123" t="s">
        <v>35</v>
      </c>
      <c r="BV354" s="1123" t="s">
        <v>35</v>
      </c>
      <c r="BW354" s="1123" t="s">
        <v>35</v>
      </c>
      <c r="BX354" s="1123" t="s">
        <v>35</v>
      </c>
      <c r="BY354" s="1180" t="s">
        <v>35</v>
      </c>
      <c r="BZ354" s="1890"/>
      <c r="CA354" s="1890"/>
      <c r="CB354" s="1890"/>
      <c r="CC354" s="1890"/>
      <c r="CD354" s="1890"/>
      <c r="CE354" s="1890"/>
      <c r="CF354" s="1890"/>
      <c r="CG354" s="1890"/>
      <c r="CH354" s="1890"/>
      <c r="CI354" s="1890"/>
      <c r="CJ354" s="1890"/>
      <c r="CK354" s="1890"/>
      <c r="CL354" s="1890"/>
      <c r="CM354" s="1890"/>
      <c r="CN354" s="1890"/>
      <c r="CO354" s="1890"/>
      <c r="CP354" s="1890"/>
      <c r="CQ354" s="1890"/>
      <c r="CR354" s="1890"/>
      <c r="CS354" s="1890"/>
      <c r="CT354" s="1890"/>
      <c r="CU354" s="1890"/>
      <c r="CV354" s="1890"/>
      <c r="CW354" s="1890"/>
      <c r="CX354" s="1890"/>
      <c r="CY354" s="1890"/>
      <c r="CZ354" s="1890"/>
    </row>
    <row r="355" s="637" customFormat="true" ht="15" customHeight="true" x14ac:dyDescent="0.2">
      <c r="B355" s="638"/>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637" customFormat="true" ht="15" customHeight="true" x14ac:dyDescent="0.2">
      <c r="B356" s="638"/>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637" customFormat="true" ht="15" customHeight="true" x14ac:dyDescent="0.2">
      <c r="B390" s="638"/>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637" customFormat="true" ht="15" customHeight="true" x14ac:dyDescent="0.2">
      <c r="B391" s="638"/>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637" customFormat="true" ht="15" customHeight="true" x14ac:dyDescent="0.2">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637" customFormat="true" ht="15" customHeight="true" x14ac:dyDescent="0.2">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637" customFormat="true" ht="15" customHeight="true" x14ac:dyDescent="0.2">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637" customFormat="true" ht="15" customHeight="true" x14ac:dyDescent="0.2">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637" customFormat="true" ht="15" customHeight="true" x14ac:dyDescent="0.2">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637" customFormat="true" ht="15" customHeight="true" x14ac:dyDescent="0.2">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637" customFormat="true" ht="15" customHeight="true" x14ac:dyDescent="0.2">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2141" t="s">
        <v>129</v>
      </c>
      <c r="D399" s="2142"/>
      <c r="E399" s="2142"/>
      <c r="F399" s="2142"/>
      <c r="G399" s="136"/>
      <c r="H399" s="2155" t="s">
        <v>130</v>
      </c>
      <c r="I399" s="2156"/>
      <c r="J399" s="2156"/>
      <c r="K399" s="2156"/>
      <c r="M399" s="2155" t="s">
        <v>131</v>
      </c>
      <c r="N399" s="2156"/>
      <c r="O399" s="2156"/>
      <c r="P399" s="2156"/>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157" t="s">
        <v>183</v>
      </c>
      <c r="D400" s="2158"/>
      <c r="E400" s="2158"/>
      <c r="F400" s="399"/>
      <c r="G400" s="399"/>
      <c r="H400" s="2159" t="s">
        <v>183</v>
      </c>
      <c r="I400" s="2159"/>
      <c r="J400" s="2159"/>
      <c r="K400" s="399"/>
      <c r="L400" s="399"/>
      <c r="M400" s="2159" t="s">
        <v>183</v>
      </c>
      <c r="N400" s="2159"/>
      <c r="O400" s="2159"/>
      <c r="P400" s="399"/>
      <c r="Q400" s="399"/>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157"/>
      <c r="D401" s="2158"/>
      <c r="E401" s="432" t="s">
        <v>184</v>
      </c>
      <c r="F401" s="399"/>
      <c r="G401" s="399"/>
      <c r="H401" s="2159"/>
      <c r="I401" s="2159"/>
      <c r="J401" s="433" t="s">
        <v>184</v>
      </c>
      <c r="K401" s="399"/>
      <c r="L401" s="399"/>
      <c r="M401" s="2159"/>
      <c r="N401" s="2159"/>
      <c r="O401" s="434" t="s">
        <v>184</v>
      </c>
      <c r="P401" s="399"/>
      <c r="Q401" s="399"/>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160" t="s">
        <v>135</v>
      </c>
      <c r="C402" s="2158"/>
      <c r="D402" s="2158"/>
      <c r="E402" s="435" t="s">
        <v>185</v>
      </c>
      <c r="F402" s="399"/>
      <c r="G402" s="399"/>
      <c r="H402" s="2159"/>
      <c r="I402" s="2159"/>
      <c r="J402" s="436" t="s">
        <v>185</v>
      </c>
      <c r="K402" s="399"/>
      <c r="L402" s="399"/>
      <c r="M402" s="2159"/>
      <c r="N402" s="2159"/>
      <c r="O402" s="437" t="s">
        <v>185</v>
      </c>
      <c r="P402" s="399"/>
      <c r="Q402" s="399"/>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161"/>
      <c r="C403" s="2120" t="s">
        <v>267</v>
      </c>
      <c r="D403" s="2121"/>
      <c r="E403" s="523">
        <v>0.7271597302185786</v>
      </c>
      <c r="F403" s="481"/>
      <c r="G403" s="481"/>
      <c r="H403" s="2121" t="s">
        <v>268</v>
      </c>
      <c r="I403" s="2121"/>
      <c r="J403" s="524">
        <v>-0.64729121051624006</v>
      </c>
      <c r="K403" s="481"/>
      <c r="L403" s="481"/>
      <c r="M403" s="2121" t="s">
        <v>267</v>
      </c>
      <c r="N403" s="2121"/>
      <c r="O403" s="525">
        <v>0.73797564419091488</v>
      </c>
      <c r="P403" s="481"/>
      <c r="Q403" s="48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161"/>
      <c r="C404" s="2120" t="s">
        <v>268</v>
      </c>
      <c r="D404" s="2121"/>
      <c r="E404" s="526">
        <v>-0.7052185683326857</v>
      </c>
      <c r="F404" s="481"/>
      <c r="G404" s="481"/>
      <c r="H404" s="2121" t="s">
        <v>267</v>
      </c>
      <c r="I404" s="2121"/>
      <c r="J404" s="527">
        <v>0.6226346121459615</v>
      </c>
      <c r="K404" s="481"/>
      <c r="L404" s="481"/>
      <c r="M404" s="2121" t="s">
        <v>269</v>
      </c>
      <c r="N404" s="2121"/>
      <c r="O404" s="528">
        <v>-0.70778800182275392</v>
      </c>
      <c r="P404" s="481"/>
      <c r="Q404" s="48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161"/>
      <c r="C405" s="2120" t="s">
        <v>270</v>
      </c>
      <c r="D405" s="2121"/>
      <c r="E405" s="526">
        <v>0.58413412181937385</v>
      </c>
      <c r="F405" s="481"/>
      <c r="G405" s="481"/>
      <c r="H405" s="2121" t="s">
        <v>271</v>
      </c>
      <c r="I405" s="2121"/>
      <c r="J405" s="527">
        <v>-0.61413578795138168</v>
      </c>
      <c r="K405" s="481"/>
      <c r="L405" s="481"/>
      <c r="M405" s="2121" t="s">
        <v>268</v>
      </c>
      <c r="N405" s="2121"/>
      <c r="O405" s="528">
        <v>-0.66613508609982419</v>
      </c>
      <c r="P405" s="481"/>
      <c r="Q405" s="48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161"/>
      <c r="C406" s="2120" t="s">
        <v>272</v>
      </c>
      <c r="D406" s="2121"/>
      <c r="E406" s="526">
        <v>0.57560915479076324</v>
      </c>
      <c r="F406" s="481"/>
      <c r="G406" s="481"/>
      <c r="H406" s="2121" t="s">
        <v>272</v>
      </c>
      <c r="I406" s="2121"/>
      <c r="J406" s="527">
        <v>0.56431071284011536</v>
      </c>
      <c r="K406" s="481"/>
      <c r="L406" s="481"/>
      <c r="M406" s="2121" t="s">
        <v>273</v>
      </c>
      <c r="N406" s="2121"/>
      <c r="O406" s="528">
        <v>0.55737409100022584</v>
      </c>
      <c r="P406" s="481"/>
      <c r="Q406" s="48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161"/>
      <c r="C407" s="2120" t="s">
        <v>274</v>
      </c>
      <c r="D407" s="2121"/>
      <c r="E407" s="526">
        <v>-0.54900097432703698</v>
      </c>
      <c r="F407" s="481"/>
      <c r="G407" s="481"/>
      <c r="H407" s="2121" t="s">
        <v>275</v>
      </c>
      <c r="I407" s="2121"/>
      <c r="J407" s="527">
        <v>0.54318999801946455</v>
      </c>
      <c r="K407" s="481"/>
      <c r="L407" s="481"/>
      <c r="M407" s="2121" t="s">
        <v>276</v>
      </c>
      <c r="N407" s="2121"/>
      <c r="O407" s="528">
        <v>0.5332680516702043</v>
      </c>
      <c r="P407" s="481"/>
      <c r="Q407" s="48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161"/>
      <c r="C408" s="2120" t="s">
        <v>271</v>
      </c>
      <c r="D408" s="2121"/>
      <c r="E408" s="526">
        <v>-0.53601382857497515</v>
      </c>
      <c r="F408" s="481"/>
      <c r="G408" s="481"/>
      <c r="H408" s="2121" t="s">
        <v>277</v>
      </c>
      <c r="I408" s="2121"/>
      <c r="J408" s="527">
        <v>0.52512936820224521</v>
      </c>
      <c r="K408" s="481"/>
      <c r="L408" s="481"/>
      <c r="M408" s="2121" t="s">
        <v>278</v>
      </c>
      <c r="N408" s="2121"/>
      <c r="O408" s="528">
        <v>0.53295291749786922</v>
      </c>
      <c r="P408" s="481"/>
      <c r="Q408" s="48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161"/>
      <c r="C409" s="2120" t="s">
        <v>273</v>
      </c>
      <c r="D409" s="2121"/>
      <c r="E409" s="526">
        <v>0.52916106107069083</v>
      </c>
      <c r="F409" s="481"/>
      <c r="G409" s="481"/>
      <c r="H409" s="2121" t="s">
        <v>274</v>
      </c>
      <c r="I409" s="2121"/>
      <c r="J409" s="527">
        <v>-0.51749890909908569</v>
      </c>
      <c r="K409" s="481"/>
      <c r="L409" s="481"/>
      <c r="M409" s="2121" t="s">
        <v>272</v>
      </c>
      <c r="N409" s="2121"/>
      <c r="O409" s="528">
        <v>0.50669576129212757</v>
      </c>
      <c r="P409" s="481"/>
      <c r="Q409" s="48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161"/>
      <c r="C410" s="2120" t="s">
        <v>269</v>
      </c>
      <c r="D410" s="2121"/>
      <c r="E410" s="526">
        <v>-0.49436031979942535</v>
      </c>
      <c r="F410" s="481"/>
      <c r="G410" s="481"/>
      <c r="H410" s="2121" t="s">
        <v>270</v>
      </c>
      <c r="I410" s="2121"/>
      <c r="J410" s="527">
        <v>0.49155226382001921</v>
      </c>
      <c r="K410" s="481"/>
      <c r="L410" s="481"/>
      <c r="M410" s="2121" t="s">
        <v>270</v>
      </c>
      <c r="N410" s="2121"/>
      <c r="O410" s="528">
        <v>0.46116650061941</v>
      </c>
      <c r="P410" s="481"/>
      <c r="Q410" s="48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161"/>
      <c r="C411" s="2120" t="s">
        <v>279</v>
      </c>
      <c r="D411" s="2121"/>
      <c r="E411" s="526">
        <v>0.43839057294126699</v>
      </c>
      <c r="F411" s="481"/>
      <c r="G411" s="481"/>
      <c r="H411" s="2121" t="s">
        <v>279</v>
      </c>
      <c r="I411" s="2121"/>
      <c r="J411" s="527">
        <v>0.4735321931188754</v>
      </c>
      <c r="K411" s="481"/>
      <c r="L411" s="481"/>
      <c r="M411" s="2121" t="s">
        <v>275</v>
      </c>
      <c r="N411" s="2121"/>
      <c r="O411" s="528">
        <v>0.46098821423212982</v>
      </c>
      <c r="P411" s="481"/>
      <c r="Q411" s="48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161"/>
      <c r="C412" s="2120" t="s">
        <v>275</v>
      </c>
      <c r="D412" s="2121"/>
      <c r="E412" s="526">
        <v>0.42945018802193424</v>
      </c>
      <c r="F412" s="481"/>
      <c r="G412" s="481"/>
      <c r="H412" s="2121" t="s">
        <v>269</v>
      </c>
      <c r="I412" s="2121"/>
      <c r="J412" s="527">
        <v>-0.46143060674338465</v>
      </c>
      <c r="K412" s="481"/>
      <c r="L412" s="481"/>
      <c r="M412" s="2121" t="s">
        <v>280</v>
      </c>
      <c r="N412" s="2121"/>
      <c r="O412" s="528">
        <v>0.45200439252250679</v>
      </c>
      <c r="P412" s="481"/>
      <c r="Q412" s="48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161"/>
      <c r="C413" s="2120" t="s">
        <v>281</v>
      </c>
      <c r="D413" s="2121"/>
      <c r="E413" s="526">
        <v>0.41775120663145243</v>
      </c>
      <c r="F413" s="481"/>
      <c r="G413" s="481"/>
      <c r="H413" s="2121" t="s">
        <v>282</v>
      </c>
      <c r="I413" s="2121"/>
      <c r="J413" s="527">
        <v>0.45638497301886727</v>
      </c>
      <c r="K413" s="481"/>
      <c r="L413" s="481"/>
      <c r="M413" s="2121" t="s">
        <v>283</v>
      </c>
      <c r="N413" s="2121"/>
      <c r="O413" s="528">
        <v>-0.44925613388804148</v>
      </c>
      <c r="P413" s="481"/>
      <c r="Q413" s="48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161"/>
      <c r="C414" s="2120" t="s">
        <v>284</v>
      </c>
      <c r="D414" s="2121"/>
      <c r="E414" s="526">
        <v>0.39482574651641889</v>
      </c>
      <c r="F414" s="481"/>
      <c r="G414" s="481"/>
      <c r="H414" s="2121" t="s">
        <v>281</v>
      </c>
      <c r="I414" s="2121"/>
      <c r="J414" s="527">
        <v>0.45539084280068981</v>
      </c>
      <c r="K414" s="481"/>
      <c r="L414" s="481"/>
      <c r="M414" s="2121" t="s">
        <v>284</v>
      </c>
      <c r="N414" s="2121"/>
      <c r="O414" s="528">
        <v>0.36841890372532915</v>
      </c>
      <c r="P414" s="481"/>
      <c r="Q414" s="48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161"/>
      <c r="C415" s="2120" t="s">
        <v>285</v>
      </c>
      <c r="D415" s="2121"/>
      <c r="E415" s="526">
        <v>-0.38478241319711914</v>
      </c>
      <c r="F415" s="481"/>
      <c r="G415" s="481"/>
      <c r="H415" s="2121" t="s">
        <v>285</v>
      </c>
      <c r="I415" s="2121"/>
      <c r="J415" s="527">
        <v>-0.42631168191564894</v>
      </c>
      <c r="K415" s="481"/>
      <c r="L415" s="481"/>
      <c r="M415" s="2121" t="s">
        <v>286</v>
      </c>
      <c r="N415" s="2121"/>
      <c r="O415" s="528">
        <v>0.30139413331122855</v>
      </c>
      <c r="P415" s="481"/>
      <c r="Q415" s="48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161"/>
      <c r="C416" s="2120" t="s">
        <v>276</v>
      </c>
      <c r="D416" s="2121"/>
      <c r="E416" s="526">
        <v>0.38196013872925744</v>
      </c>
      <c r="F416" s="481"/>
      <c r="G416" s="481"/>
      <c r="H416" s="2121" t="s">
        <v>280</v>
      </c>
      <c r="I416" s="2121"/>
      <c r="J416" s="527">
        <v>0.33333868352706919</v>
      </c>
      <c r="K416" s="481"/>
      <c r="L416" s="481"/>
      <c r="M416" s="2121" t="s">
        <v>274</v>
      </c>
      <c r="N416" s="2121"/>
      <c r="O416" s="528">
        <v>-0.29800767448802751</v>
      </c>
      <c r="P416" s="481"/>
      <c r="Q416" s="48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161"/>
      <c r="C417" s="2120" t="s">
        <v>278</v>
      </c>
      <c r="D417" s="2121"/>
      <c r="E417" s="526">
        <v>0.37914893208424683</v>
      </c>
      <c r="F417" s="481"/>
      <c r="G417" s="481"/>
      <c r="H417" s="2121" t="s">
        <v>273</v>
      </c>
      <c r="I417" s="2121"/>
      <c r="J417" s="527">
        <v>0.32501373602765232</v>
      </c>
      <c r="K417" s="481"/>
      <c r="L417" s="481"/>
      <c r="M417" s="2121" t="s">
        <v>271</v>
      </c>
      <c r="N417" s="2121"/>
      <c r="O417" s="528">
        <v>-0.29517460298745274</v>
      </c>
      <c r="P417" s="481"/>
      <c r="Q417" s="48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161"/>
      <c r="C418" s="2120" t="s">
        <v>280</v>
      </c>
      <c r="D418" s="2121"/>
      <c r="E418" s="526">
        <v>0.36995908377543069</v>
      </c>
      <c r="F418" s="481"/>
      <c r="G418" s="481"/>
      <c r="H418" s="2121" t="s">
        <v>284</v>
      </c>
      <c r="I418" s="2121"/>
      <c r="J418" s="527">
        <v>0.31071836163676847</v>
      </c>
      <c r="K418" s="481"/>
      <c r="L418" s="481"/>
      <c r="M418" s="2121" t="s">
        <v>285</v>
      </c>
      <c r="N418" s="2121"/>
      <c r="O418" s="528">
        <v>-0.27096060374597492</v>
      </c>
      <c r="P418" s="481"/>
      <c r="Q418" s="48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161"/>
      <c r="C419" s="2120" t="s">
        <v>287</v>
      </c>
      <c r="D419" s="2121"/>
      <c r="E419" s="526">
        <v>-0.2805586406113707</v>
      </c>
      <c r="F419" s="481"/>
      <c r="G419" s="481"/>
      <c r="H419" s="2121" t="s">
        <v>287</v>
      </c>
      <c r="I419" s="2121"/>
      <c r="J419" s="527">
        <v>-0.28225484986628879</v>
      </c>
      <c r="K419" s="481"/>
      <c r="L419" s="481"/>
      <c r="M419" s="2121" t="s">
        <v>282</v>
      </c>
      <c r="N419" s="2121"/>
      <c r="O419" s="528">
        <v>0.24270365888784648</v>
      </c>
      <c r="P419" s="481"/>
      <c r="Q419" s="48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161"/>
      <c r="C420" s="2120" t="s">
        <v>282</v>
      </c>
      <c r="D420" s="2121"/>
      <c r="E420" s="526">
        <v>0.26945373167889913</v>
      </c>
      <c r="F420" s="481"/>
      <c r="G420" s="481"/>
      <c r="H420" s="2121" t="s">
        <v>276</v>
      </c>
      <c r="I420" s="2121"/>
      <c r="J420" s="527">
        <v>0.23660096451922788</v>
      </c>
      <c r="K420" s="481"/>
      <c r="L420" s="481"/>
      <c r="M420" s="2121" t="s">
        <v>279</v>
      </c>
      <c r="N420" s="2121"/>
      <c r="O420" s="528">
        <v>0.21660715755940024</v>
      </c>
      <c r="P420" s="481"/>
      <c r="Q420" s="48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161"/>
      <c r="C421" s="2120" t="s">
        <v>277</v>
      </c>
      <c r="D421" s="2121"/>
      <c r="E421" s="526">
        <v>0.25817185589047925</v>
      </c>
      <c r="F421" s="481"/>
      <c r="G421" s="481"/>
      <c r="H421" s="2121" t="s">
        <v>278</v>
      </c>
      <c r="I421" s="2121"/>
      <c r="J421" s="527">
        <v>0.22417517930455533</v>
      </c>
      <c r="K421" s="481"/>
      <c r="L421" s="481"/>
      <c r="M421" s="2121" t="s">
        <v>281</v>
      </c>
      <c r="N421" s="2121"/>
      <c r="O421" s="528">
        <v>0.21213309912439868</v>
      </c>
      <c r="P421" s="481"/>
      <c r="Q421" s="48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161"/>
      <c r="C422" s="2120" t="s">
        <v>288</v>
      </c>
      <c r="D422" s="2121"/>
      <c r="E422" s="526">
        <v>-0.24545991457604172</v>
      </c>
      <c r="F422" s="481"/>
      <c r="G422" s="481"/>
      <c r="H422" s="2121" t="s">
        <v>286</v>
      </c>
      <c r="I422" s="2121"/>
      <c r="J422" s="527">
        <v>0.19234244802755412</v>
      </c>
      <c r="K422" s="481"/>
      <c r="L422" s="481"/>
      <c r="M422" s="2121" t="s">
        <v>287</v>
      </c>
      <c r="N422" s="2121"/>
      <c r="O422" s="528">
        <v>-0.1980910499946478</v>
      </c>
      <c r="P422" s="481"/>
      <c r="Q422" s="48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161"/>
      <c r="C423" s="2120" t="s">
        <v>286</v>
      </c>
      <c r="D423" s="2121"/>
      <c r="E423" s="526">
        <v>0.23530323405363343</v>
      </c>
      <c r="F423" s="481"/>
      <c r="G423" s="481"/>
      <c r="H423" s="2121" t="s">
        <v>289</v>
      </c>
      <c r="I423" s="2121"/>
      <c r="J423" s="527">
        <v>-0.19139365893665064</v>
      </c>
      <c r="K423" s="481"/>
      <c r="L423" s="481"/>
      <c r="M423" s="2121" t="s">
        <v>289</v>
      </c>
      <c r="N423" s="2121"/>
      <c r="O423" s="528">
        <v>-0.15237377878034883</v>
      </c>
      <c r="P423" s="481"/>
      <c r="Q423" s="48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161"/>
      <c r="C424" s="2120" t="s">
        <v>289</v>
      </c>
      <c r="D424" s="2121"/>
      <c r="E424" s="526">
        <v>-0.2086593780820844</v>
      </c>
      <c r="F424" s="481"/>
      <c r="G424" s="481"/>
      <c r="H424" s="2121" t="s">
        <v>290</v>
      </c>
      <c r="I424" s="2121"/>
      <c r="J424" s="527">
        <v>0.17776815544224323</v>
      </c>
      <c r="K424" s="481"/>
      <c r="L424" s="481"/>
      <c r="M424" s="2121" t="s">
        <v>291</v>
      </c>
      <c r="N424" s="2121"/>
      <c r="O424" s="528">
        <v>-0.13861360063424727</v>
      </c>
      <c r="P424" s="481"/>
      <c r="Q424" s="48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161"/>
      <c r="C425" s="2120" t="s">
        <v>283</v>
      </c>
      <c r="D425" s="2121"/>
      <c r="E425" s="526">
        <v>-0.18520925587047762</v>
      </c>
      <c r="F425" s="481"/>
      <c r="G425" s="481"/>
      <c r="H425" s="2121" t="s">
        <v>283</v>
      </c>
      <c r="I425" s="2121"/>
      <c r="J425" s="527">
        <v>0.1314274340909683</v>
      </c>
      <c r="K425" s="481"/>
      <c r="L425" s="481"/>
      <c r="M425" s="2121" t="s">
        <v>292</v>
      </c>
      <c r="N425" s="2121"/>
      <c r="O425" s="528">
        <v>0.11414028475638355</v>
      </c>
      <c r="P425" s="481"/>
      <c r="Q425" s="48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161"/>
      <c r="C426" s="2120" t="s">
        <v>292</v>
      </c>
      <c r="D426" s="2121"/>
      <c r="E426" s="526">
        <v>0.1563750751325918</v>
      </c>
      <c r="F426" s="481"/>
      <c r="G426" s="481"/>
      <c r="H426" s="2121" t="s">
        <v>288</v>
      </c>
      <c r="I426" s="2121"/>
      <c r="J426" s="527">
        <v>-0.11546255670776956</v>
      </c>
      <c r="K426" s="481"/>
      <c r="L426" s="481"/>
      <c r="M426" s="2121" t="s">
        <v>277</v>
      </c>
      <c r="N426" s="2121"/>
      <c r="O426" s="528">
        <v>-0.11316804775595234</v>
      </c>
      <c r="P426" s="481"/>
      <c r="Q426" s="48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161"/>
      <c r="C427" s="2120" t="s">
        <v>291</v>
      </c>
      <c r="D427" s="2121"/>
      <c r="E427" s="526">
        <v>-0.13896183344541171</v>
      </c>
      <c r="F427" s="481"/>
      <c r="G427" s="481"/>
      <c r="H427" s="2121" t="s">
        <v>293</v>
      </c>
      <c r="I427" s="2121"/>
      <c r="J427" s="527">
        <v>0.10182232067816928</v>
      </c>
      <c r="K427" s="481"/>
      <c r="L427" s="481"/>
      <c r="M427" s="2121" t="s">
        <v>288</v>
      </c>
      <c r="N427" s="2121"/>
      <c r="O427" s="528">
        <v>-8.9244329221124033E-2</v>
      </c>
      <c r="P427" s="481"/>
      <c r="Q427" s="48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161"/>
      <c r="C428" s="2120" t="s">
        <v>294</v>
      </c>
      <c r="D428" s="2121"/>
      <c r="E428" s="526">
        <v>0.1085998215741709</v>
      </c>
      <c r="F428" s="481"/>
      <c r="G428" s="481"/>
      <c r="H428" s="2121" t="s">
        <v>295</v>
      </c>
      <c r="I428" s="2121"/>
      <c r="J428" s="527">
        <v>-9.2406044002111498E-2</v>
      </c>
      <c r="K428" s="481"/>
      <c r="L428" s="481"/>
      <c r="M428" s="2121" t="s">
        <v>294</v>
      </c>
      <c r="N428" s="2121"/>
      <c r="O428" s="528">
        <v>7.914864575591124E-2</v>
      </c>
      <c r="P428" s="481"/>
      <c r="Q428" s="48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161"/>
      <c r="C429" s="2120" t="s">
        <v>290</v>
      </c>
      <c r="D429" s="2121"/>
      <c r="E429" s="526">
        <v>0.10049855976653553</v>
      </c>
      <c r="F429" s="481"/>
      <c r="G429" s="481"/>
      <c r="H429" s="2121" t="s">
        <v>296</v>
      </c>
      <c r="I429" s="2121"/>
      <c r="J429" s="527">
        <v>-8.7223437384942634E-2</v>
      </c>
      <c r="K429" s="481"/>
      <c r="L429" s="481"/>
      <c r="M429" s="2121" t="s">
        <v>297</v>
      </c>
      <c r="N429" s="2121"/>
      <c r="O429" s="528">
        <v>7.4587765926448849E-2</v>
      </c>
      <c r="P429" s="481"/>
      <c r="Q429" s="48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161"/>
      <c r="C430" s="2120" t="s">
        <v>298</v>
      </c>
      <c r="D430" s="2121"/>
      <c r="E430" s="526">
        <v>9.4222324596630699E-2</v>
      </c>
      <c r="F430" s="481"/>
      <c r="G430" s="481"/>
      <c r="H430" s="2121" t="s">
        <v>291</v>
      </c>
      <c r="I430" s="2121"/>
      <c r="J430" s="527">
        <v>-7.8134914497254737E-2</v>
      </c>
      <c r="K430" s="481"/>
      <c r="L430" s="481"/>
      <c r="M430" s="2121" t="s">
        <v>290</v>
      </c>
      <c r="N430" s="2121"/>
      <c r="O430" s="528">
        <v>6.7455014218161927E-2</v>
      </c>
      <c r="P430" s="481"/>
      <c r="Q430" s="48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161"/>
      <c r="C431" s="2120" t="s">
        <v>295</v>
      </c>
      <c r="D431" s="2121"/>
      <c r="E431" s="526">
        <v>-8.8299799373031063E-2</v>
      </c>
      <c r="F431" s="481"/>
      <c r="G431" s="481"/>
      <c r="H431" s="2121" t="s">
        <v>299</v>
      </c>
      <c r="I431" s="2121"/>
      <c r="J431" s="527">
        <v>6.8392477976560354E-2</v>
      </c>
      <c r="K431" s="481"/>
      <c r="L431" s="481"/>
      <c r="M431" s="2121" t="s">
        <v>300</v>
      </c>
      <c r="N431" s="2121"/>
      <c r="O431" s="528">
        <v>6.4491467449126469E-2</v>
      </c>
      <c r="P431" s="481"/>
      <c r="Q431" s="48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161"/>
      <c r="C432" s="2120" t="s">
        <v>296</v>
      </c>
      <c r="D432" s="2121"/>
      <c r="E432" s="526">
        <v>-8.3320895695471062E-2</v>
      </c>
      <c r="F432" s="481"/>
      <c r="G432" s="481"/>
      <c r="H432" s="2121" t="s">
        <v>294</v>
      </c>
      <c r="I432" s="2121"/>
      <c r="J432" s="527">
        <v>6.7617628980346234E-2</v>
      </c>
      <c r="K432" s="481"/>
      <c r="L432" s="481"/>
      <c r="M432" s="2121" t="s">
        <v>301</v>
      </c>
      <c r="N432" s="2121"/>
      <c r="O432" s="528">
        <v>-3.4347775382131136E-2</v>
      </c>
      <c r="P432" s="481"/>
      <c r="Q432" s="48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161"/>
      <c r="C433" s="2120" t="s">
        <v>301</v>
      </c>
      <c r="D433" s="2121"/>
      <c r="E433" s="526">
        <v>-5.7254121311991528E-2</v>
      </c>
      <c r="F433" s="481"/>
      <c r="G433" s="481"/>
      <c r="H433" s="2121" t="s">
        <v>292</v>
      </c>
      <c r="I433" s="2121"/>
      <c r="J433" s="527">
        <v>6.6029267917915191E-2</v>
      </c>
      <c r="K433" s="481"/>
      <c r="L433" s="481"/>
      <c r="M433" s="2121" t="s">
        <v>296</v>
      </c>
      <c r="N433" s="2121"/>
      <c r="O433" s="528">
        <v>-2.7087800357113764E-2</v>
      </c>
      <c r="P433" s="481"/>
      <c r="Q433" s="48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161"/>
      <c r="C434" s="2120" t="s">
        <v>302</v>
      </c>
      <c r="D434" s="2121"/>
      <c r="E434" s="526">
        <v>-5.5305553959665375E-2</v>
      </c>
      <c r="F434" s="481"/>
      <c r="G434" s="481"/>
      <c r="H434" s="2121" t="s">
        <v>303</v>
      </c>
      <c r="I434" s="2121"/>
      <c r="J434" s="527">
        <v>5.8265704187115852E-2</v>
      </c>
      <c r="K434" s="481"/>
      <c r="L434" s="481"/>
      <c r="M434" s="2121" t="s">
        <v>304</v>
      </c>
      <c r="N434" s="2121"/>
      <c r="O434" s="528">
        <v>-2.5103130362495438E-2</v>
      </c>
      <c r="P434" s="481"/>
      <c r="Q434" s="48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161"/>
      <c r="C435" s="2120" t="s">
        <v>297</v>
      </c>
      <c r="D435" s="2121"/>
      <c r="E435" s="526">
        <v>5.0432396363731313E-2</v>
      </c>
      <c r="F435" s="481"/>
      <c r="G435" s="481"/>
      <c r="H435" s="2121" t="s">
        <v>301</v>
      </c>
      <c r="I435" s="2121"/>
      <c r="J435" s="527">
        <v>-5.2888557729923083E-2</v>
      </c>
      <c r="K435" s="481"/>
      <c r="L435" s="481"/>
      <c r="M435" s="2121" t="s">
        <v>298</v>
      </c>
      <c r="N435" s="2121"/>
      <c r="O435" s="528">
        <v>-1.752605562854433E-2</v>
      </c>
      <c r="P435" s="481"/>
      <c r="Q435" s="48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161"/>
      <c r="C436" s="2120" t="s">
        <v>303</v>
      </c>
      <c r="D436" s="2121"/>
      <c r="E436" s="526">
        <v>4.9031238272536685E-2</v>
      </c>
      <c r="F436" s="481"/>
      <c r="G436" s="481"/>
      <c r="H436" s="2121" t="s">
        <v>302</v>
      </c>
      <c r="I436" s="2121"/>
      <c r="J436" s="527">
        <v>4.738034268876426E-2</v>
      </c>
      <c r="K436" s="481"/>
      <c r="L436" s="481"/>
      <c r="M436" s="2121" t="s">
        <v>305</v>
      </c>
      <c r="N436" s="2121"/>
      <c r="O436" s="528">
        <v>1.5702343932220513E-2</v>
      </c>
      <c r="P436" s="481"/>
      <c r="Q436" s="48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161"/>
      <c r="C437" s="2120" t="s">
        <v>300</v>
      </c>
      <c r="D437" s="2121"/>
      <c r="E437" s="526">
        <v>4.7849282544931947E-2</v>
      </c>
      <c r="F437" s="481"/>
      <c r="G437" s="481"/>
      <c r="H437" s="2121" t="s">
        <v>305</v>
      </c>
      <c r="I437" s="2121"/>
      <c r="J437" s="527">
        <v>-3.9051105115214813E-2</v>
      </c>
      <c r="K437" s="481"/>
      <c r="L437" s="481"/>
      <c r="M437" s="2121" t="s">
        <v>299</v>
      </c>
      <c r="N437" s="2121"/>
      <c r="O437" s="528">
        <v>1.4723616814644442E-2</v>
      </c>
      <c r="P437" s="481"/>
      <c r="Q437" s="48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161"/>
      <c r="C438" s="2120" t="s">
        <v>304</v>
      </c>
      <c r="D438" s="2121"/>
      <c r="E438" s="526">
        <v>-4.3271950056907309E-2</v>
      </c>
      <c r="F438" s="481"/>
      <c r="G438" s="481"/>
      <c r="H438" s="2121" t="s">
        <v>298</v>
      </c>
      <c r="I438" s="2121"/>
      <c r="J438" s="527">
        <v>-3.3969586106474776E-2</v>
      </c>
      <c r="K438" s="481"/>
      <c r="L438" s="481"/>
      <c r="M438" s="2121" t="s">
        <v>302</v>
      </c>
      <c r="N438" s="2121"/>
      <c r="O438" s="528">
        <v>8.100261374784444E-3</v>
      </c>
      <c r="P438" s="481"/>
      <c r="Q438" s="48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161"/>
      <c r="C439" s="2120" t="s">
        <v>293</v>
      </c>
      <c r="D439" s="2121"/>
      <c r="E439" s="526">
        <v>3.6579087738887239E-2</v>
      </c>
      <c r="F439" s="481"/>
      <c r="G439" s="481"/>
      <c r="H439" s="2121" t="s">
        <v>297</v>
      </c>
      <c r="I439" s="2121"/>
      <c r="J439" s="527">
        <v>3.1472805954268601E-2</v>
      </c>
      <c r="K439" s="481"/>
      <c r="L439" s="481"/>
      <c r="M439" s="2121" t="s">
        <v>295</v>
      </c>
      <c r="N439" s="2121"/>
      <c r="O439" s="528">
        <v>5.1184450123653979E-3</v>
      </c>
      <c r="P439" s="481"/>
      <c r="Q439" s="48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161"/>
      <c r="C440" s="2120" t="s">
        <v>299</v>
      </c>
      <c r="D440" s="2121"/>
      <c r="E440" s="526">
        <v>2.6286560971169388E-2</v>
      </c>
      <c r="F440" s="481"/>
      <c r="G440" s="481"/>
      <c r="H440" s="2121" t="s">
        <v>300</v>
      </c>
      <c r="I440" s="2121"/>
      <c r="J440" s="527">
        <v>3.030987790317138E-2</v>
      </c>
      <c r="K440" s="481"/>
      <c r="L440" s="481"/>
      <c r="M440" s="2121" t="s">
        <v>293</v>
      </c>
      <c r="N440" s="2121"/>
      <c r="O440" s="528">
        <v>-4.4866987454743497E-3</v>
      </c>
      <c r="P440" s="481"/>
      <c r="Q440" s="48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161"/>
      <c r="C441" s="2120" t="s">
        <v>305</v>
      </c>
      <c r="D441" s="2121"/>
      <c r="E441" s="529">
        <v>-1.2284187813459368E-2</v>
      </c>
      <c r="F441" s="481"/>
      <c r="G441" s="481"/>
      <c r="H441" s="2121" t="s">
        <v>304</v>
      </c>
      <c r="I441" s="2121"/>
      <c r="J441" s="530">
        <v>-9.2746702977319385E-3</v>
      </c>
      <c r="K441" s="481"/>
      <c r="L441" s="481"/>
      <c r="M441" s="2121" t="s">
        <v>303</v>
      </c>
      <c r="N441" s="2121"/>
      <c r="O441" s="531">
        <v>2.2112410895664685E-3</v>
      </c>
      <c r="P441" s="481"/>
      <c r="Q441" s="48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161"/>
      <c r="C442" s="2120"/>
      <c r="D442" s="2121"/>
      <c r="E442" s="481"/>
      <c r="F442" s="481"/>
      <c r="G442" s="481"/>
      <c r="H442" s="2121"/>
      <c r="I442" s="2121"/>
      <c r="J442" s="481"/>
      <c r="K442" s="481"/>
      <c r="L442" s="481"/>
      <c r="M442" s="2121"/>
      <c r="N442" s="2121"/>
      <c r="O442" s="481"/>
      <c r="P442" s="481"/>
      <c r="Q442" s="48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161"/>
      <c r="C443" s="2120"/>
      <c r="D443" s="2121"/>
      <c r="E443" s="481"/>
      <c r="F443" s="481"/>
      <c r="G443" s="481"/>
      <c r="H443" s="2121"/>
      <c r="I443" s="2121"/>
      <c r="J443" s="481"/>
      <c r="K443" s="481"/>
      <c r="L443" s="481"/>
      <c r="M443" s="2121"/>
      <c r="N443" s="2121"/>
      <c r="O443" s="481"/>
      <c r="P443" s="481"/>
      <c r="Q443" s="48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161"/>
      <c r="C444" s="2120"/>
      <c r="D444" s="2121"/>
      <c r="E444" s="481"/>
      <c r="F444" s="481"/>
      <c r="G444" s="481"/>
      <c r="H444" s="2121"/>
      <c r="I444" s="2121"/>
      <c r="J444" s="481"/>
      <c r="K444" s="481"/>
      <c r="L444" s="481"/>
      <c r="M444" s="2121"/>
      <c r="N444" s="2121"/>
      <c r="O444" s="481"/>
      <c r="P444" s="481"/>
      <c r="Q444" s="48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161"/>
      <c r="C445" s="2120" t="s">
        <v>232</v>
      </c>
      <c r="D445" s="2121"/>
      <c r="E445" s="2121"/>
      <c r="F445" s="481"/>
      <c r="G445" s="481"/>
      <c r="H445" s="2121" t="s">
        <v>232</v>
      </c>
      <c r="I445" s="2121"/>
      <c r="J445" s="2121"/>
      <c r="K445" s="481"/>
      <c r="L445" s="481"/>
      <c r="M445" s="2121" t="s">
        <v>232</v>
      </c>
      <c r="N445" s="2121"/>
      <c r="O445" s="2121"/>
      <c r="P445" s="481"/>
      <c r="Q445" s="48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120"/>
      <c r="D446" s="2121"/>
      <c r="E446" s="508" t="s">
        <v>233</v>
      </c>
      <c r="F446" s="481"/>
      <c r="G446" s="481"/>
      <c r="H446" s="2121"/>
      <c r="I446" s="2121"/>
      <c r="J446" s="509" t="s">
        <v>233</v>
      </c>
      <c r="K446" s="481"/>
      <c r="L446" s="481"/>
      <c r="M446" s="2121"/>
      <c r="N446" s="2121"/>
      <c r="O446" s="510" t="s">
        <v>233</v>
      </c>
      <c r="P446" s="481"/>
      <c r="Q446" s="48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120" t="s">
        <v>272</v>
      </c>
      <c r="D447" s="2121"/>
      <c r="E447" s="523">
        <v>0.33132589907893684</v>
      </c>
      <c r="F447" s="481"/>
      <c r="G447" s="481"/>
      <c r="H447" s="2121" t="s">
        <v>272</v>
      </c>
      <c r="I447" s="2121"/>
      <c r="J447" s="524">
        <v>0.31844658062611914</v>
      </c>
      <c r="K447" s="481"/>
      <c r="L447" s="481"/>
      <c r="M447" s="2121" t="s">
        <v>272</v>
      </c>
      <c r="N447" s="2121"/>
      <c r="O447" s="525">
        <v>0.25674059451140874</v>
      </c>
      <c r="P447" s="481"/>
      <c r="Q447" s="48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120" t="s">
        <v>268</v>
      </c>
      <c r="D448" s="2121"/>
      <c r="E448" s="526">
        <v>0.49733322912120287</v>
      </c>
      <c r="F448" s="481"/>
      <c r="G448" s="481"/>
      <c r="H448" s="2121" t="s">
        <v>268</v>
      </c>
      <c r="I448" s="2121"/>
      <c r="J448" s="527">
        <v>0.41898591121157941</v>
      </c>
      <c r="K448" s="481"/>
      <c r="L448" s="481"/>
      <c r="M448" s="2121" t="s">
        <v>268</v>
      </c>
      <c r="N448" s="2121"/>
      <c r="O448" s="528">
        <v>0.44373595293322021</v>
      </c>
      <c r="P448" s="481"/>
      <c r="Q448" s="48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120" t="s">
        <v>284</v>
      </c>
      <c r="D449" s="2121"/>
      <c r="E449" s="526">
        <v>0.15588737011224746</v>
      </c>
      <c r="F449" s="481"/>
      <c r="G449" s="481"/>
      <c r="H449" s="2121" t="s">
        <v>284</v>
      </c>
      <c r="I449" s="2121"/>
      <c r="J449" s="527">
        <v>9.654590025823763E-2</v>
      </c>
      <c r="K449" s="481"/>
      <c r="L449" s="481"/>
      <c r="M449" s="2121" t="s">
        <v>284</v>
      </c>
      <c r="N449" s="2121"/>
      <c r="O449" s="528">
        <v>0.13573248862217335</v>
      </c>
      <c r="P449" s="481"/>
      <c r="Q449" s="48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120" t="s">
        <v>282</v>
      </c>
      <c r="D450" s="2121"/>
      <c r="E450" s="526">
        <v>7.2605313515684167E-2</v>
      </c>
      <c r="F450" s="481"/>
      <c r="G450" s="481"/>
      <c r="H450" s="2121" t="s">
        <v>282</v>
      </c>
      <c r="I450" s="2121"/>
      <c r="J450" s="527">
        <v>0.2082872435974322</v>
      </c>
      <c r="K450" s="481"/>
      <c r="L450" s="481"/>
      <c r="M450" s="2121" t="s">
        <v>282</v>
      </c>
      <c r="N450" s="2121"/>
      <c r="O450" s="528">
        <v>5.8905066037548144E-2</v>
      </c>
      <c r="P450" s="481"/>
      <c r="Q450" s="48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120" t="s">
        <v>292</v>
      </c>
      <c r="D451" s="2121"/>
      <c r="E451" s="526">
        <v>2.445316412272373E-2</v>
      </c>
      <c r="F451" s="481"/>
      <c r="G451" s="481"/>
      <c r="H451" s="2121" t="s">
        <v>292</v>
      </c>
      <c r="I451" s="2121"/>
      <c r="J451" s="527">
        <v>4.359864221775824E-3</v>
      </c>
      <c r="K451" s="481"/>
      <c r="L451" s="481"/>
      <c r="M451" s="2121" t="s">
        <v>292</v>
      </c>
      <c r="N451" s="2121"/>
      <c r="O451" s="528">
        <v>1.3028004604268322E-2</v>
      </c>
      <c r="P451" s="481"/>
      <c r="Q451" s="48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120" t="s">
        <v>280</v>
      </c>
      <c r="D452" s="2121"/>
      <c r="E452" s="526">
        <v>0.13686972366795613</v>
      </c>
      <c r="F452" s="481"/>
      <c r="G452" s="481"/>
      <c r="H452" s="2121" t="s">
        <v>280</v>
      </c>
      <c r="I452" s="2121"/>
      <c r="J452" s="527">
        <v>0.11111467793555958</v>
      </c>
      <c r="K452" s="481"/>
      <c r="L452" s="481"/>
      <c r="M452" s="2121" t="s">
        <v>280</v>
      </c>
      <c r="N452" s="2121"/>
      <c r="O452" s="528">
        <v>0.20430797085964039</v>
      </c>
      <c r="P452" s="481"/>
      <c r="Q452" s="48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120" t="s">
        <v>301</v>
      </c>
      <c r="D453" s="2121"/>
      <c r="E453" s="526">
        <v>3.2780344072082424E-3</v>
      </c>
      <c r="F453" s="481"/>
      <c r="G453" s="481"/>
      <c r="H453" s="2121" t="s">
        <v>301</v>
      </c>
      <c r="I453" s="2121"/>
      <c r="J453" s="527">
        <v>2.7971995387514065E-3</v>
      </c>
      <c r="K453" s="481"/>
      <c r="L453" s="481"/>
      <c r="M453" s="2121" t="s">
        <v>301</v>
      </c>
      <c r="N453" s="2121"/>
      <c r="O453" s="528">
        <v>1.1797696737013337E-3</v>
      </c>
      <c r="P453" s="481"/>
      <c r="Q453" s="48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120" t="s">
        <v>277</v>
      </c>
      <c r="D454" s="2121"/>
      <c r="E454" s="526">
        <v>6.6652707173934386E-2</v>
      </c>
      <c r="F454" s="481"/>
      <c r="G454" s="481"/>
      <c r="H454" s="2121" t="s">
        <v>277</v>
      </c>
      <c r="I454" s="2121"/>
      <c r="J454" s="527">
        <v>0.27576085334848921</v>
      </c>
      <c r="K454" s="481"/>
      <c r="L454" s="481"/>
      <c r="M454" s="2121" t="s">
        <v>277</v>
      </c>
      <c r="N454" s="2121"/>
      <c r="O454" s="528">
        <v>1.2807007032893508E-2</v>
      </c>
      <c r="P454" s="481"/>
      <c r="Q454" s="48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120" t="s">
        <v>271</v>
      </c>
      <c r="D455" s="2121"/>
      <c r="E455" s="526">
        <v>0.28731082442360284</v>
      </c>
      <c r="F455" s="481"/>
      <c r="G455" s="481"/>
      <c r="H455" s="2121" t="s">
        <v>271</v>
      </c>
      <c r="I455" s="2121"/>
      <c r="J455" s="527">
        <v>0.37716276604266447</v>
      </c>
      <c r="K455" s="481"/>
      <c r="L455" s="481"/>
      <c r="M455" s="2121" t="s">
        <v>271</v>
      </c>
      <c r="N455" s="2121"/>
      <c r="O455" s="528">
        <v>8.7128046248800342E-2</v>
      </c>
      <c r="P455" s="481"/>
      <c r="Q455" s="48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120" t="s">
        <v>303</v>
      </c>
      <c r="D456" s="2121"/>
      <c r="E456" s="526">
        <v>2.4040623265382663E-3</v>
      </c>
      <c r="F456" s="481"/>
      <c r="G456" s="481"/>
      <c r="H456" s="2121" t="s">
        <v>303</v>
      </c>
      <c r="I456" s="2121"/>
      <c r="J456" s="527">
        <v>3.3948922844204898E-3</v>
      </c>
      <c r="K456" s="481"/>
      <c r="L456" s="481"/>
      <c r="M456" s="2121" t="s">
        <v>303</v>
      </c>
      <c r="N456" s="2121"/>
      <c r="O456" s="528">
        <v>4.889587156187103E-6</v>
      </c>
      <c r="P456" s="481"/>
      <c r="Q456" s="48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120" t="s">
        <v>278</v>
      </c>
      <c r="D457" s="2121"/>
      <c r="E457" s="526">
        <v>0.14375391270062482</v>
      </c>
      <c r="F457" s="481"/>
      <c r="G457" s="481"/>
      <c r="H457" s="2121" t="s">
        <v>278</v>
      </c>
      <c r="I457" s="2121"/>
      <c r="J457" s="527">
        <v>5.0254511016229533E-2</v>
      </c>
      <c r="K457" s="481"/>
      <c r="L457" s="481"/>
      <c r="M457" s="2121" t="s">
        <v>278</v>
      </c>
      <c r="N457" s="2121"/>
      <c r="O457" s="528">
        <v>0.28403881226949057</v>
      </c>
      <c r="P457" s="481"/>
      <c r="Q457" s="48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120" t="s">
        <v>296</v>
      </c>
      <c r="D458" s="2121"/>
      <c r="E458" s="526">
        <v>6.9423716594955677E-3</v>
      </c>
      <c r="F458" s="481"/>
      <c r="G458" s="481"/>
      <c r="H458" s="2121" t="s">
        <v>296</v>
      </c>
      <c r="I458" s="2121"/>
      <c r="J458" s="527">
        <v>7.6079280292450082E-3</v>
      </c>
      <c r="K458" s="481"/>
      <c r="L458" s="481"/>
      <c r="M458" s="2121" t="s">
        <v>296</v>
      </c>
      <c r="N458" s="2121"/>
      <c r="O458" s="528">
        <v>7.3374892818685257E-4</v>
      </c>
      <c r="P458" s="481"/>
      <c r="Q458" s="48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120" t="s">
        <v>305</v>
      </c>
      <c r="D459" s="2121"/>
      <c r="E459" s="526">
        <v>1.5090127023634364E-4</v>
      </c>
      <c r="F459" s="481"/>
      <c r="G459" s="481"/>
      <c r="H459" s="2121" t="s">
        <v>305</v>
      </c>
      <c r="I459" s="2121"/>
      <c r="J459" s="527">
        <v>1.5249888107195565E-3</v>
      </c>
      <c r="K459" s="481"/>
      <c r="L459" s="481"/>
      <c r="M459" s="2121" t="s">
        <v>305</v>
      </c>
      <c r="N459" s="2121"/>
      <c r="O459" s="528">
        <v>2.4656360496574237E-4</v>
      </c>
      <c r="P459" s="481"/>
      <c r="Q459" s="48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120" t="s">
        <v>289</v>
      </c>
      <c r="D460" s="2121"/>
      <c r="E460" s="526">
        <v>4.3538736061602246E-2</v>
      </c>
      <c r="F460" s="481"/>
      <c r="G460" s="481"/>
      <c r="H460" s="2121" t="s">
        <v>289</v>
      </c>
      <c r="I460" s="2121"/>
      <c r="J460" s="527">
        <v>3.663153268115895E-2</v>
      </c>
      <c r="K460" s="481"/>
      <c r="L460" s="481"/>
      <c r="M460" s="2121" t="s">
        <v>289</v>
      </c>
      <c r="N460" s="2121"/>
      <c r="O460" s="528">
        <v>2.3217768459802682E-2</v>
      </c>
      <c r="P460" s="481"/>
      <c r="Q460" s="48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120" t="s">
        <v>283</v>
      </c>
      <c r="D461" s="2121"/>
      <c r="E461" s="526">
        <v>3.4302468460096047E-2</v>
      </c>
      <c r="F461" s="481"/>
      <c r="G461" s="481"/>
      <c r="H461" s="2121" t="s">
        <v>283</v>
      </c>
      <c r="I461" s="2121"/>
      <c r="J461" s="527">
        <v>1.7273170431735815E-2</v>
      </c>
      <c r="K461" s="481"/>
      <c r="L461" s="481"/>
      <c r="M461" s="2121" t="s">
        <v>283</v>
      </c>
      <c r="N461" s="2121"/>
      <c r="O461" s="528">
        <v>0.20183107383602986</v>
      </c>
      <c r="P461" s="481"/>
      <c r="Q461" s="48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120" t="s">
        <v>267</v>
      </c>
      <c r="D462" s="2121"/>
      <c r="E462" s="526">
        <v>0.52876127325155597</v>
      </c>
      <c r="F462" s="481"/>
      <c r="G462" s="481"/>
      <c r="H462" s="2121" t="s">
        <v>267</v>
      </c>
      <c r="I462" s="2121"/>
      <c r="J462" s="527">
        <v>0.38767386024215189</v>
      </c>
      <c r="K462" s="481"/>
      <c r="L462" s="481"/>
      <c r="M462" s="2121" t="s">
        <v>267</v>
      </c>
      <c r="N462" s="2121"/>
      <c r="O462" s="528">
        <v>0.54460805141899582</v>
      </c>
      <c r="P462" s="481"/>
      <c r="Q462" s="48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120" t="s">
        <v>291</v>
      </c>
      <c r="D463" s="2121"/>
      <c r="E463" s="526">
        <v>1.9310391154510345E-2</v>
      </c>
      <c r="F463" s="481"/>
      <c r="G463" s="481"/>
      <c r="H463" s="2121" t="s">
        <v>291</v>
      </c>
      <c r="I463" s="2121"/>
      <c r="J463" s="527">
        <v>6.1050648634933084E-3</v>
      </c>
      <c r="K463" s="481"/>
      <c r="L463" s="481"/>
      <c r="M463" s="2121" t="s">
        <v>291</v>
      </c>
      <c r="N463" s="2121"/>
      <c r="O463" s="528">
        <v>1.9213730280790594E-2</v>
      </c>
      <c r="P463" s="481"/>
      <c r="Q463" s="48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120" t="s">
        <v>287</v>
      </c>
      <c r="D464" s="2121"/>
      <c r="E464" s="526">
        <v>7.8713150821700259E-2</v>
      </c>
      <c r="F464" s="481"/>
      <c r="G464" s="481"/>
      <c r="H464" s="2121" t="s">
        <v>287</v>
      </c>
      <c r="I464" s="2121"/>
      <c r="J464" s="527">
        <v>7.9667800273041225E-2</v>
      </c>
      <c r="K464" s="481"/>
      <c r="L464" s="481"/>
      <c r="M464" s="2121" t="s">
        <v>287</v>
      </c>
      <c r="N464" s="2121"/>
      <c r="O464" s="528">
        <v>3.9240064087982057E-2</v>
      </c>
      <c r="P464" s="481"/>
      <c r="Q464" s="48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120" t="s">
        <v>285</v>
      </c>
      <c r="D465" s="2121"/>
      <c r="E465" s="526">
        <v>0.14805750550579852</v>
      </c>
      <c r="F465" s="481"/>
      <c r="G465" s="481"/>
      <c r="H465" s="2121" t="s">
        <v>285</v>
      </c>
      <c r="I465" s="2121"/>
      <c r="J465" s="527">
        <v>0.18174165013774946</v>
      </c>
      <c r="K465" s="481"/>
      <c r="L465" s="481"/>
      <c r="M465" s="2121" t="s">
        <v>285</v>
      </c>
      <c r="N465" s="2121"/>
      <c r="O465" s="528">
        <v>7.3419648782383232E-2</v>
      </c>
      <c r="P465" s="481"/>
      <c r="Q465" s="48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120" t="s">
        <v>297</v>
      </c>
      <c r="D466" s="2121"/>
      <c r="E466" s="526">
        <v>2.5434266029884995E-3</v>
      </c>
      <c r="F466" s="481"/>
      <c r="G466" s="481"/>
      <c r="H466" s="2121" t="s">
        <v>297</v>
      </c>
      <c r="I466" s="2121"/>
      <c r="J466" s="527">
        <v>9.9053751463504518E-4</v>
      </c>
      <c r="K466" s="481"/>
      <c r="L466" s="481"/>
      <c r="M466" s="2121" t="s">
        <v>297</v>
      </c>
      <c r="N466" s="2121"/>
      <c r="O466" s="528">
        <v>5.5633348258987241E-3</v>
      </c>
      <c r="P466" s="481"/>
      <c r="Q466" s="48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120" t="s">
        <v>293</v>
      </c>
      <c r="D467" s="2121"/>
      <c r="E467" s="526">
        <v>1.3380296598092109E-3</v>
      </c>
      <c r="F467" s="481"/>
      <c r="G467" s="481"/>
      <c r="H467" s="2121" t="s">
        <v>293</v>
      </c>
      <c r="I467" s="2121"/>
      <c r="J467" s="527">
        <v>1.0367784988287939E-2</v>
      </c>
      <c r="K467" s="481"/>
      <c r="L467" s="481"/>
      <c r="M467" s="2121" t="s">
        <v>293</v>
      </c>
      <c r="N467" s="2121"/>
      <c r="O467" s="528">
        <v>2.0130465632641103E-5</v>
      </c>
      <c r="P467" s="481"/>
      <c r="Q467" s="48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120" t="s">
        <v>269</v>
      </c>
      <c r="D468" s="2121"/>
      <c r="E468" s="526">
        <v>0.24439212579219011</v>
      </c>
      <c r="F468" s="481"/>
      <c r="G468" s="481"/>
      <c r="H468" s="2121" t="s">
        <v>269</v>
      </c>
      <c r="I468" s="2121"/>
      <c r="J468" s="527">
        <v>0.21291820483956811</v>
      </c>
      <c r="K468" s="481"/>
      <c r="L468" s="481"/>
      <c r="M468" s="2121" t="s">
        <v>269</v>
      </c>
      <c r="N468" s="2121"/>
      <c r="O468" s="528">
        <v>0.50096385552424672</v>
      </c>
      <c r="P468" s="481"/>
      <c r="Q468" s="48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120" t="s">
        <v>295</v>
      </c>
      <c r="D469" s="2121"/>
      <c r="E469" s="526">
        <v>7.7968545693175365E-3</v>
      </c>
      <c r="F469" s="481"/>
      <c r="G469" s="481"/>
      <c r="H469" s="2121" t="s">
        <v>295</v>
      </c>
      <c r="I469" s="2121"/>
      <c r="J469" s="527">
        <v>8.5388769681201664E-3</v>
      </c>
      <c r="K469" s="481"/>
      <c r="L469" s="481"/>
      <c r="M469" s="2121" t="s">
        <v>295</v>
      </c>
      <c r="N469" s="2121"/>
      <c r="O469" s="528">
        <v>2.6198479344608218E-5</v>
      </c>
      <c r="P469" s="481"/>
      <c r="Q469" s="48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120" t="s">
        <v>302</v>
      </c>
      <c r="D470" s="2121"/>
      <c r="E470" s="526">
        <v>3.0587042987854584E-3</v>
      </c>
      <c r="F470" s="481"/>
      <c r="G470" s="481"/>
      <c r="H470" s="2121" t="s">
        <v>302</v>
      </c>
      <c r="I470" s="2121"/>
      <c r="J470" s="527">
        <v>2.2448968733047368E-3</v>
      </c>
      <c r="K470" s="481"/>
      <c r="L470" s="481"/>
      <c r="M470" s="2121" t="s">
        <v>302</v>
      </c>
      <c r="N470" s="2121"/>
      <c r="O470" s="528">
        <v>6.5614234339824766E-5</v>
      </c>
      <c r="P470" s="481"/>
      <c r="Q470" s="48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120" t="s">
        <v>276</v>
      </c>
      <c r="D471" s="2121"/>
      <c r="E471" s="526">
        <v>0.14589354757807357</v>
      </c>
      <c r="F471" s="481"/>
      <c r="G471" s="481"/>
      <c r="H471" s="2121" t="s">
        <v>276</v>
      </c>
      <c r="I471" s="2121"/>
      <c r="J471" s="527">
        <v>5.5980016411428933E-2</v>
      </c>
      <c r="K471" s="481"/>
      <c r="L471" s="481"/>
      <c r="M471" s="2121" t="s">
        <v>276</v>
      </c>
      <c r="N471" s="2121"/>
      <c r="O471" s="528">
        <v>0.28437481493213568</v>
      </c>
      <c r="P471" s="481"/>
      <c r="Q471" s="48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120" t="s">
        <v>275</v>
      </c>
      <c r="D472" s="2121"/>
      <c r="E472" s="526">
        <v>0.18442746399207469</v>
      </c>
      <c r="F472" s="481"/>
      <c r="G472" s="481"/>
      <c r="H472" s="2121" t="s">
        <v>275</v>
      </c>
      <c r="I472" s="2121"/>
      <c r="J472" s="527">
        <v>0.29505537394838588</v>
      </c>
      <c r="K472" s="481"/>
      <c r="L472" s="481"/>
      <c r="M472" s="2121" t="s">
        <v>275</v>
      </c>
      <c r="N472" s="2121"/>
      <c r="O472" s="528">
        <v>0.21251013366092802</v>
      </c>
      <c r="P472" s="481"/>
      <c r="Q472" s="48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120" t="s">
        <v>298</v>
      </c>
      <c r="D473" s="2121"/>
      <c r="E473" s="526">
        <v>8.8778464523928385E-3</v>
      </c>
      <c r="F473" s="481"/>
      <c r="G473" s="481"/>
      <c r="H473" s="2121" t="s">
        <v>298</v>
      </c>
      <c r="I473" s="2121"/>
      <c r="J473" s="527">
        <v>1.1539327802452043E-3</v>
      </c>
      <c r="K473" s="481"/>
      <c r="L473" s="481"/>
      <c r="M473" s="2121" t="s">
        <v>298</v>
      </c>
      <c r="N473" s="2121"/>
      <c r="O473" s="528">
        <v>3.0716262589483036E-4</v>
      </c>
      <c r="P473" s="481"/>
      <c r="Q473" s="48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120" t="s">
        <v>304</v>
      </c>
      <c r="D474" s="2121"/>
      <c r="E474" s="526">
        <v>1.8724616617274805E-3</v>
      </c>
      <c r="F474" s="481"/>
      <c r="G474" s="481"/>
      <c r="H474" s="2121" t="s">
        <v>304</v>
      </c>
      <c r="I474" s="2121"/>
      <c r="J474" s="527">
        <v>8.6019509131631051E-5</v>
      </c>
      <c r="K474" s="481"/>
      <c r="L474" s="481"/>
      <c r="M474" s="2121" t="s">
        <v>304</v>
      </c>
      <c r="N474" s="2121"/>
      <c r="O474" s="528">
        <v>6.3016715399644033E-4</v>
      </c>
      <c r="P474" s="481"/>
      <c r="Q474" s="48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120" t="s">
        <v>288</v>
      </c>
      <c r="D475" s="2121"/>
      <c r="E475" s="526">
        <v>6.0250569663677693E-2</v>
      </c>
      <c r="F475" s="481"/>
      <c r="G475" s="481"/>
      <c r="H475" s="2121" t="s">
        <v>288</v>
      </c>
      <c r="I475" s="2121"/>
      <c r="J475" s="527">
        <v>1.3331602001494901E-2</v>
      </c>
      <c r="K475" s="481"/>
      <c r="L475" s="481"/>
      <c r="M475" s="2121" t="s">
        <v>288</v>
      </c>
      <c r="N475" s="2121"/>
      <c r="O475" s="528">
        <v>7.9645502981283735E-3</v>
      </c>
      <c r="P475" s="481"/>
      <c r="Q475" s="48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120" t="s">
        <v>290</v>
      </c>
      <c r="D476" s="2121"/>
      <c r="E476" s="526">
        <v>1.0099960515147914E-2</v>
      </c>
      <c r="F476" s="481"/>
      <c r="G476" s="481"/>
      <c r="H476" s="2121" t="s">
        <v>290</v>
      </c>
      <c r="I476" s="2121"/>
      <c r="J476" s="527">
        <v>3.1601517089337547E-2</v>
      </c>
      <c r="K476" s="481"/>
      <c r="L476" s="481"/>
      <c r="M476" s="2121" t="s">
        <v>290</v>
      </c>
      <c r="N476" s="2121"/>
      <c r="O476" s="528">
        <v>4.5501789431724275E-3</v>
      </c>
      <c r="P476" s="481"/>
      <c r="Q476" s="48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120" t="s">
        <v>299</v>
      </c>
      <c r="D477" s="2121"/>
      <c r="E477" s="526">
        <v>6.9098328769100572E-4</v>
      </c>
      <c r="F477" s="481"/>
      <c r="G477" s="481"/>
      <c r="H477" s="2121" t="s">
        <v>299</v>
      </c>
      <c r="I477" s="2121"/>
      <c r="J477" s="527">
        <v>4.6775310437742927E-3</v>
      </c>
      <c r="K477" s="481"/>
      <c r="L477" s="481"/>
      <c r="M477" s="2121" t="s">
        <v>299</v>
      </c>
      <c r="N477" s="2121"/>
      <c r="O477" s="528">
        <v>2.1678489210448054E-4</v>
      </c>
      <c r="P477" s="481"/>
      <c r="Q477" s="48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120" t="s">
        <v>279</v>
      </c>
      <c r="D478" s="2121"/>
      <c r="E478" s="526">
        <v>0.19218629444377233</v>
      </c>
      <c r="F478" s="481"/>
      <c r="G478" s="481"/>
      <c r="H478" s="2121" t="s">
        <v>279</v>
      </c>
      <c r="I478" s="2121"/>
      <c r="J478" s="527">
        <v>0.22423273791997192</v>
      </c>
      <c r="K478" s="481"/>
      <c r="L478" s="481"/>
      <c r="M478" s="2121" t="s">
        <v>279</v>
      </c>
      <c r="N478" s="2121"/>
      <c r="O478" s="528">
        <v>4.6918660705962845E-2</v>
      </c>
      <c r="P478" s="481"/>
      <c r="Q478" s="48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120" t="s">
        <v>294</v>
      </c>
      <c r="D479" s="2121"/>
      <c r="E479" s="526">
        <v>1.1793921245941755E-2</v>
      </c>
      <c r="F479" s="481"/>
      <c r="G479" s="481"/>
      <c r="H479" s="2121" t="s">
        <v>294</v>
      </c>
      <c r="I479" s="2121"/>
      <c r="J479" s="527">
        <v>4.5721437489237588E-3</v>
      </c>
      <c r="K479" s="481"/>
      <c r="L479" s="481"/>
      <c r="M479" s="2121" t="s">
        <v>294</v>
      </c>
      <c r="N479" s="2121"/>
      <c r="O479" s="528">
        <v>6.2645081249947266E-3</v>
      </c>
      <c r="P479" s="481"/>
      <c r="Q479" s="48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120" t="s">
        <v>281</v>
      </c>
      <c r="D480" s="2121"/>
      <c r="E480" s="526">
        <v>0.17451607064203448</v>
      </c>
      <c r="F480" s="481"/>
      <c r="G480" s="481"/>
      <c r="H480" s="2121" t="s">
        <v>281</v>
      </c>
      <c r="I480" s="2121"/>
      <c r="J480" s="527">
        <v>0.20738081970672259</v>
      </c>
      <c r="K480" s="481"/>
      <c r="L480" s="481"/>
      <c r="M480" s="2121" t="s">
        <v>281</v>
      </c>
      <c r="N480" s="2121"/>
      <c r="O480" s="528">
        <v>4.5000451744121955E-2</v>
      </c>
      <c r="P480" s="481"/>
      <c r="Q480" s="48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120" t="s">
        <v>270</v>
      </c>
      <c r="D481" s="2121"/>
      <c r="E481" s="526">
        <v>0.34121267227369106</v>
      </c>
      <c r="F481" s="481"/>
      <c r="G481" s="481"/>
      <c r="H481" s="2121" t="s">
        <v>270</v>
      </c>
      <c r="I481" s="2121"/>
      <c r="J481" s="527">
        <v>0.24162362806658577</v>
      </c>
      <c r="K481" s="481"/>
      <c r="L481" s="481"/>
      <c r="M481" s="2121" t="s">
        <v>270</v>
      </c>
      <c r="N481" s="2121"/>
      <c r="O481" s="528">
        <v>0.21267454129355229</v>
      </c>
      <c r="P481" s="481"/>
      <c r="Q481" s="48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120" t="s">
        <v>286</v>
      </c>
      <c r="D482" s="2121"/>
      <c r="E482" s="526">
        <v>5.5367611956098996E-2</v>
      </c>
      <c r="F482" s="481"/>
      <c r="G482" s="481"/>
      <c r="H482" s="2121" t="s">
        <v>286</v>
      </c>
      <c r="I482" s="2121"/>
      <c r="J482" s="527">
        <v>3.6995617313232358E-2</v>
      </c>
      <c r="K482" s="481"/>
      <c r="L482" s="481"/>
      <c r="M482" s="2121" t="s">
        <v>286</v>
      </c>
      <c r="N482" s="2121"/>
      <c r="O482" s="528">
        <v>9.0838423594426607E-2</v>
      </c>
      <c r="P482" s="481"/>
      <c r="Q482" s="48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120" t="s">
        <v>300</v>
      </c>
      <c r="D483" s="2121"/>
      <c r="E483" s="526">
        <v>2.2895538400647289E-3</v>
      </c>
      <c r="F483" s="481"/>
      <c r="G483" s="481"/>
      <c r="H483" s="2121" t="s">
        <v>300</v>
      </c>
      <c r="I483" s="2121"/>
      <c r="J483" s="527">
        <v>9.1868869850515668E-4</v>
      </c>
      <c r="K483" s="481"/>
      <c r="L483" s="481"/>
      <c r="M483" s="2121" t="s">
        <v>300</v>
      </c>
      <c r="N483" s="2121"/>
      <c r="O483" s="528">
        <v>4.159149373741739E-3</v>
      </c>
      <c r="P483" s="481"/>
      <c r="Q483" s="48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120" t="s">
        <v>273</v>
      </c>
      <c r="D484" s="2121"/>
      <c r="E484" s="526">
        <v>0.2800114285534594</v>
      </c>
      <c r="F484" s="481"/>
      <c r="G484" s="481"/>
      <c r="H484" s="2121" t="s">
        <v>273</v>
      </c>
      <c r="I484" s="2121"/>
      <c r="J484" s="527">
        <v>0.10563392860665247</v>
      </c>
      <c r="K484" s="481"/>
      <c r="L484" s="481"/>
      <c r="M484" s="2121" t="s">
        <v>273</v>
      </c>
      <c r="N484" s="2121"/>
      <c r="O484" s="528">
        <v>0.31066587731832801</v>
      </c>
      <c r="P484" s="481"/>
      <c r="Q484" s="48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120" t="s">
        <v>274</v>
      </c>
      <c r="D485" s="2121"/>
      <c r="E485" s="529">
        <v>0.30140206981203593</v>
      </c>
      <c r="F485" s="481"/>
      <c r="G485" s="481"/>
      <c r="H485" s="2121" t="s">
        <v>274</v>
      </c>
      <c r="I485" s="2121"/>
      <c r="J485" s="530">
        <v>0.26780512091874376</v>
      </c>
      <c r="K485" s="481"/>
      <c r="L485" s="481"/>
      <c r="M485" s="2121" t="s">
        <v>274</v>
      </c>
      <c r="N485" s="2121"/>
      <c r="O485" s="531">
        <v>8.8808574053762163E-2</v>
      </c>
      <c r="P485" s="481"/>
      <c r="Q485" s="48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120"/>
      <c r="D486" s="2121"/>
      <c r="E486" s="481"/>
      <c r="F486" s="481"/>
      <c r="G486" s="481"/>
      <c r="H486" s="2121"/>
      <c r="I486" s="2121"/>
      <c r="J486" s="481"/>
      <c r="K486" s="481"/>
      <c r="L486" s="481"/>
      <c r="M486" s="2121"/>
      <c r="N486" s="2121"/>
      <c r="O486" s="481"/>
      <c r="P486" s="481"/>
      <c r="Q486" s="48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120"/>
      <c r="D487" s="2121"/>
      <c r="E487" s="481"/>
      <c r="F487" s="481"/>
      <c r="G487" s="481"/>
      <c r="H487" s="2121"/>
      <c r="I487" s="2121"/>
      <c r="J487" s="481"/>
      <c r="K487" s="481"/>
      <c r="L487" s="481"/>
      <c r="M487" s="2121"/>
      <c r="N487" s="2121"/>
      <c r="O487" s="481"/>
      <c r="P487" s="481"/>
      <c r="Q487" s="48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120" t="s">
        <v>234</v>
      </c>
      <c r="D488" s="2121"/>
      <c r="E488" s="2121"/>
      <c r="F488" s="2121"/>
      <c r="G488" s="2121"/>
      <c r="H488" s="2121" t="s">
        <v>234</v>
      </c>
      <c r="I488" s="2121"/>
      <c r="J488" s="2121"/>
      <c r="K488" s="2121"/>
      <c r="L488" s="2121"/>
      <c r="M488" s="2121" t="s">
        <v>234</v>
      </c>
      <c r="N488" s="2121"/>
      <c r="O488" s="2121"/>
      <c r="P488" s="2121"/>
      <c r="Q488" s="212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120" t="s">
        <v>184</v>
      </c>
      <c r="D489" s="2121"/>
      <c r="E489" s="2289" t="s">
        <v>235</v>
      </c>
      <c r="F489" s="2290"/>
      <c r="G489" s="2291"/>
      <c r="H489" s="2121" t="s">
        <v>184</v>
      </c>
      <c r="I489" s="2121"/>
      <c r="J489" s="2292" t="s">
        <v>235</v>
      </c>
      <c r="K489" s="2293"/>
      <c r="L489" s="2294"/>
      <c r="M489" s="2121" t="s">
        <v>184</v>
      </c>
      <c r="N489" s="2121"/>
      <c r="O489" s="2295" t="s">
        <v>235</v>
      </c>
      <c r="P489" s="2296"/>
      <c r="Q489" s="2297"/>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121"/>
      <c r="D490" s="2121"/>
      <c r="E490" s="511" t="s">
        <v>169</v>
      </c>
      <c r="F490" s="512" t="s">
        <v>236</v>
      </c>
      <c r="G490" s="513" t="s">
        <v>237</v>
      </c>
      <c r="H490" s="2121"/>
      <c r="I490" s="2121"/>
      <c r="J490" s="514" t="s">
        <v>169</v>
      </c>
      <c r="K490" s="515" t="s">
        <v>236</v>
      </c>
      <c r="L490" s="516" t="s">
        <v>237</v>
      </c>
      <c r="M490" s="2121"/>
      <c r="N490" s="2121"/>
      <c r="O490" s="517" t="s">
        <v>169</v>
      </c>
      <c r="P490" s="518" t="s">
        <v>236</v>
      </c>
      <c r="Q490" s="519" t="s">
        <v>237</v>
      </c>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120" t="s">
        <v>185</v>
      </c>
      <c r="D491" s="2121"/>
      <c r="E491" s="532">
        <v>4.6116726356766291</v>
      </c>
      <c r="F491" s="533">
        <v>11.824801629940076</v>
      </c>
      <c r="G491" s="534">
        <v>11.824801629940076</v>
      </c>
      <c r="H491" s="2121" t="s">
        <v>185</v>
      </c>
      <c r="I491" s="2121"/>
      <c r="J491" s="535">
        <v>4.3114453744976053</v>
      </c>
      <c r="K491" s="536">
        <v>11.05498813973745</v>
      </c>
      <c r="L491" s="537">
        <v>11.05498813973745</v>
      </c>
      <c r="M491" s="2121" t="s">
        <v>185</v>
      </c>
      <c r="N491" s="2121"/>
      <c r="O491" s="538">
        <v>4.2226423640241508</v>
      </c>
      <c r="P491" s="539">
        <v>10.827288112882439</v>
      </c>
      <c r="Q491" s="540">
        <v>10.827288112882439</v>
      </c>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120"/>
      <c r="D492" s="2121"/>
      <c r="E492" s="481"/>
      <c r="F492" s="481"/>
      <c r="G492" s="481"/>
      <c r="H492" s="2121"/>
      <c r="I492" s="2121"/>
      <c r="J492" s="481"/>
      <c r="K492" s="481"/>
      <c r="L492" s="481"/>
      <c r="M492" s="2121"/>
      <c r="N492" s="2121"/>
      <c r="O492" s="481"/>
      <c r="P492" s="481"/>
      <c r="Q492" s="48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120"/>
      <c r="D493" s="2121"/>
      <c r="E493" s="481"/>
      <c r="F493" s="481"/>
      <c r="G493" s="481"/>
      <c r="H493" s="2121"/>
      <c r="I493" s="2121"/>
      <c r="J493" s="481"/>
      <c r="K493" s="481"/>
      <c r="L493" s="481"/>
      <c r="M493" s="2121"/>
      <c r="N493" s="2121"/>
      <c r="O493" s="481"/>
      <c r="P493" s="481"/>
      <c r="Q493" s="48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120" t="s">
        <v>238</v>
      </c>
      <c r="D494" s="2121"/>
      <c r="E494" s="2121"/>
      <c r="F494" s="481"/>
      <c r="G494" s="481"/>
      <c r="H494" s="2121" t="s">
        <v>238</v>
      </c>
      <c r="I494" s="2121"/>
      <c r="J494" s="2121"/>
      <c r="K494" s="481"/>
      <c r="L494" s="481"/>
      <c r="M494" s="2121" t="s">
        <v>238</v>
      </c>
      <c r="N494" s="2121"/>
      <c r="O494" s="2121"/>
      <c r="P494" s="481"/>
      <c r="Q494" s="48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120"/>
      <c r="D495" s="2121"/>
      <c r="E495" s="520" t="s">
        <v>184</v>
      </c>
      <c r="F495" s="481"/>
      <c r="G495" s="481"/>
      <c r="H495" s="2121"/>
      <c r="I495" s="2121"/>
      <c r="J495" s="521" t="s">
        <v>184</v>
      </c>
      <c r="K495" s="481"/>
      <c r="L495" s="481"/>
      <c r="M495" s="2121"/>
      <c r="N495" s="2121"/>
      <c r="O495" s="522" t="s">
        <v>184</v>
      </c>
      <c r="P495" s="481"/>
      <c r="Q495" s="48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121"/>
      <c r="D496" s="2121"/>
      <c r="E496" s="541" t="s">
        <v>185</v>
      </c>
      <c r="F496" s="481"/>
      <c r="G496" s="481"/>
      <c r="H496" s="2121"/>
      <c r="I496" s="2121"/>
      <c r="J496" s="542" t="s">
        <v>185</v>
      </c>
      <c r="K496" s="481"/>
      <c r="L496" s="481"/>
      <c r="M496" s="2121"/>
      <c r="N496" s="2121"/>
      <c r="O496" s="543" t="s">
        <v>185</v>
      </c>
      <c r="P496" s="481"/>
      <c r="Q496" s="48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120" t="s">
        <v>272</v>
      </c>
      <c r="D497" s="2121"/>
      <c r="E497" s="523">
        <v>0.12481570143070427</v>
      </c>
      <c r="F497" s="481"/>
      <c r="G497" s="481"/>
      <c r="H497" s="2121" t="s">
        <v>272</v>
      </c>
      <c r="I497" s="2121"/>
      <c r="J497" s="524">
        <v>0.13088666649426631</v>
      </c>
      <c r="K497" s="481"/>
      <c r="L497" s="481"/>
      <c r="M497" s="2121" t="s">
        <v>272</v>
      </c>
      <c r="N497" s="2121"/>
      <c r="O497" s="525">
        <v>0.11999495046254635</v>
      </c>
      <c r="P497" s="481"/>
      <c r="Q497" s="48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120" t="s">
        <v>268</v>
      </c>
      <c r="D498" s="2121"/>
      <c r="E498" s="526">
        <v>-0.15292034453551692</v>
      </c>
      <c r="F498" s="481"/>
      <c r="G498" s="481"/>
      <c r="H498" s="2121" t="s">
        <v>268</v>
      </c>
      <c r="I498" s="2121"/>
      <c r="J498" s="527">
        <v>-0.15013322779061442</v>
      </c>
      <c r="K498" s="481"/>
      <c r="L498" s="481"/>
      <c r="M498" s="2121" t="s">
        <v>268</v>
      </c>
      <c r="N498" s="2121"/>
      <c r="O498" s="528">
        <v>-0.15775313859755857</v>
      </c>
      <c r="P498" s="481"/>
      <c r="Q498" s="48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120" t="s">
        <v>284</v>
      </c>
      <c r="D499" s="2121"/>
      <c r="E499" s="526">
        <v>8.5614434871630812E-2</v>
      </c>
      <c r="F499" s="481"/>
      <c r="G499" s="481"/>
      <c r="H499" s="2121" t="s">
        <v>284</v>
      </c>
      <c r="I499" s="2121"/>
      <c r="J499" s="527">
        <v>7.2068258935780921E-2</v>
      </c>
      <c r="K499" s="481"/>
      <c r="L499" s="481"/>
      <c r="M499" s="2121" t="s">
        <v>284</v>
      </c>
      <c r="N499" s="2121"/>
      <c r="O499" s="528">
        <v>8.7248426924374511E-2</v>
      </c>
      <c r="P499" s="481"/>
      <c r="Q499" s="48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120" t="s">
        <v>282</v>
      </c>
      <c r="D500" s="2121"/>
      <c r="E500" s="526">
        <v>5.8428633809425756E-2</v>
      </c>
      <c r="F500" s="481"/>
      <c r="G500" s="481"/>
      <c r="H500" s="2121" t="s">
        <v>282</v>
      </c>
      <c r="I500" s="2121"/>
      <c r="J500" s="527">
        <v>0.10585428629535815</v>
      </c>
      <c r="K500" s="481"/>
      <c r="L500" s="481"/>
      <c r="M500" s="2121" t="s">
        <v>282</v>
      </c>
      <c r="N500" s="2121"/>
      <c r="O500" s="528">
        <v>5.7476726174023295E-2</v>
      </c>
      <c r="P500" s="481"/>
      <c r="Q500" s="48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120" t="s">
        <v>292</v>
      </c>
      <c r="D501" s="2121"/>
      <c r="E501" s="526">
        <v>3.3908537636182033E-2</v>
      </c>
      <c r="F501" s="481"/>
      <c r="G501" s="481"/>
      <c r="H501" s="2121" t="s">
        <v>292</v>
      </c>
      <c r="I501" s="2121"/>
      <c r="J501" s="527">
        <v>1.5314879856412257E-2</v>
      </c>
      <c r="K501" s="481"/>
      <c r="L501" s="481"/>
      <c r="M501" s="2121" t="s">
        <v>292</v>
      </c>
      <c r="N501" s="2121"/>
      <c r="O501" s="528">
        <v>2.7030535602264125E-2</v>
      </c>
      <c r="P501" s="481"/>
      <c r="Q501" s="48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120" t="s">
        <v>280</v>
      </c>
      <c r="D502" s="2121"/>
      <c r="E502" s="526">
        <v>8.0222321270891739E-2</v>
      </c>
      <c r="F502" s="481"/>
      <c r="G502" s="481"/>
      <c r="H502" s="2121" t="s">
        <v>280</v>
      </c>
      <c r="I502" s="2121"/>
      <c r="J502" s="527">
        <v>7.7314834022664994E-2</v>
      </c>
      <c r="K502" s="481"/>
      <c r="L502" s="481"/>
      <c r="M502" s="2121" t="s">
        <v>280</v>
      </c>
      <c r="N502" s="2121"/>
      <c r="O502" s="528">
        <v>0.10704302035461738</v>
      </c>
      <c r="P502" s="481"/>
      <c r="Q502" s="48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120" t="s">
        <v>301</v>
      </c>
      <c r="D503" s="2121"/>
      <c r="E503" s="526">
        <v>-1.2415044569526591E-2</v>
      </c>
      <c r="F503" s="481"/>
      <c r="G503" s="481"/>
      <c r="H503" s="2121" t="s">
        <v>301</v>
      </c>
      <c r="I503" s="2121"/>
      <c r="J503" s="527">
        <v>-1.226701329506835E-2</v>
      </c>
      <c r="K503" s="481"/>
      <c r="L503" s="481"/>
      <c r="M503" s="2121" t="s">
        <v>301</v>
      </c>
      <c r="N503" s="2121"/>
      <c r="O503" s="528">
        <v>-8.1341900215764259E-3</v>
      </c>
      <c r="P503" s="481"/>
      <c r="Q503" s="48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120" t="s">
        <v>277</v>
      </c>
      <c r="D504" s="2121"/>
      <c r="E504" s="526">
        <v>5.598225986233734E-2</v>
      </c>
      <c r="F504" s="481"/>
      <c r="G504" s="481"/>
      <c r="H504" s="2121" t="s">
        <v>277</v>
      </c>
      <c r="I504" s="2121"/>
      <c r="J504" s="527">
        <v>0.1217989148855762</v>
      </c>
      <c r="K504" s="481"/>
      <c r="L504" s="481"/>
      <c r="M504" s="2121" t="s">
        <v>277</v>
      </c>
      <c r="N504" s="2121"/>
      <c r="O504" s="528">
        <v>-2.6800291855193704E-2</v>
      </c>
      <c r="P504" s="481"/>
      <c r="Q504" s="48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120" t="s">
        <v>271</v>
      </c>
      <c r="D505" s="2121"/>
      <c r="E505" s="526">
        <v>-0.11622980877443193</v>
      </c>
      <c r="F505" s="481"/>
      <c r="G505" s="481"/>
      <c r="H505" s="2121" t="s">
        <v>271</v>
      </c>
      <c r="I505" s="2121"/>
      <c r="J505" s="527">
        <v>-0.14244313324344141</v>
      </c>
      <c r="K505" s="481"/>
      <c r="L505" s="481"/>
      <c r="M505" s="2121" t="s">
        <v>271</v>
      </c>
      <c r="N505" s="2121"/>
      <c r="O505" s="528">
        <v>-6.990281855320403E-2</v>
      </c>
      <c r="P505" s="481"/>
      <c r="Q505" s="48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120" t="s">
        <v>303</v>
      </c>
      <c r="D506" s="2121"/>
      <c r="E506" s="526">
        <v>1.0631985864135989E-2</v>
      </c>
      <c r="F506" s="481"/>
      <c r="G506" s="481"/>
      <c r="H506" s="2121" t="s">
        <v>303</v>
      </c>
      <c r="I506" s="2121"/>
      <c r="J506" s="527">
        <v>1.351419283467213E-2</v>
      </c>
      <c r="K506" s="481"/>
      <c r="L506" s="481"/>
      <c r="M506" s="2121" t="s">
        <v>303</v>
      </c>
      <c r="N506" s="2121"/>
      <c r="O506" s="528">
        <v>5.2366288663365987E-4</v>
      </c>
      <c r="P506" s="481"/>
      <c r="Q506" s="48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120" t="s">
        <v>278</v>
      </c>
      <c r="D507" s="2121"/>
      <c r="E507" s="526">
        <v>8.2215057753902698E-2</v>
      </c>
      <c r="F507" s="481"/>
      <c r="G507" s="481"/>
      <c r="H507" s="2121" t="s">
        <v>278</v>
      </c>
      <c r="I507" s="2121"/>
      <c r="J507" s="527">
        <v>5.1995365783957651E-2</v>
      </c>
      <c r="K507" s="481"/>
      <c r="L507" s="481"/>
      <c r="M507" s="2121" t="s">
        <v>278</v>
      </c>
      <c r="N507" s="2121"/>
      <c r="O507" s="528">
        <v>0.12621313186228933</v>
      </c>
      <c r="P507" s="481"/>
      <c r="Q507" s="48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120" t="s">
        <v>296</v>
      </c>
      <c r="D508" s="2121"/>
      <c r="E508" s="526">
        <v>-1.8067391655445665E-2</v>
      </c>
      <c r="F508" s="481"/>
      <c r="G508" s="481"/>
      <c r="H508" s="2121" t="s">
        <v>296</v>
      </c>
      <c r="I508" s="2121"/>
      <c r="J508" s="527">
        <v>-2.0230672038865017E-2</v>
      </c>
      <c r="K508" s="481"/>
      <c r="L508" s="481"/>
      <c r="M508" s="2121" t="s">
        <v>296</v>
      </c>
      <c r="N508" s="2121"/>
      <c r="O508" s="528">
        <v>-6.414893335011035E-3</v>
      </c>
      <c r="P508" s="481"/>
      <c r="Q508" s="48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120" t="s">
        <v>305</v>
      </c>
      <c r="D509" s="2121"/>
      <c r="E509" s="526">
        <v>-2.6637163528102463E-3</v>
      </c>
      <c r="F509" s="481"/>
      <c r="G509" s="481"/>
      <c r="H509" s="2121" t="s">
        <v>305</v>
      </c>
      <c r="I509" s="2121"/>
      <c r="J509" s="527">
        <v>-9.0575437523118946E-3</v>
      </c>
      <c r="K509" s="481"/>
      <c r="L509" s="481"/>
      <c r="M509" s="2121" t="s">
        <v>305</v>
      </c>
      <c r="N509" s="2121"/>
      <c r="O509" s="528">
        <v>3.7186061661296558E-3</v>
      </c>
      <c r="P509" s="481"/>
      <c r="Q509" s="48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120" t="s">
        <v>289</v>
      </c>
      <c r="D510" s="2121"/>
      <c r="E510" s="526">
        <v>-4.5245921505325942E-2</v>
      </c>
      <c r="F510" s="481"/>
      <c r="G510" s="481"/>
      <c r="H510" s="2121" t="s">
        <v>289</v>
      </c>
      <c r="I510" s="2121"/>
      <c r="J510" s="527">
        <v>-4.4391994403721949E-2</v>
      </c>
      <c r="K510" s="481"/>
      <c r="L510" s="481"/>
      <c r="M510" s="2121" t="s">
        <v>289</v>
      </c>
      <c r="N510" s="2121"/>
      <c r="O510" s="528">
        <v>-3.6084935839827463E-2</v>
      </c>
      <c r="P510" s="481"/>
      <c r="Q510" s="48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120" t="s">
        <v>283</v>
      </c>
      <c r="D511" s="2121"/>
      <c r="E511" s="526">
        <v>-4.0160972059826945E-2</v>
      </c>
      <c r="F511" s="481"/>
      <c r="G511" s="481"/>
      <c r="H511" s="2121" t="s">
        <v>283</v>
      </c>
      <c r="I511" s="2121"/>
      <c r="J511" s="527">
        <v>3.0483381482313908E-2</v>
      </c>
      <c r="K511" s="481"/>
      <c r="L511" s="481"/>
      <c r="M511" s="2121" t="s">
        <v>283</v>
      </c>
      <c r="N511" s="2121"/>
      <c r="O511" s="528">
        <v>-0.10639218175699429</v>
      </c>
      <c r="P511" s="481"/>
      <c r="Q511" s="48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120" t="s">
        <v>267</v>
      </c>
      <c r="D512" s="2121"/>
      <c r="E512" s="526">
        <v>0.1576780894188273</v>
      </c>
      <c r="F512" s="481"/>
      <c r="G512" s="481"/>
      <c r="H512" s="2121" t="s">
        <v>267</v>
      </c>
      <c r="I512" s="2121"/>
      <c r="J512" s="527">
        <v>0.14441435715012726</v>
      </c>
      <c r="K512" s="481"/>
      <c r="L512" s="481"/>
      <c r="M512" s="2121" t="s">
        <v>267</v>
      </c>
      <c r="N512" s="2121"/>
      <c r="O512" s="528">
        <v>0.17476631468444534</v>
      </c>
      <c r="P512" s="481"/>
      <c r="Q512" s="48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120" t="s">
        <v>291</v>
      </c>
      <c r="D513" s="2121"/>
      <c r="E513" s="526">
        <v>-3.0132631785348543E-2</v>
      </c>
      <c r="F513" s="481"/>
      <c r="G513" s="481"/>
      <c r="H513" s="2121" t="s">
        <v>291</v>
      </c>
      <c r="I513" s="2121"/>
      <c r="J513" s="527">
        <v>-1.8122672957757106E-2</v>
      </c>
      <c r="K513" s="481"/>
      <c r="L513" s="481"/>
      <c r="M513" s="2121" t="s">
        <v>291</v>
      </c>
      <c r="N513" s="2121"/>
      <c r="O513" s="528">
        <v>-3.2826270539792868E-2</v>
      </c>
      <c r="P513" s="481"/>
      <c r="Q513" s="48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120" t="s">
        <v>287</v>
      </c>
      <c r="D514" s="2121"/>
      <c r="E514" s="526">
        <v>-6.0836634075221344E-2</v>
      </c>
      <c r="F514" s="481"/>
      <c r="G514" s="481"/>
      <c r="H514" s="2121" t="s">
        <v>287</v>
      </c>
      <c r="I514" s="2121"/>
      <c r="J514" s="527">
        <v>-6.5466409834585626E-2</v>
      </c>
      <c r="K514" s="481"/>
      <c r="L514" s="481"/>
      <c r="M514" s="2121" t="s">
        <v>287</v>
      </c>
      <c r="N514" s="2121"/>
      <c r="O514" s="528">
        <v>-4.6911633266016953E-2</v>
      </c>
      <c r="P514" s="481"/>
      <c r="Q514" s="48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120" t="s">
        <v>285</v>
      </c>
      <c r="D515" s="2121"/>
      <c r="E515" s="526">
        <v>-8.3436627791049489E-2</v>
      </c>
      <c r="F515" s="481"/>
      <c r="G515" s="481"/>
      <c r="H515" s="2121" t="s">
        <v>285</v>
      </c>
      <c r="I515" s="2121"/>
      <c r="J515" s="527">
        <v>-9.8879063721252672E-2</v>
      </c>
      <c r="K515" s="481"/>
      <c r="L515" s="481"/>
      <c r="M515" s="2121" t="s">
        <v>285</v>
      </c>
      <c r="N515" s="2121"/>
      <c r="O515" s="528">
        <v>-6.4168494602927076E-2</v>
      </c>
      <c r="P515" s="481"/>
      <c r="Q515" s="48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120" t="s">
        <v>297</v>
      </c>
      <c r="D516" s="2121"/>
      <c r="E516" s="526">
        <v>1.0935814475116535E-2</v>
      </c>
      <c r="F516" s="481"/>
      <c r="G516" s="481"/>
      <c r="H516" s="2121" t="s">
        <v>297</v>
      </c>
      <c r="I516" s="2121"/>
      <c r="J516" s="527">
        <v>7.2998271392771584E-3</v>
      </c>
      <c r="K516" s="481"/>
      <c r="L516" s="481"/>
      <c r="M516" s="2121" t="s">
        <v>297</v>
      </c>
      <c r="N516" s="2121"/>
      <c r="O516" s="528">
        <v>1.7663765835799362E-2</v>
      </c>
      <c r="P516" s="481"/>
      <c r="Q516" s="48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120" t="s">
        <v>293</v>
      </c>
      <c r="D517" s="2121"/>
      <c r="E517" s="526">
        <v>7.9318482964089044E-3</v>
      </c>
      <c r="F517" s="481"/>
      <c r="G517" s="481"/>
      <c r="H517" s="2121" t="s">
        <v>293</v>
      </c>
      <c r="I517" s="2121"/>
      <c r="J517" s="527">
        <v>2.3616748406567526E-2</v>
      </c>
      <c r="K517" s="481"/>
      <c r="L517" s="481"/>
      <c r="M517" s="2121" t="s">
        <v>293</v>
      </c>
      <c r="N517" s="2121"/>
      <c r="O517" s="528">
        <v>-1.0625334467583361E-3</v>
      </c>
      <c r="P517" s="481"/>
      <c r="Q517" s="48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120" t="s">
        <v>269</v>
      </c>
      <c r="D518" s="2121"/>
      <c r="E518" s="526">
        <v>-0.10719761762250329</v>
      </c>
      <c r="F518" s="481"/>
      <c r="G518" s="481"/>
      <c r="H518" s="2121" t="s">
        <v>269</v>
      </c>
      <c r="I518" s="2121"/>
      <c r="J518" s="527">
        <v>-0.10702457451340273</v>
      </c>
      <c r="K518" s="481"/>
      <c r="L518" s="481"/>
      <c r="M518" s="2121" t="s">
        <v>269</v>
      </c>
      <c r="N518" s="2121"/>
      <c r="O518" s="528">
        <v>-0.16761732128984672</v>
      </c>
      <c r="P518" s="481"/>
      <c r="Q518" s="48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120" t="s">
        <v>295</v>
      </c>
      <c r="D519" s="2121"/>
      <c r="E519" s="526">
        <v>-1.914702242521072E-2</v>
      </c>
      <c r="F519" s="481"/>
      <c r="G519" s="481"/>
      <c r="H519" s="2121" t="s">
        <v>295</v>
      </c>
      <c r="I519" s="2121"/>
      <c r="J519" s="527">
        <v>-2.1432729856371929E-2</v>
      </c>
      <c r="K519" s="481"/>
      <c r="L519" s="481"/>
      <c r="M519" s="2121" t="s">
        <v>295</v>
      </c>
      <c r="N519" s="2121"/>
      <c r="O519" s="528">
        <v>1.2121426753952122E-3</v>
      </c>
      <c r="P519" s="481"/>
      <c r="Q519" s="48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120" t="s">
        <v>302</v>
      </c>
      <c r="D520" s="2121"/>
      <c r="E520" s="526">
        <v>-1.1992515152054127E-2</v>
      </c>
      <c r="F520" s="481"/>
      <c r="G520" s="481"/>
      <c r="H520" s="2121" t="s">
        <v>302</v>
      </c>
      <c r="I520" s="2121"/>
      <c r="J520" s="527">
        <v>1.0989433605959876E-2</v>
      </c>
      <c r="K520" s="481"/>
      <c r="L520" s="481"/>
      <c r="M520" s="2121" t="s">
        <v>302</v>
      </c>
      <c r="N520" s="2121"/>
      <c r="O520" s="528">
        <v>1.9182920731806773E-3</v>
      </c>
      <c r="P520" s="481"/>
      <c r="Q520" s="48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120" t="s">
        <v>276</v>
      </c>
      <c r="D521" s="2121"/>
      <c r="E521" s="526">
        <v>8.282464279323587E-2</v>
      </c>
      <c r="F521" s="481"/>
      <c r="G521" s="481"/>
      <c r="H521" s="2121" t="s">
        <v>276</v>
      </c>
      <c r="I521" s="2121"/>
      <c r="J521" s="527">
        <v>5.4877412089860453E-2</v>
      </c>
      <c r="K521" s="481"/>
      <c r="L521" s="481"/>
      <c r="M521" s="2121" t="s">
        <v>276</v>
      </c>
      <c r="N521" s="2121"/>
      <c r="O521" s="528">
        <v>0.12628776147691639</v>
      </c>
      <c r="P521" s="481"/>
      <c r="Q521" s="48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120" t="s">
        <v>275</v>
      </c>
      <c r="D522" s="2121"/>
      <c r="E522" s="526">
        <v>9.312243559953487E-2</v>
      </c>
      <c r="F522" s="481"/>
      <c r="G522" s="481"/>
      <c r="H522" s="2121" t="s">
        <v>275</v>
      </c>
      <c r="I522" s="2121"/>
      <c r="J522" s="527">
        <v>0.12598791143973614</v>
      </c>
      <c r="K522" s="481"/>
      <c r="L522" s="481"/>
      <c r="M522" s="2121" t="s">
        <v>275</v>
      </c>
      <c r="N522" s="2121"/>
      <c r="O522" s="528">
        <v>0.10917055589638217</v>
      </c>
      <c r="P522" s="481"/>
      <c r="Q522" s="48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120" t="s">
        <v>298</v>
      </c>
      <c r="D523" s="2121"/>
      <c r="E523" s="526">
        <v>2.0431269094799111E-2</v>
      </c>
      <c r="F523" s="481"/>
      <c r="G523" s="481"/>
      <c r="H523" s="2121" t="s">
        <v>298</v>
      </c>
      <c r="I523" s="2121"/>
      <c r="J523" s="527">
        <v>-7.878932273479888E-3</v>
      </c>
      <c r="K523" s="481"/>
      <c r="L523" s="481"/>
      <c r="M523" s="2121" t="s">
        <v>298</v>
      </c>
      <c r="N523" s="2121"/>
      <c r="O523" s="528">
        <v>-4.1504949076109094E-3</v>
      </c>
      <c r="P523" s="481"/>
      <c r="Q523" s="48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120" t="s">
        <v>304</v>
      </c>
      <c r="D524" s="2121"/>
      <c r="E524" s="526">
        <v>-9.3831356809996984E-3</v>
      </c>
      <c r="F524" s="481"/>
      <c r="G524" s="481"/>
      <c r="H524" s="2121" t="s">
        <v>304</v>
      </c>
      <c r="I524" s="2121"/>
      <c r="J524" s="527">
        <v>-2.1511742564551627E-3</v>
      </c>
      <c r="K524" s="481"/>
      <c r="L524" s="481"/>
      <c r="M524" s="2121" t="s">
        <v>304</v>
      </c>
      <c r="N524" s="2121"/>
      <c r="O524" s="528">
        <v>-5.9448866843111762E-3</v>
      </c>
      <c r="P524" s="481"/>
      <c r="Q524" s="48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120" t="s">
        <v>288</v>
      </c>
      <c r="D525" s="2121"/>
      <c r="E525" s="526">
        <v>-5.3225788985350984E-2</v>
      </c>
      <c r="F525" s="481"/>
      <c r="G525" s="481"/>
      <c r="H525" s="2121" t="s">
        <v>288</v>
      </c>
      <c r="I525" s="2121"/>
      <c r="J525" s="527">
        <v>-2.6780475380886369E-2</v>
      </c>
      <c r="K525" s="481"/>
      <c r="L525" s="481"/>
      <c r="M525" s="2121" t="s">
        <v>288</v>
      </c>
      <c r="N525" s="2121"/>
      <c r="O525" s="528">
        <v>-2.1134711758083811E-2</v>
      </c>
      <c r="P525" s="481"/>
      <c r="Q525" s="48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120" t="s">
        <v>290</v>
      </c>
      <c r="D526" s="2121"/>
      <c r="E526" s="526">
        <v>2.1792214605404286E-2</v>
      </c>
      <c r="F526" s="481"/>
      <c r="G526" s="481"/>
      <c r="H526" s="2121" t="s">
        <v>290</v>
      </c>
      <c r="I526" s="2121"/>
      <c r="J526" s="527">
        <v>4.1231684505096566E-2</v>
      </c>
      <c r="K526" s="481"/>
      <c r="L526" s="481"/>
      <c r="M526" s="2121" t="s">
        <v>290</v>
      </c>
      <c r="N526" s="2121"/>
      <c r="O526" s="528">
        <v>1.5974597989368379E-2</v>
      </c>
      <c r="P526" s="481"/>
      <c r="Q526" s="48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120" t="s">
        <v>299</v>
      </c>
      <c r="D527" s="2121"/>
      <c r="E527" s="526">
        <v>5.7000058433923492E-3</v>
      </c>
      <c r="F527" s="481"/>
      <c r="G527" s="481"/>
      <c r="H527" s="2121" t="s">
        <v>299</v>
      </c>
      <c r="I527" s="2121"/>
      <c r="J527" s="527">
        <v>1.5863004639025451E-2</v>
      </c>
      <c r="K527" s="481"/>
      <c r="L527" s="481"/>
      <c r="M527" s="2121" t="s">
        <v>299</v>
      </c>
      <c r="N527" s="2121"/>
      <c r="O527" s="528">
        <v>3.4868254389919329E-3</v>
      </c>
      <c r="P527" s="481"/>
      <c r="Q527" s="48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120" t="s">
        <v>279</v>
      </c>
      <c r="D528" s="2121"/>
      <c r="E528" s="526">
        <v>9.5061078175802866E-2</v>
      </c>
      <c r="F528" s="481"/>
      <c r="G528" s="481"/>
      <c r="H528" s="2121" t="s">
        <v>279</v>
      </c>
      <c r="I528" s="2121"/>
      <c r="J528" s="527">
        <v>0.10983142588790284</v>
      </c>
      <c r="K528" s="481"/>
      <c r="L528" s="481"/>
      <c r="M528" s="2121" t="s">
        <v>279</v>
      </c>
      <c r="N528" s="2121"/>
      <c r="O528" s="528">
        <v>5.1296590827780889E-2</v>
      </c>
      <c r="P528" s="481"/>
      <c r="Q528" s="48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120" t="s">
        <v>294</v>
      </c>
      <c r="D529" s="2121"/>
      <c r="E529" s="526">
        <v>2.3548900833512222E-2</v>
      </c>
      <c r="F529" s="481"/>
      <c r="G529" s="481"/>
      <c r="H529" s="2121" t="s">
        <v>294</v>
      </c>
      <c r="I529" s="2121"/>
      <c r="J529" s="527">
        <v>1.568328555901637E-2</v>
      </c>
      <c r="K529" s="481"/>
      <c r="L529" s="481"/>
      <c r="M529" s="2121" t="s">
        <v>294</v>
      </c>
      <c r="N529" s="2121"/>
      <c r="O529" s="528">
        <v>1.874386673857056E-2</v>
      </c>
      <c r="P529" s="481"/>
      <c r="Q529" s="48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120" t="s">
        <v>281</v>
      </c>
      <c r="D530" s="2121"/>
      <c r="E530" s="526">
        <v>9.0585616029998081E-2</v>
      </c>
      <c r="F530" s="481"/>
      <c r="G530" s="481"/>
      <c r="H530" s="2121" t="s">
        <v>281</v>
      </c>
      <c r="I530" s="2121"/>
      <c r="J530" s="527">
        <v>0.10562370695784461</v>
      </c>
      <c r="K530" s="481"/>
      <c r="L530" s="481"/>
      <c r="M530" s="2121" t="s">
        <v>281</v>
      </c>
      <c r="N530" s="2121"/>
      <c r="O530" s="528">
        <v>5.0237050840895088E-2</v>
      </c>
      <c r="P530" s="481"/>
      <c r="Q530" s="48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120" t="s">
        <v>270</v>
      </c>
      <c r="D531" s="2121"/>
      <c r="E531" s="526">
        <v>0.12666426434964612</v>
      </c>
      <c r="F531" s="481"/>
      <c r="G531" s="481"/>
      <c r="H531" s="2121" t="s">
        <v>270</v>
      </c>
      <c r="I531" s="2121"/>
      <c r="J531" s="527">
        <v>0.11401101512907318</v>
      </c>
      <c r="K531" s="481"/>
      <c r="L531" s="481"/>
      <c r="M531" s="2121" t="s">
        <v>270</v>
      </c>
      <c r="N531" s="2121"/>
      <c r="O531" s="528">
        <v>0.10921277741833703</v>
      </c>
      <c r="P531" s="481"/>
      <c r="Q531" s="48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120" t="s">
        <v>286</v>
      </c>
      <c r="D532" s="2121"/>
      <c r="E532" s="526">
        <v>5.1023403576674183E-2</v>
      </c>
      <c r="F532" s="481"/>
      <c r="G532" s="481"/>
      <c r="H532" s="2121" t="s">
        <v>286</v>
      </c>
      <c r="I532" s="2121"/>
      <c r="J532" s="527">
        <v>4.4612057284841959E-2</v>
      </c>
      <c r="K532" s="481"/>
      <c r="L532" s="481"/>
      <c r="M532" s="2121" t="s">
        <v>286</v>
      </c>
      <c r="N532" s="2121"/>
      <c r="O532" s="528">
        <v>7.1375718644569722E-2</v>
      </c>
      <c r="P532" s="481"/>
      <c r="Q532" s="48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120" t="s">
        <v>300</v>
      </c>
      <c r="D533" s="2121"/>
      <c r="E533" s="526">
        <v>1.0375689326853411E-2</v>
      </c>
      <c r="F533" s="481"/>
      <c r="G533" s="481"/>
      <c r="H533" s="2121" t="s">
        <v>300</v>
      </c>
      <c r="I533" s="2121"/>
      <c r="J533" s="527">
        <v>7.0300967008548156E-3</v>
      </c>
      <c r="K533" s="481"/>
      <c r="L533" s="481"/>
      <c r="M533" s="2121" t="s">
        <v>300</v>
      </c>
      <c r="N533" s="2121"/>
      <c r="O533" s="528">
        <v>1.5272775170016181E-2</v>
      </c>
      <c r="P533" s="481"/>
      <c r="Q533" s="48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120" t="s">
        <v>273</v>
      </c>
      <c r="D534" s="2121"/>
      <c r="E534" s="526">
        <v>0.11474384737915198</v>
      </c>
      <c r="F534" s="481"/>
      <c r="G534" s="481"/>
      <c r="H534" s="2121" t="s">
        <v>273</v>
      </c>
      <c r="I534" s="2121"/>
      <c r="J534" s="527">
        <v>7.5383939212154513E-2</v>
      </c>
      <c r="K534" s="481"/>
      <c r="L534" s="481"/>
      <c r="M534" s="2121" t="s">
        <v>273</v>
      </c>
      <c r="N534" s="2121"/>
      <c r="O534" s="528">
        <v>0.13199651851857327</v>
      </c>
      <c r="P534" s="481"/>
      <c r="Q534" s="48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120" t="s">
        <v>274</v>
      </c>
      <c r="D535" s="2121"/>
      <c r="E535" s="529">
        <v>-0.11904595527442223</v>
      </c>
      <c r="F535" s="481"/>
      <c r="G535" s="481"/>
      <c r="H535" s="2121" t="s">
        <v>274</v>
      </c>
      <c r="I535" s="2121"/>
      <c r="J535" s="530">
        <v>-0.12002910025489712</v>
      </c>
      <c r="K535" s="481"/>
      <c r="L535" s="481"/>
      <c r="M535" s="2121" t="s">
        <v>274</v>
      </c>
      <c r="N535" s="2121"/>
      <c r="O535" s="531">
        <v>-7.0573742409960602E-2</v>
      </c>
      <c r="P535" s="481"/>
      <c r="Q535" s="48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120"/>
      <c r="D536" s="2121"/>
      <c r="E536" s="481"/>
      <c r="F536" s="481"/>
      <c r="G536" s="481"/>
      <c r="H536" s="2121"/>
      <c r="I536" s="2121"/>
      <c r="J536" s="481"/>
      <c r="K536" s="481"/>
      <c r="L536" s="481"/>
      <c r="M536" s="2121"/>
      <c r="N536" s="2121"/>
      <c r="O536" s="481"/>
      <c r="P536" s="481"/>
      <c r="Q536" s="48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120"/>
      <c r="D537" s="2121"/>
      <c r="E537" s="481"/>
      <c r="F537" s="481"/>
      <c r="G537" s="481"/>
      <c r="H537" s="2121"/>
      <c r="I537" s="2121"/>
      <c r="J537" s="481"/>
      <c r="K537" s="481"/>
      <c r="L537" s="481"/>
      <c r="M537" s="2121"/>
      <c r="N537" s="2121"/>
      <c r="O537" s="481"/>
      <c r="P537" s="481"/>
      <c r="Q537" s="48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120" t="s">
        <v>239</v>
      </c>
      <c r="D538" s="2121"/>
      <c r="E538" s="2121"/>
      <c r="F538" s="481"/>
      <c r="G538" s="481"/>
      <c r="H538" s="2121" t="s">
        <v>239</v>
      </c>
      <c r="I538" s="2121"/>
      <c r="J538" s="2121"/>
      <c r="K538" s="481"/>
      <c r="L538" s="481"/>
      <c r="M538" s="2121" t="s">
        <v>239</v>
      </c>
      <c r="N538" s="2121"/>
      <c r="O538" s="2121"/>
      <c r="P538" s="481"/>
      <c r="Q538" s="48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120" t="s">
        <v>184</v>
      </c>
      <c r="D539" s="2121"/>
      <c r="E539" s="544" t="s">
        <v>185</v>
      </c>
      <c r="F539" s="481"/>
      <c r="G539" s="481"/>
      <c r="H539" s="2121" t="s">
        <v>184</v>
      </c>
      <c r="I539" s="2121"/>
      <c r="J539" s="545" t="s">
        <v>185</v>
      </c>
      <c r="K539" s="481"/>
      <c r="L539" s="481"/>
      <c r="M539" s="2121" t="s">
        <v>184</v>
      </c>
      <c r="N539" s="2121"/>
      <c r="O539" s="546" t="s">
        <v>185</v>
      </c>
      <c r="P539" s="481"/>
      <c r="Q539" s="48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120" t="s">
        <v>185</v>
      </c>
      <c r="D540" s="2121"/>
      <c r="E540" s="547">
        <v>1</v>
      </c>
      <c r="F540" s="481"/>
      <c r="G540" s="481"/>
      <c r="H540" s="2121" t="s">
        <v>185</v>
      </c>
      <c r="I540" s="2121"/>
      <c r="J540" s="548">
        <v>0.99999999999999989</v>
      </c>
      <c r="K540" s="481"/>
      <c r="L540" s="481"/>
      <c r="M540" s="2121" t="s">
        <v>185</v>
      </c>
      <c r="N540" s="2121"/>
      <c r="O540" s="549">
        <v>0.99999999999999989</v>
      </c>
      <c r="P540" s="481"/>
      <c r="Q540" s="48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120"/>
      <c r="D541" s="2121"/>
      <c r="E541" s="481"/>
      <c r="F541" s="481"/>
      <c r="G541" s="481"/>
      <c r="H541" s="2121"/>
      <c r="I541" s="2121"/>
      <c r="J541" s="481"/>
      <c r="K541" s="481"/>
      <c r="L541" s="481"/>
      <c r="M541" s="2121"/>
      <c r="N541" s="2121"/>
      <c r="O541" s="481"/>
      <c r="P541" s="481"/>
      <c r="Q541" s="48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120"/>
      <c r="D542" s="2121"/>
      <c r="E542" s="481"/>
      <c r="F542" s="481"/>
      <c r="G542" s="481"/>
      <c r="H542" s="2121"/>
      <c r="I542" s="2121"/>
      <c r="J542" s="481"/>
      <c r="K542" s="481"/>
      <c r="L542" s="481"/>
      <c r="M542" s="2121"/>
      <c r="N542" s="2121"/>
      <c r="O542" s="481"/>
      <c r="P542" s="481"/>
      <c r="Q542" s="48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120"/>
      <c r="D543" s="2121"/>
      <c r="E543" s="478"/>
      <c r="F543" s="478"/>
      <c r="G543" s="478"/>
      <c r="H543" s="2120"/>
      <c r="I543" s="2121"/>
      <c r="J543" s="478"/>
      <c r="K543" s="478"/>
      <c r="L543" s="478"/>
      <c r="M543" s="2120"/>
      <c r="N543" s="2121"/>
      <c r="O543" s="478"/>
      <c r="P543" s="478"/>
      <c r="Q543" s="478"/>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120"/>
      <c r="D544" s="2121"/>
      <c r="E544" s="478"/>
      <c r="F544" s="478"/>
      <c r="G544" s="478"/>
      <c r="H544" s="2120"/>
      <c r="I544" s="2121"/>
      <c r="J544" s="478"/>
      <c r="K544" s="478"/>
      <c r="L544" s="478"/>
      <c r="M544" s="2120"/>
      <c r="N544" s="2121"/>
      <c r="O544" s="478"/>
      <c r="P544" s="478"/>
      <c r="Q544" s="478"/>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120"/>
      <c r="D545" s="2121"/>
      <c r="E545" s="478"/>
      <c r="F545" s="478"/>
      <c r="G545" s="478"/>
      <c r="H545" s="2120"/>
      <c r="I545" s="2121"/>
      <c r="J545" s="478"/>
      <c r="K545" s="478"/>
      <c r="L545" s="478"/>
      <c r="M545" s="2120"/>
      <c r="N545" s="2121"/>
      <c r="O545" s="478"/>
      <c r="P545" s="478"/>
      <c r="Q545" s="478"/>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120"/>
      <c r="D546" s="2121"/>
      <c r="E546" s="478"/>
      <c r="F546" s="478"/>
      <c r="G546" s="478"/>
      <c r="H546" s="2120"/>
      <c r="I546" s="2121"/>
      <c r="J546" s="478"/>
      <c r="K546" s="478"/>
      <c r="L546" s="478"/>
      <c r="M546" s="2120"/>
      <c r="N546" s="2121"/>
      <c r="O546" s="478"/>
      <c r="P546" s="478"/>
      <c r="Q546" s="478"/>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120"/>
      <c r="D547" s="2121"/>
      <c r="E547" s="478"/>
      <c r="F547" s="478"/>
      <c r="G547" s="478"/>
      <c r="H547" s="2120"/>
      <c r="I547" s="2121"/>
      <c r="J547" s="478"/>
      <c r="K547" s="478"/>
      <c r="L547" s="478"/>
      <c r="M547" s="2120"/>
      <c r="N547" s="2121"/>
      <c r="O547" s="478"/>
      <c r="P547" s="478"/>
      <c r="Q547" s="478"/>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120"/>
      <c r="D548" s="2121"/>
      <c r="E548" s="478"/>
      <c r="F548" s="478"/>
      <c r="G548" s="478"/>
      <c r="H548" s="2120"/>
      <c r="I548" s="2121"/>
      <c r="J548" s="478"/>
      <c r="K548" s="478"/>
      <c r="L548" s="478"/>
      <c r="M548" s="2120"/>
      <c r="N548" s="2121"/>
      <c r="O548" s="478"/>
      <c r="P548" s="478"/>
      <c r="Q548" s="478"/>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120"/>
      <c r="D549" s="2121"/>
      <c r="E549" s="478"/>
      <c r="F549" s="478"/>
      <c r="G549" s="478"/>
      <c r="H549" s="2120"/>
      <c r="I549" s="2121"/>
      <c r="J549" s="478"/>
      <c r="K549" s="478"/>
      <c r="L549" s="478"/>
      <c r="M549" s="2120"/>
      <c r="N549" s="2121"/>
      <c r="O549" s="478"/>
      <c r="P549" s="478"/>
      <c r="Q549" s="478"/>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120"/>
      <c r="D550" s="2121"/>
      <c r="E550" s="478"/>
      <c r="F550" s="478"/>
      <c r="G550" s="478"/>
      <c r="H550" s="2120"/>
      <c r="I550" s="2121"/>
      <c r="J550" s="478"/>
      <c r="K550" s="478"/>
      <c r="L550" s="478"/>
      <c r="M550" s="2120"/>
      <c r="N550" s="2121"/>
      <c r="O550" s="478"/>
      <c r="P550" s="478"/>
      <c r="Q550" s="478"/>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120"/>
      <c r="D551" s="2121"/>
      <c r="E551" s="478"/>
      <c r="F551" s="478"/>
      <c r="G551" s="478"/>
      <c r="H551" s="2120"/>
      <c r="I551" s="2121"/>
      <c r="J551" s="478"/>
      <c r="K551" s="478"/>
      <c r="L551" s="478"/>
      <c r="M551" s="2120"/>
      <c r="N551" s="2121"/>
      <c r="O551" s="478"/>
      <c r="P551" s="478"/>
      <c r="Q551" s="478"/>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120"/>
      <c r="D552" s="2121"/>
      <c r="E552" s="478"/>
      <c r="F552" s="478"/>
      <c r="G552" s="478"/>
      <c r="H552" s="2120"/>
      <c r="I552" s="2121"/>
      <c r="J552" s="478"/>
      <c r="K552" s="478"/>
      <c r="L552" s="478"/>
      <c r="M552" s="2120"/>
      <c r="N552" s="2121"/>
      <c r="O552" s="478"/>
      <c r="P552" s="478"/>
      <c r="Q552" s="478"/>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120"/>
      <c r="D553" s="2121"/>
      <c r="E553" s="478"/>
      <c r="F553" s="478"/>
      <c r="G553" s="478"/>
      <c r="H553" s="2120"/>
      <c r="I553" s="2121"/>
      <c r="J553" s="478"/>
      <c r="K553" s="478"/>
      <c r="L553" s="478"/>
      <c r="M553" s="2120"/>
      <c r="N553" s="2121"/>
      <c r="O553" s="478"/>
      <c r="P553" s="478"/>
      <c r="Q553" s="478"/>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120"/>
      <c r="D554" s="2121"/>
      <c r="E554" s="478"/>
      <c r="F554" s="478"/>
      <c r="G554" s="478"/>
      <c r="H554" s="2120"/>
      <c r="I554" s="2121"/>
      <c r="J554" s="478"/>
      <c r="K554" s="478"/>
      <c r="L554" s="478"/>
      <c r="M554" s="2120"/>
      <c r="N554" s="2121"/>
      <c r="O554" s="478"/>
      <c r="P554" s="478"/>
      <c r="Q554" s="478"/>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120"/>
      <c r="D555" s="2121"/>
      <c r="E555" s="478"/>
      <c r="F555" s="478"/>
      <c r="G555" s="478"/>
      <c r="H555" s="2120"/>
      <c r="I555" s="2121"/>
      <c r="J555" s="478"/>
      <c r="K555" s="478"/>
      <c r="L555" s="478"/>
      <c r="M555" s="2120"/>
      <c r="N555" s="2121"/>
      <c r="O555" s="478"/>
      <c r="P555" s="478"/>
      <c r="Q555" s="478"/>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120"/>
      <c r="D556" s="2121"/>
      <c r="E556" s="478"/>
      <c r="F556" s="478"/>
      <c r="G556" s="478"/>
      <c r="H556" s="2120"/>
      <c r="I556" s="2121"/>
      <c r="J556" s="478"/>
      <c r="K556" s="478"/>
      <c r="L556" s="478"/>
      <c r="M556" s="2120"/>
      <c r="N556" s="2121"/>
      <c r="O556" s="478"/>
      <c r="P556" s="478"/>
      <c r="Q556" s="478"/>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120"/>
      <c r="D557" s="2121"/>
      <c r="E557" s="478"/>
      <c r="F557" s="478"/>
      <c r="G557" s="478"/>
      <c r="H557" s="2120"/>
      <c r="I557" s="2121"/>
      <c r="J557" s="478"/>
      <c r="K557" s="478"/>
      <c r="L557" s="478"/>
      <c r="M557" s="2120"/>
      <c r="N557" s="2121"/>
      <c r="O557" s="478"/>
      <c r="P557" s="478"/>
      <c r="Q557" s="478"/>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120"/>
      <c r="D558" s="2121"/>
      <c r="E558" s="478"/>
      <c r="F558" s="478"/>
      <c r="G558" s="478"/>
      <c r="H558" s="2120"/>
      <c r="I558" s="2121"/>
      <c r="J558" s="478"/>
      <c r="K558" s="478"/>
      <c r="L558" s="478"/>
      <c r="M558" s="2120"/>
      <c r="N558" s="2121"/>
      <c r="O558" s="478"/>
      <c r="P558" s="478"/>
      <c r="Q558" s="478"/>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120"/>
      <c r="D559" s="2121"/>
      <c r="E559" s="478"/>
      <c r="F559" s="478"/>
      <c r="G559" s="478"/>
      <c r="H559" s="2120"/>
      <c r="I559" s="2121"/>
      <c r="J559" s="478"/>
      <c r="K559" s="478"/>
      <c r="L559" s="478"/>
      <c r="M559" s="2120"/>
      <c r="N559" s="2121"/>
      <c r="O559" s="478"/>
      <c r="P559" s="478"/>
      <c r="Q559" s="478"/>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120"/>
      <c r="D560" s="2121"/>
      <c r="E560" s="478"/>
      <c r="F560" s="478"/>
      <c r="G560" s="478"/>
      <c r="H560" s="2120"/>
      <c r="I560" s="2121"/>
      <c r="J560" s="478"/>
      <c r="K560" s="478"/>
      <c r="L560" s="478"/>
      <c r="M560" s="2120"/>
      <c r="N560" s="2121"/>
      <c r="O560" s="478"/>
      <c r="P560" s="478"/>
      <c r="Q560" s="478"/>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120"/>
      <c r="D561" s="2121"/>
      <c r="E561" s="478"/>
      <c r="F561" s="478"/>
      <c r="G561" s="478"/>
      <c r="H561" s="2120"/>
      <c r="I561" s="2121"/>
      <c r="J561" s="478"/>
      <c r="K561" s="478"/>
      <c r="L561" s="478"/>
      <c r="M561" s="2120"/>
      <c r="N561" s="2121"/>
      <c r="O561" s="478"/>
      <c r="P561" s="478"/>
      <c r="Q561" s="478"/>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120"/>
      <c r="D562" s="2121"/>
      <c r="E562" s="478"/>
      <c r="F562" s="478"/>
      <c r="G562" s="478"/>
      <c r="H562" s="2120"/>
      <c r="I562" s="2121"/>
      <c r="J562" s="478"/>
      <c r="K562" s="478"/>
      <c r="L562" s="478"/>
      <c r="M562" s="2120"/>
      <c r="N562" s="2121"/>
      <c r="O562" s="478"/>
      <c r="P562" s="478"/>
      <c r="Q562" s="478"/>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120"/>
      <c r="D563" s="2121"/>
      <c r="E563" s="478"/>
      <c r="F563" s="478"/>
      <c r="G563" s="478"/>
      <c r="H563" s="2120"/>
      <c r="I563" s="2121"/>
      <c r="J563" s="478"/>
      <c r="K563" s="478"/>
      <c r="L563" s="478"/>
      <c r="M563" s="2120"/>
      <c r="N563" s="2121"/>
      <c r="O563" s="478"/>
      <c r="P563" s="478"/>
      <c r="Q563" s="478"/>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120"/>
      <c r="D564" s="2121"/>
      <c r="E564" s="478"/>
      <c r="F564" s="478"/>
      <c r="G564" s="478"/>
      <c r="H564" s="2120"/>
      <c r="I564" s="2121"/>
      <c r="J564" s="478"/>
      <c r="K564" s="478"/>
      <c r="L564" s="478"/>
      <c r="M564" s="2120"/>
      <c r="N564" s="2121"/>
      <c r="O564" s="478"/>
      <c r="P564" s="478"/>
      <c r="Q564" s="478"/>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120"/>
      <c r="D565" s="2121"/>
      <c r="E565" s="478"/>
      <c r="F565" s="478"/>
      <c r="G565" s="478"/>
      <c r="H565" s="2120"/>
      <c r="I565" s="2121"/>
      <c r="J565" s="478"/>
      <c r="K565" s="478"/>
      <c r="L565" s="478"/>
      <c r="M565" s="2120"/>
      <c r="N565" s="2121"/>
      <c r="O565" s="478"/>
      <c r="P565" s="478"/>
      <c r="Q565" s="478"/>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120"/>
      <c r="D566" s="2121"/>
      <c r="E566" s="478"/>
      <c r="F566" s="478"/>
      <c r="G566" s="478"/>
      <c r="H566" s="2120"/>
      <c r="I566" s="2121"/>
      <c r="J566" s="478"/>
      <c r="K566" s="478"/>
      <c r="L566" s="478"/>
      <c r="M566" s="2120"/>
      <c r="N566" s="2121"/>
      <c r="O566" s="478"/>
      <c r="P566" s="478"/>
      <c r="Q566" s="478"/>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120"/>
      <c r="D567" s="2121"/>
      <c r="E567" s="478"/>
      <c r="F567" s="478"/>
      <c r="G567" s="478"/>
      <c r="H567" s="2120"/>
      <c r="I567" s="2121"/>
      <c r="J567" s="478"/>
      <c r="K567" s="478"/>
      <c r="L567" s="478"/>
      <c r="M567" s="2120"/>
      <c r="N567" s="2121"/>
      <c r="O567" s="478"/>
      <c r="P567" s="478"/>
      <c r="Q567" s="478"/>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120"/>
      <c r="D568" s="2121"/>
      <c r="E568" s="478"/>
      <c r="F568" s="478"/>
      <c r="G568" s="478"/>
      <c r="H568" s="2120"/>
      <c r="I568" s="2121"/>
      <c r="J568" s="478"/>
      <c r="K568" s="478"/>
      <c r="L568" s="478"/>
      <c r="M568" s="2120"/>
      <c r="N568" s="2121"/>
      <c r="O568" s="478"/>
      <c r="P568" s="478"/>
      <c r="Q568" s="478"/>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120"/>
      <c r="D569" s="2121"/>
      <c r="E569" s="478"/>
      <c r="F569" s="478"/>
      <c r="G569" s="478"/>
      <c r="H569" s="2120"/>
      <c r="I569" s="2121"/>
      <c r="J569" s="478"/>
      <c r="K569" s="478"/>
      <c r="L569" s="478"/>
      <c r="M569" s="2120"/>
      <c r="N569" s="2121"/>
      <c r="O569" s="478"/>
      <c r="P569" s="478"/>
      <c r="Q569" s="478"/>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120"/>
      <c r="D570" s="2121"/>
      <c r="E570" s="478"/>
      <c r="F570" s="478"/>
      <c r="G570" s="478"/>
      <c r="H570" s="2120"/>
      <c r="I570" s="2121"/>
      <c r="J570" s="478"/>
      <c r="K570" s="478"/>
      <c r="L570" s="478"/>
      <c r="M570" s="2120"/>
      <c r="N570" s="2121"/>
      <c r="O570" s="478"/>
      <c r="P570" s="478"/>
      <c r="Q570" s="478"/>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120"/>
      <c r="D571" s="2121"/>
      <c r="E571" s="478"/>
      <c r="F571" s="478"/>
      <c r="G571" s="478"/>
      <c r="H571" s="2120"/>
      <c r="I571" s="2121"/>
      <c r="J571" s="478"/>
      <c r="K571" s="478"/>
      <c r="L571" s="478"/>
      <c r="M571" s="2120"/>
      <c r="N571" s="2121"/>
      <c r="O571" s="478"/>
      <c r="P571" s="478"/>
      <c r="Q571" s="478"/>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120"/>
      <c r="D572" s="2121"/>
      <c r="E572" s="478"/>
      <c r="F572" s="478"/>
      <c r="G572" s="478"/>
      <c r="H572" s="2120"/>
      <c r="I572" s="2121"/>
      <c r="J572" s="478"/>
      <c r="K572" s="478"/>
      <c r="L572" s="478"/>
      <c r="M572" s="2120"/>
      <c r="N572" s="2121"/>
      <c r="O572" s="478"/>
      <c r="P572" s="478"/>
      <c r="Q572" s="478"/>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120"/>
      <c r="D573" s="2121"/>
      <c r="E573" s="478"/>
      <c r="F573" s="478"/>
      <c r="G573" s="478"/>
      <c r="H573" s="2120"/>
      <c r="I573" s="2121"/>
      <c r="J573" s="478"/>
      <c r="K573" s="478"/>
      <c r="L573" s="478"/>
      <c r="M573" s="2120"/>
      <c r="N573" s="2121"/>
      <c r="O573" s="478"/>
      <c r="P573" s="478"/>
      <c r="Q573" s="478"/>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120"/>
      <c r="D574" s="2121"/>
      <c r="E574" s="478"/>
      <c r="F574" s="478"/>
      <c r="G574" s="478"/>
      <c r="H574" s="2120"/>
      <c r="I574" s="2121"/>
      <c r="J574" s="478"/>
      <c r="K574" s="478"/>
      <c r="L574" s="478"/>
      <c r="M574" s="2120"/>
      <c r="N574" s="2121"/>
      <c r="O574" s="478"/>
      <c r="P574" s="478"/>
      <c r="Q574" s="478"/>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120"/>
      <c r="D575" s="2121"/>
      <c r="E575" s="478"/>
      <c r="F575" s="478"/>
      <c r="G575" s="478"/>
      <c r="H575" s="2120"/>
      <c r="I575" s="2121"/>
      <c r="J575" s="478"/>
      <c r="K575" s="478"/>
      <c r="L575" s="478"/>
      <c r="M575" s="2120"/>
      <c r="N575" s="2121"/>
      <c r="O575" s="478"/>
      <c r="P575" s="478"/>
      <c r="Q575" s="478"/>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120"/>
      <c r="D576" s="2121"/>
      <c r="E576" s="478"/>
      <c r="F576" s="478"/>
      <c r="G576" s="478"/>
      <c r="H576" s="2120"/>
      <c r="I576" s="2121"/>
      <c r="J576" s="478"/>
      <c r="K576" s="478"/>
      <c r="L576" s="478"/>
      <c r="M576" s="2120"/>
      <c r="N576" s="2121"/>
      <c r="O576" s="478"/>
      <c r="P576" s="478"/>
      <c r="Q576" s="478"/>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120"/>
      <c r="D577" s="2121"/>
      <c r="E577" s="478"/>
      <c r="F577" s="478"/>
      <c r="G577" s="478"/>
      <c r="H577" s="2120"/>
      <c r="I577" s="2121"/>
      <c r="J577" s="478"/>
      <c r="K577" s="478"/>
      <c r="L577" s="478"/>
      <c r="M577" s="2120"/>
      <c r="N577" s="2121"/>
      <c r="O577" s="478"/>
      <c r="P577" s="478"/>
      <c r="Q577" s="478"/>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120"/>
      <c r="D578" s="2121"/>
      <c r="E578" s="478"/>
      <c r="F578" s="478"/>
      <c r="G578" s="478"/>
      <c r="H578" s="2120"/>
      <c r="I578" s="2121"/>
      <c r="J578" s="478"/>
      <c r="K578" s="478"/>
      <c r="L578" s="478"/>
      <c r="M578" s="2120"/>
      <c r="N578" s="2121"/>
      <c r="O578" s="478"/>
      <c r="P578" s="478"/>
      <c r="Q578" s="478"/>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120"/>
      <c r="D579" s="2121"/>
      <c r="E579" s="478"/>
      <c r="F579" s="478"/>
      <c r="G579" s="478"/>
      <c r="H579" s="2120"/>
      <c r="I579" s="2121"/>
      <c r="J579" s="478"/>
      <c r="K579" s="478"/>
      <c r="L579" s="478"/>
      <c r="M579" s="2120"/>
      <c r="N579" s="2121"/>
      <c r="O579" s="478"/>
      <c r="P579" s="478"/>
      <c r="Q579" s="478"/>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120"/>
      <c r="D580" s="2121"/>
      <c r="E580" s="478"/>
      <c r="F580" s="478"/>
      <c r="G580" s="478"/>
      <c r="H580" s="2120"/>
      <c r="I580" s="2121"/>
      <c r="J580" s="478"/>
      <c r="K580" s="478"/>
      <c r="L580" s="478"/>
      <c r="M580" s="2120"/>
      <c r="N580" s="2121"/>
      <c r="O580" s="478"/>
      <c r="P580" s="478"/>
      <c r="Q580" s="478"/>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120"/>
      <c r="D581" s="2121"/>
      <c r="E581" s="478"/>
      <c r="F581" s="478"/>
      <c r="G581" s="478"/>
      <c r="H581" s="2120"/>
      <c r="I581" s="2121"/>
      <c r="J581" s="478"/>
      <c r="K581" s="478"/>
      <c r="L581" s="478"/>
      <c r="M581" s="2120"/>
      <c r="N581" s="2121"/>
      <c r="O581" s="478"/>
      <c r="P581" s="478"/>
      <c r="Q581" s="478"/>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120"/>
      <c r="D582" s="2121"/>
      <c r="E582" s="478"/>
      <c r="F582" s="478"/>
      <c r="G582" s="478"/>
      <c r="H582" s="2120"/>
      <c r="I582" s="2121"/>
      <c r="J582" s="478"/>
      <c r="K582" s="478"/>
      <c r="L582" s="478"/>
      <c r="M582" s="2120"/>
      <c r="N582" s="2121"/>
      <c r="O582" s="478"/>
      <c r="P582" s="478"/>
      <c r="Q582" s="478"/>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120"/>
      <c r="D583" s="2121"/>
      <c r="E583" s="478"/>
      <c r="F583" s="478"/>
      <c r="G583" s="478"/>
      <c r="H583" s="2120"/>
      <c r="I583" s="2121"/>
      <c r="J583" s="478"/>
      <c r="K583" s="478"/>
      <c r="L583" s="478"/>
      <c r="M583" s="2120"/>
      <c r="N583" s="2121"/>
      <c r="O583" s="478"/>
      <c r="P583" s="478"/>
      <c r="Q583" s="478"/>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120"/>
      <c r="D584" s="2121"/>
      <c r="E584" s="478"/>
      <c r="F584" s="478"/>
      <c r="G584" s="478"/>
      <c r="H584" s="2120"/>
      <c r="I584" s="2121"/>
      <c r="J584" s="478"/>
      <c r="K584" s="478"/>
      <c r="L584" s="478"/>
      <c r="M584" s="2120"/>
      <c r="N584" s="2121"/>
      <c r="O584" s="478"/>
      <c r="P584" s="478"/>
      <c r="Q584" s="478"/>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120"/>
      <c r="D585" s="2121"/>
      <c r="E585" s="478"/>
      <c r="F585" s="478"/>
      <c r="G585" s="478"/>
      <c r="H585" s="2120"/>
      <c r="I585" s="2121"/>
      <c r="J585" s="478"/>
      <c r="K585" s="478"/>
      <c r="L585" s="478"/>
      <c r="M585" s="2120"/>
      <c r="N585" s="2121"/>
      <c r="O585" s="478"/>
      <c r="P585" s="478"/>
      <c r="Q585" s="478"/>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120"/>
      <c r="D586" s="2121"/>
      <c r="E586" s="478"/>
      <c r="F586" s="478"/>
      <c r="G586" s="478"/>
      <c r="H586" s="2120"/>
      <c r="I586" s="2121"/>
      <c r="J586" s="478"/>
      <c r="K586" s="478"/>
      <c r="L586" s="478"/>
      <c r="M586" s="2120"/>
      <c r="N586" s="2121"/>
      <c r="O586" s="478"/>
      <c r="P586" s="478"/>
      <c r="Q586" s="478"/>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120"/>
      <c r="D587" s="2121"/>
      <c r="E587" s="478"/>
      <c r="F587" s="478"/>
      <c r="G587" s="478"/>
      <c r="H587" s="2120"/>
      <c r="I587" s="2121"/>
      <c r="J587" s="478"/>
      <c r="K587" s="478"/>
      <c r="L587" s="478"/>
      <c r="M587" s="2120"/>
      <c r="N587" s="2121"/>
      <c r="O587" s="478"/>
      <c r="P587" s="478"/>
      <c r="Q587" s="478"/>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120"/>
      <c r="D588" s="2121"/>
      <c r="E588" s="478"/>
      <c r="F588" s="478"/>
      <c r="G588" s="478"/>
      <c r="H588" s="2120"/>
      <c r="I588" s="2121"/>
      <c r="J588" s="478"/>
      <c r="K588" s="478"/>
      <c r="L588" s="478"/>
      <c r="M588" s="2120"/>
      <c r="N588" s="2121"/>
      <c r="O588" s="478"/>
      <c r="P588" s="478"/>
      <c r="Q588" s="478"/>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120"/>
      <c r="D589" s="2121"/>
      <c r="E589" s="478"/>
      <c r="F589" s="478"/>
      <c r="G589" s="478"/>
      <c r="H589" s="2120"/>
      <c r="I589" s="2121"/>
      <c r="J589" s="478"/>
      <c r="K589" s="478"/>
      <c r="L589" s="478"/>
      <c r="M589" s="2120"/>
      <c r="N589" s="2121"/>
      <c r="O589" s="478"/>
      <c r="P589" s="478"/>
      <c r="Q589" s="478"/>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120"/>
      <c r="D590" s="2121"/>
      <c r="E590" s="478"/>
      <c r="F590" s="478"/>
      <c r="G590" s="478"/>
      <c r="H590" s="2120"/>
      <c r="I590" s="2121"/>
      <c r="J590" s="478"/>
      <c r="K590" s="478"/>
      <c r="L590" s="478"/>
      <c r="M590" s="2120"/>
      <c r="N590" s="2121"/>
      <c r="O590" s="478"/>
      <c r="P590" s="478"/>
      <c r="Q590" s="478"/>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120"/>
      <c r="D591" s="2121"/>
      <c r="E591" s="478"/>
      <c r="F591" s="478"/>
      <c r="G591" s="478"/>
      <c r="H591" s="2120"/>
      <c r="I591" s="2121"/>
      <c r="J591" s="478"/>
      <c r="K591" s="478"/>
      <c r="L591" s="478"/>
      <c r="M591" s="2120"/>
      <c r="N591" s="2121"/>
      <c r="O591" s="478"/>
      <c r="P591" s="478"/>
      <c r="Q591" s="478"/>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120"/>
      <c r="D592" s="2121"/>
      <c r="E592" s="478"/>
      <c r="F592" s="478"/>
      <c r="G592" s="478"/>
      <c r="H592" s="2120"/>
      <c r="I592" s="2121"/>
      <c r="J592" s="478"/>
      <c r="K592" s="478"/>
      <c r="L592" s="478"/>
      <c r="M592" s="2120"/>
      <c r="N592" s="2121"/>
      <c r="O592" s="478"/>
      <c r="P592" s="478"/>
      <c r="Q592" s="478"/>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120"/>
      <c r="D593" s="2121"/>
      <c r="E593" s="478"/>
      <c r="F593" s="478"/>
      <c r="G593" s="478"/>
      <c r="H593" s="2120"/>
      <c r="I593" s="2121"/>
      <c r="J593" s="478"/>
      <c r="K593" s="478"/>
      <c r="L593" s="478"/>
      <c r="M593" s="2120"/>
      <c r="N593" s="2121"/>
      <c r="O593" s="478"/>
      <c r="P593" s="478"/>
      <c r="Q593" s="478"/>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120"/>
      <c r="D594" s="2121"/>
      <c r="E594" s="478"/>
      <c r="F594" s="478"/>
      <c r="G594" s="478"/>
      <c r="H594" s="2120"/>
      <c r="I594" s="2121"/>
      <c r="J594" s="478"/>
      <c r="K594" s="478"/>
      <c r="L594" s="478"/>
      <c r="M594" s="2120"/>
      <c r="N594" s="2121"/>
      <c r="O594" s="478"/>
      <c r="P594" s="478"/>
      <c r="Q594" s="478"/>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120"/>
      <c r="D595" s="2121"/>
      <c r="E595" s="478"/>
      <c r="F595" s="478"/>
      <c r="G595" s="478"/>
      <c r="H595" s="2120"/>
      <c r="I595" s="2121"/>
      <c r="J595" s="478"/>
      <c r="K595" s="478"/>
      <c r="L595" s="478"/>
      <c r="M595" s="2120"/>
      <c r="N595" s="2121"/>
      <c r="O595" s="478"/>
      <c r="P595" s="478"/>
      <c r="Q595" s="478"/>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120"/>
      <c r="D596" s="2121"/>
      <c r="E596" s="478"/>
      <c r="F596" s="478"/>
      <c r="G596" s="478"/>
      <c r="H596" s="2120"/>
      <c r="I596" s="2121"/>
      <c r="J596" s="478"/>
      <c r="K596" s="478"/>
      <c r="L596" s="478"/>
      <c r="M596" s="2120"/>
      <c r="N596" s="2121"/>
      <c r="O596" s="478"/>
      <c r="P596" s="478"/>
      <c r="Q596" s="478"/>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120"/>
      <c r="D597" s="2121"/>
      <c r="E597" s="478"/>
      <c r="F597" s="478"/>
      <c r="G597" s="478"/>
      <c r="H597" s="2120"/>
      <c r="I597" s="2121"/>
      <c r="J597" s="478"/>
      <c r="K597" s="478"/>
      <c r="L597" s="478"/>
      <c r="M597" s="2120"/>
      <c r="N597" s="2121"/>
      <c r="O597" s="478"/>
      <c r="P597" s="478"/>
      <c r="Q597" s="478"/>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120"/>
      <c r="D598" s="2121"/>
      <c r="E598" s="478"/>
      <c r="F598" s="478"/>
      <c r="G598" s="478"/>
      <c r="H598" s="2120"/>
      <c r="I598" s="2121"/>
      <c r="J598" s="478"/>
      <c r="K598" s="478"/>
      <c r="L598" s="478"/>
      <c r="M598" s="2120"/>
      <c r="N598" s="2121"/>
      <c r="O598" s="478"/>
      <c r="P598" s="478"/>
      <c r="Q598" s="478"/>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120"/>
      <c r="D599" s="2121"/>
      <c r="E599" s="478"/>
      <c r="F599" s="478"/>
      <c r="G599" s="478"/>
      <c r="H599" s="2120"/>
      <c r="I599" s="2121"/>
      <c r="J599" s="478"/>
      <c r="K599" s="478"/>
      <c r="L599" s="478"/>
      <c r="M599" s="2120"/>
      <c r="N599" s="2121"/>
      <c r="O599" s="478"/>
      <c r="P599" s="478"/>
      <c r="Q599" s="478"/>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120"/>
      <c r="D600" s="2121"/>
      <c r="E600" s="478"/>
      <c r="F600" s="478"/>
      <c r="G600" s="478"/>
      <c r="H600" s="2120"/>
      <c r="I600" s="2121"/>
      <c r="J600" s="478"/>
      <c r="K600" s="478"/>
      <c r="L600" s="478"/>
      <c r="M600" s="2120"/>
      <c r="N600" s="2121"/>
      <c r="O600" s="478"/>
      <c r="P600" s="478"/>
      <c r="Q600" s="478"/>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120"/>
      <c r="D601" s="2121"/>
      <c r="E601" s="478"/>
      <c r="F601" s="478"/>
      <c r="G601" s="478"/>
      <c r="H601" s="2120"/>
      <c r="I601" s="2121"/>
      <c r="J601" s="478"/>
      <c r="K601" s="478"/>
      <c r="L601" s="478"/>
      <c r="M601" s="2120"/>
      <c r="N601" s="2121"/>
      <c r="O601" s="478"/>
      <c r="P601" s="478"/>
      <c r="Q601" s="478"/>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120"/>
      <c r="D602" s="2121"/>
      <c r="E602" s="478"/>
      <c r="F602" s="478"/>
      <c r="G602" s="478"/>
      <c r="H602" s="2120"/>
      <c r="I602" s="2121"/>
      <c r="J602" s="478"/>
      <c r="K602" s="478"/>
      <c r="L602" s="478"/>
      <c r="M602" s="2120"/>
      <c r="N602" s="2121"/>
      <c r="O602" s="478"/>
      <c r="P602" s="478"/>
      <c r="Q602" s="478"/>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120"/>
      <c r="D603" s="2121"/>
      <c r="E603" s="478"/>
      <c r="F603" s="478"/>
      <c r="G603" s="478"/>
      <c r="H603" s="2120"/>
      <c r="I603" s="2121"/>
      <c r="J603" s="478"/>
      <c r="K603" s="478"/>
      <c r="L603" s="478"/>
      <c r="M603" s="2120"/>
      <c r="N603" s="2121"/>
      <c r="O603" s="478"/>
      <c r="P603" s="478"/>
      <c r="Q603" s="478"/>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120"/>
      <c r="D604" s="2121"/>
      <c r="E604" s="478"/>
      <c r="F604" s="478"/>
      <c r="G604" s="478"/>
      <c r="H604" s="2120"/>
      <c r="I604" s="2121"/>
      <c r="J604" s="478"/>
      <c r="K604" s="478"/>
      <c r="L604" s="478"/>
      <c r="M604" s="2120"/>
      <c r="N604" s="2121"/>
      <c r="O604" s="478"/>
      <c r="P604" s="478"/>
      <c r="Q604" s="478"/>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120"/>
      <c r="D605" s="2121"/>
      <c r="E605" s="478"/>
      <c r="F605" s="478"/>
      <c r="G605" s="478"/>
      <c r="H605" s="2120"/>
      <c r="I605" s="2121"/>
      <c r="J605" s="478"/>
      <c r="K605" s="478"/>
      <c r="L605" s="478"/>
      <c r="M605" s="2120"/>
      <c r="N605" s="2121"/>
      <c r="O605" s="478"/>
      <c r="P605" s="478"/>
      <c r="Q605" s="478"/>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120"/>
      <c r="D606" s="2121"/>
      <c r="E606" s="478"/>
      <c r="F606" s="478"/>
      <c r="G606" s="478"/>
      <c r="H606" s="2120"/>
      <c r="I606" s="2121"/>
      <c r="J606" s="478"/>
      <c r="K606" s="478"/>
      <c r="L606" s="478"/>
      <c r="M606" s="2120"/>
      <c r="N606" s="2121"/>
      <c r="O606" s="478"/>
      <c r="P606" s="478"/>
      <c r="Q606" s="478"/>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120"/>
      <c r="D607" s="2121"/>
      <c r="E607" s="478"/>
      <c r="F607" s="478"/>
      <c r="G607" s="478"/>
      <c r="H607" s="2120"/>
      <c r="I607" s="2121"/>
      <c r="J607" s="478"/>
      <c r="K607" s="478"/>
      <c r="L607" s="478"/>
      <c r="M607" s="2120"/>
      <c r="N607" s="2121"/>
      <c r="O607" s="478"/>
      <c r="P607" s="478"/>
      <c r="Q607" s="478"/>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120"/>
      <c r="D608" s="2121"/>
      <c r="E608" s="478"/>
      <c r="F608" s="478"/>
      <c r="G608" s="478"/>
      <c r="H608" s="2120"/>
      <c r="I608" s="2121"/>
      <c r="J608" s="478"/>
      <c r="K608" s="478"/>
      <c r="L608" s="478"/>
      <c r="M608" s="2120"/>
      <c r="N608" s="2121"/>
      <c r="O608" s="478"/>
      <c r="P608" s="478"/>
      <c r="Q608" s="478"/>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120"/>
      <c r="D609" s="2121"/>
      <c r="E609" s="478"/>
      <c r="F609" s="478"/>
      <c r="G609" s="478"/>
      <c r="H609" s="2120"/>
      <c r="I609" s="2121"/>
      <c r="J609" s="478"/>
      <c r="K609" s="478"/>
      <c r="L609" s="478"/>
      <c r="M609" s="2120"/>
      <c r="N609" s="2121"/>
      <c r="O609" s="478"/>
      <c r="P609" s="478"/>
      <c r="Q609" s="478"/>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120"/>
      <c r="D610" s="2121"/>
      <c r="E610" s="478"/>
      <c r="F610" s="478"/>
      <c r="G610" s="478"/>
      <c r="H610" s="2120"/>
      <c r="I610" s="2121"/>
      <c r="J610" s="478"/>
      <c r="K610" s="478"/>
      <c r="L610" s="478"/>
      <c r="M610" s="2120"/>
      <c r="N610" s="2121"/>
      <c r="O610" s="478"/>
      <c r="P610" s="478"/>
      <c r="Q610" s="478"/>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120"/>
      <c r="D611" s="2121"/>
      <c r="E611" s="478"/>
      <c r="F611" s="478"/>
      <c r="G611" s="478"/>
      <c r="H611" s="2120"/>
      <c r="I611" s="2121"/>
      <c r="J611" s="478"/>
      <c r="K611" s="478"/>
      <c r="L611" s="478"/>
      <c r="M611" s="2120"/>
      <c r="N611" s="2121"/>
      <c r="O611" s="478"/>
      <c r="P611" s="478"/>
      <c r="Q611" s="478"/>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120"/>
      <c r="D612" s="2121"/>
      <c r="E612" s="478"/>
      <c r="F612" s="478"/>
      <c r="G612" s="478"/>
      <c r="H612" s="2120"/>
      <c r="I612" s="2121"/>
      <c r="J612" s="478"/>
      <c r="K612" s="478"/>
      <c r="L612" s="478"/>
      <c r="M612" s="2120"/>
      <c r="N612" s="2121"/>
      <c r="O612" s="478"/>
      <c r="P612" s="478"/>
      <c r="Q612" s="478"/>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120"/>
      <c r="D613" s="2121"/>
      <c r="E613" s="478"/>
      <c r="F613" s="478"/>
      <c r="G613" s="478"/>
      <c r="H613" s="2120"/>
      <c r="I613" s="2121"/>
      <c r="J613" s="478"/>
      <c r="K613" s="478"/>
      <c r="L613" s="478"/>
      <c r="M613" s="2120"/>
      <c r="N613" s="2121"/>
      <c r="O613" s="478"/>
      <c r="P613" s="478"/>
      <c r="Q613" s="478"/>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120"/>
      <c r="D614" s="2121"/>
      <c r="E614" s="478"/>
      <c r="F614" s="478"/>
      <c r="G614" s="478"/>
      <c r="H614" s="2120"/>
      <c r="I614" s="2121"/>
      <c r="J614" s="478"/>
      <c r="K614" s="478"/>
      <c r="L614" s="478"/>
      <c r="M614" s="2120"/>
      <c r="N614" s="2121"/>
      <c r="O614" s="478"/>
      <c r="P614" s="478"/>
      <c r="Q614" s="478"/>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120"/>
      <c r="D615" s="2121"/>
      <c r="E615" s="478"/>
      <c r="F615" s="478"/>
      <c r="G615" s="478"/>
      <c r="H615" s="2120"/>
      <c r="I615" s="2121"/>
      <c r="J615" s="478"/>
      <c r="K615" s="478"/>
      <c r="L615" s="478"/>
      <c r="M615" s="2120"/>
      <c r="N615" s="2121"/>
      <c r="O615" s="478"/>
      <c r="P615" s="478"/>
      <c r="Q615" s="478"/>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120"/>
      <c r="D616" s="2121"/>
      <c r="E616" s="478"/>
      <c r="F616" s="478"/>
      <c r="G616" s="478"/>
      <c r="H616" s="2120"/>
      <c r="I616" s="2121"/>
      <c r="J616" s="478"/>
      <c r="K616" s="478"/>
      <c r="L616" s="478"/>
      <c r="M616" s="2120"/>
      <c r="N616" s="2121"/>
      <c r="O616" s="478"/>
      <c r="P616" s="478"/>
      <c r="Q616" s="478"/>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120"/>
      <c r="D617" s="2121"/>
      <c r="E617" s="478"/>
      <c r="F617" s="478"/>
      <c r="G617" s="478"/>
      <c r="H617" s="2120"/>
      <c r="I617" s="2121"/>
      <c r="J617" s="478"/>
      <c r="K617" s="478"/>
      <c r="L617" s="478"/>
      <c r="M617" s="2120"/>
      <c r="N617" s="2121"/>
      <c r="O617" s="478"/>
      <c r="P617" s="478"/>
      <c r="Q617" s="478"/>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120"/>
      <c r="D618" s="2121"/>
      <c r="E618" s="478"/>
      <c r="F618" s="478"/>
      <c r="G618" s="478"/>
      <c r="H618" s="2120"/>
      <c r="I618" s="2121"/>
      <c r="J618" s="478"/>
      <c r="K618" s="478"/>
      <c r="L618" s="478"/>
      <c r="M618" s="2120"/>
      <c r="N618" s="2121"/>
      <c r="O618" s="478"/>
      <c r="P618" s="478"/>
      <c r="Q618" s="478"/>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120"/>
      <c r="D619" s="2121"/>
      <c r="E619" s="478"/>
      <c r="F619" s="478"/>
      <c r="G619" s="478"/>
      <c r="H619" s="2120"/>
      <c r="I619" s="2121"/>
      <c r="J619" s="478"/>
      <c r="K619" s="478"/>
      <c r="L619" s="478"/>
      <c r="M619" s="2120"/>
      <c r="N619" s="2121"/>
      <c r="O619" s="478"/>
      <c r="P619" s="478"/>
      <c r="Q619" s="478"/>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120"/>
      <c r="D620" s="2121"/>
      <c r="E620" s="478"/>
      <c r="F620" s="478"/>
      <c r="G620" s="478"/>
      <c r="H620" s="2120"/>
      <c r="I620" s="2121"/>
      <c r="J620" s="478"/>
      <c r="K620" s="478"/>
      <c r="L620" s="478"/>
      <c r="M620" s="2120"/>
      <c r="N620" s="2121"/>
      <c r="O620" s="478"/>
      <c r="P620" s="478"/>
      <c r="Q620" s="478"/>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120"/>
      <c r="D621" s="2121"/>
      <c r="E621" s="478"/>
      <c r="F621" s="478"/>
      <c r="G621" s="478"/>
      <c r="H621" s="2120"/>
      <c r="I621" s="2121"/>
      <c r="J621" s="478"/>
      <c r="K621" s="478"/>
      <c r="L621" s="478"/>
      <c r="M621" s="2120"/>
      <c r="N621" s="2121"/>
      <c r="O621" s="478"/>
      <c r="P621" s="478"/>
      <c r="Q621" s="478"/>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120"/>
      <c r="D622" s="2121"/>
      <c r="E622" s="478"/>
      <c r="F622" s="478"/>
      <c r="G622" s="478"/>
      <c r="H622" s="2120"/>
      <c r="I622" s="2121"/>
      <c r="J622" s="478"/>
      <c r="K622" s="478"/>
      <c r="L622" s="478"/>
      <c r="M622" s="2120"/>
      <c r="N622" s="2121"/>
      <c r="O622" s="478"/>
      <c r="P622" s="478"/>
      <c r="Q622" s="478"/>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120"/>
      <c r="D623" s="2121"/>
      <c r="E623" s="478"/>
      <c r="F623" s="478"/>
      <c r="G623" s="478"/>
      <c r="H623" s="2120"/>
      <c r="I623" s="2121"/>
      <c r="J623" s="478"/>
      <c r="K623" s="478"/>
      <c r="L623" s="478"/>
      <c r="M623" s="2120"/>
      <c r="N623" s="2121"/>
      <c r="O623" s="478"/>
      <c r="P623" s="478"/>
      <c r="Q623" s="478"/>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120"/>
      <c r="D624" s="2121"/>
      <c r="E624" s="478"/>
      <c r="F624" s="478"/>
      <c r="G624" s="478"/>
      <c r="H624" s="2120"/>
      <c r="I624" s="2121"/>
      <c r="J624" s="478"/>
      <c r="K624" s="478"/>
      <c r="L624" s="478"/>
      <c r="M624" s="2120"/>
      <c r="N624" s="2121"/>
      <c r="O624" s="478"/>
      <c r="P624" s="478"/>
      <c r="Q624" s="478"/>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120"/>
      <c r="D625" s="2121"/>
      <c r="E625" s="478"/>
      <c r="F625" s="478"/>
      <c r="G625" s="478"/>
      <c r="H625" s="2120"/>
      <c r="I625" s="2121"/>
      <c r="J625" s="478"/>
      <c r="K625" s="478"/>
      <c r="L625" s="478"/>
      <c r="M625" s="2120"/>
      <c r="N625" s="2121"/>
      <c r="O625" s="478"/>
      <c r="P625" s="478"/>
      <c r="Q625" s="478"/>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120"/>
      <c r="D626" s="2121"/>
      <c r="E626" s="478"/>
      <c r="F626" s="478"/>
      <c r="G626" s="478"/>
      <c r="H626" s="2120"/>
      <c r="I626" s="2121"/>
      <c r="J626" s="478"/>
      <c r="K626" s="478"/>
      <c r="L626" s="478"/>
      <c r="M626" s="2120"/>
      <c r="N626" s="2121"/>
      <c r="O626" s="478"/>
      <c r="P626" s="478"/>
      <c r="Q626" s="478"/>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120"/>
      <c r="D627" s="2121"/>
      <c r="E627" s="478"/>
      <c r="F627" s="478"/>
      <c r="G627" s="478"/>
      <c r="H627" s="2120"/>
      <c r="I627" s="2121"/>
      <c r="J627" s="478"/>
      <c r="K627" s="478"/>
      <c r="L627" s="478"/>
      <c r="M627" s="2120"/>
      <c r="N627" s="2121"/>
      <c r="O627" s="478"/>
      <c r="P627" s="478"/>
      <c r="Q627" s="478"/>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120"/>
      <c r="D628" s="2121"/>
      <c r="E628" s="478"/>
      <c r="F628" s="478"/>
      <c r="G628" s="478"/>
      <c r="H628" s="2120"/>
      <c r="I628" s="2121"/>
      <c r="J628" s="478"/>
      <c r="K628" s="478"/>
      <c r="L628" s="478"/>
      <c r="M628" s="2120"/>
      <c r="N628" s="2121"/>
      <c r="O628" s="478"/>
      <c r="P628" s="478"/>
      <c r="Q628" s="478"/>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120"/>
      <c r="D629" s="2121"/>
      <c r="E629" s="478"/>
      <c r="F629" s="478"/>
      <c r="G629" s="478"/>
      <c r="H629" s="2120"/>
      <c r="I629" s="2121"/>
      <c r="J629" s="478"/>
      <c r="K629" s="478"/>
      <c r="L629" s="478"/>
      <c r="M629" s="2120"/>
      <c r="N629" s="2121"/>
      <c r="O629" s="478"/>
      <c r="P629" s="478"/>
      <c r="Q629" s="478"/>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120"/>
      <c r="D630" s="2121"/>
      <c r="E630" s="478"/>
      <c r="F630" s="478"/>
      <c r="G630" s="478"/>
      <c r="H630" s="2120"/>
      <c r="I630" s="2121"/>
      <c r="J630" s="478"/>
      <c r="K630" s="478"/>
      <c r="L630" s="478"/>
      <c r="M630" s="2120"/>
      <c r="N630" s="2121"/>
      <c r="O630" s="478"/>
      <c r="P630" s="478"/>
      <c r="Q630" s="478"/>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120"/>
      <c r="D631" s="2121"/>
      <c r="E631" s="478"/>
      <c r="F631" s="478"/>
      <c r="G631" s="478"/>
      <c r="H631" s="2120"/>
      <c r="I631" s="2121"/>
      <c r="J631" s="478"/>
      <c r="K631" s="478"/>
      <c r="L631" s="478"/>
      <c r="M631" s="2120"/>
      <c r="N631" s="2121"/>
      <c r="O631" s="478"/>
      <c r="P631" s="478"/>
      <c r="Q631" s="478"/>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120"/>
      <c r="D632" s="2121"/>
      <c r="E632" s="478"/>
      <c r="F632" s="478"/>
      <c r="G632" s="478"/>
      <c r="H632" s="2120"/>
      <c r="I632" s="2121"/>
      <c r="J632" s="478"/>
      <c r="K632" s="478"/>
      <c r="L632" s="478"/>
      <c r="M632" s="2120"/>
      <c r="N632" s="2121"/>
      <c r="O632" s="478"/>
      <c r="P632" s="478"/>
      <c r="Q632" s="478"/>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120"/>
      <c r="D633" s="2121"/>
      <c r="E633" s="478"/>
      <c r="F633" s="478"/>
      <c r="G633" s="478"/>
      <c r="H633" s="2120"/>
      <c r="I633" s="2121"/>
      <c r="J633" s="478"/>
      <c r="K633" s="478"/>
      <c r="L633" s="478"/>
      <c r="M633" s="2120"/>
      <c r="N633" s="2121"/>
      <c r="O633" s="478"/>
      <c r="P633" s="478"/>
      <c r="Q633" s="478"/>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120"/>
      <c r="D634" s="2121"/>
      <c r="E634" s="478"/>
      <c r="F634" s="478"/>
      <c r="G634" s="478"/>
      <c r="H634" s="2120"/>
      <c r="I634" s="2121"/>
      <c r="J634" s="478"/>
      <c r="K634" s="478"/>
      <c r="L634" s="478"/>
      <c r="M634" s="2120"/>
      <c r="N634" s="2121"/>
      <c r="O634" s="478"/>
      <c r="P634" s="478"/>
      <c r="Q634" s="478"/>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120"/>
      <c r="D635" s="2121"/>
      <c r="E635" s="478"/>
      <c r="F635" s="478"/>
      <c r="G635" s="478"/>
      <c r="H635" s="2120"/>
      <c r="I635" s="2121"/>
      <c r="J635" s="478"/>
      <c r="K635" s="478"/>
      <c r="L635" s="478"/>
      <c r="M635" s="2120"/>
      <c r="N635" s="2121"/>
      <c r="O635" s="478"/>
      <c r="P635" s="478"/>
      <c r="Q635" s="478"/>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120"/>
      <c r="D636" s="2121"/>
      <c r="E636" s="478"/>
      <c r="F636" s="478"/>
      <c r="G636" s="478"/>
      <c r="H636" s="2120"/>
      <c r="I636" s="2121"/>
      <c r="J636" s="478"/>
      <c r="K636" s="478"/>
      <c r="L636" s="478"/>
      <c r="M636" s="2120"/>
      <c r="N636" s="2121"/>
      <c r="O636" s="478"/>
      <c r="P636" s="478"/>
      <c r="Q636" s="478"/>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120"/>
      <c r="D637" s="2121"/>
      <c r="E637" s="478"/>
      <c r="F637" s="478"/>
      <c r="G637" s="478"/>
      <c r="H637" s="2120"/>
      <c r="I637" s="2121"/>
      <c r="J637" s="478"/>
      <c r="K637" s="478"/>
      <c r="L637" s="478"/>
      <c r="M637" s="2120"/>
      <c r="N637" s="2121"/>
      <c r="O637" s="478"/>
      <c r="P637" s="478"/>
      <c r="Q637" s="478"/>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120"/>
      <c r="D638" s="2121"/>
      <c r="E638" s="478"/>
      <c r="F638" s="478"/>
      <c r="G638" s="478"/>
      <c r="H638" s="2120"/>
      <c r="I638" s="2121"/>
      <c r="J638" s="478"/>
      <c r="K638" s="478"/>
      <c r="L638" s="478"/>
      <c r="M638" s="2120"/>
      <c r="N638" s="2121"/>
      <c r="O638" s="478"/>
      <c r="P638" s="478"/>
      <c r="Q638" s="478"/>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120"/>
      <c r="D639" s="2121"/>
      <c r="E639" s="478"/>
      <c r="F639" s="478"/>
      <c r="G639" s="478"/>
      <c r="H639" s="2120"/>
      <c r="I639" s="2121"/>
      <c r="J639" s="478"/>
      <c r="K639" s="478"/>
      <c r="L639" s="478"/>
      <c r="M639" s="2120"/>
      <c r="N639" s="2121"/>
      <c r="O639" s="478"/>
      <c r="P639" s="478"/>
      <c r="Q639" s="478"/>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120"/>
      <c r="D640" s="2121"/>
      <c r="E640" s="478"/>
      <c r="F640" s="478"/>
      <c r="G640" s="478"/>
      <c r="H640" s="2120"/>
      <c r="I640" s="2121"/>
      <c r="J640" s="478"/>
      <c r="K640" s="478"/>
      <c r="L640" s="478"/>
      <c r="M640" s="2120"/>
      <c r="N640" s="2121"/>
      <c r="O640" s="478"/>
      <c r="P640" s="478"/>
      <c r="Q640" s="478"/>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120"/>
      <c r="D641" s="2121"/>
      <c r="E641" s="478"/>
      <c r="F641" s="478"/>
      <c r="G641" s="478"/>
      <c r="H641" s="2120"/>
      <c r="I641" s="2121"/>
      <c r="J641" s="478"/>
      <c r="K641" s="478"/>
      <c r="L641" s="478"/>
      <c r="M641" s="2120"/>
      <c r="N641" s="2121"/>
      <c r="O641" s="478"/>
      <c r="P641" s="478"/>
      <c r="Q641" s="478"/>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120"/>
      <c r="D642" s="2121"/>
      <c r="E642" s="478"/>
      <c r="F642" s="478"/>
      <c r="G642" s="478"/>
      <c r="H642" s="2120"/>
      <c r="I642" s="2121"/>
      <c r="J642" s="478"/>
      <c r="K642" s="478"/>
      <c r="L642" s="478"/>
      <c r="M642" s="2120"/>
      <c r="N642" s="2121"/>
      <c r="O642" s="478"/>
      <c r="P642" s="478"/>
      <c r="Q642" s="478"/>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120"/>
      <c r="D643" s="2121"/>
      <c r="E643" s="478"/>
      <c r="F643" s="478"/>
      <c r="G643" s="478"/>
      <c r="H643" s="2120"/>
      <c r="I643" s="2121"/>
      <c r="J643" s="478"/>
      <c r="K643" s="478"/>
      <c r="L643" s="478"/>
      <c r="M643" s="2120"/>
      <c r="N643" s="2121"/>
      <c r="O643" s="478"/>
      <c r="P643" s="478"/>
      <c r="Q643" s="478"/>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120"/>
      <c r="D644" s="2121"/>
      <c r="E644" s="478"/>
      <c r="F644" s="478"/>
      <c r="G644" s="478"/>
      <c r="H644" s="2120"/>
      <c r="I644" s="2121"/>
      <c r="J644" s="478"/>
      <c r="K644" s="478"/>
      <c r="L644" s="478"/>
      <c r="M644" s="2120"/>
      <c r="N644" s="2121"/>
      <c r="O644" s="478"/>
      <c r="P644" s="478"/>
      <c r="Q644" s="478"/>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120"/>
      <c r="D645" s="2121"/>
      <c r="E645" s="478"/>
      <c r="F645" s="478"/>
      <c r="G645" s="478"/>
      <c r="H645" s="2120"/>
      <c r="I645" s="2121"/>
      <c r="J645" s="478"/>
      <c r="K645" s="478"/>
      <c r="L645" s="478"/>
      <c r="M645" s="2120"/>
      <c r="N645" s="2121"/>
      <c r="O645" s="478"/>
      <c r="P645" s="478"/>
      <c r="Q645" s="478"/>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120"/>
      <c r="D646" s="2121"/>
      <c r="E646" s="478"/>
      <c r="F646" s="478"/>
      <c r="G646" s="478"/>
      <c r="H646" s="2120"/>
      <c r="I646" s="2121"/>
      <c r="J646" s="478"/>
      <c r="K646" s="478"/>
      <c r="L646" s="478"/>
      <c r="M646" s="2120"/>
      <c r="N646" s="2121"/>
      <c r="O646" s="478"/>
      <c r="P646" s="478"/>
      <c r="Q646" s="478"/>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120"/>
      <c r="D647" s="2121"/>
      <c r="E647" s="478"/>
      <c r="F647" s="478"/>
      <c r="G647" s="478"/>
      <c r="H647" s="2120"/>
      <c r="I647" s="2121"/>
      <c r="J647" s="478"/>
      <c r="K647" s="478"/>
      <c r="L647" s="478"/>
      <c r="M647" s="2120"/>
      <c r="N647" s="2121"/>
      <c r="O647" s="478"/>
      <c r="P647" s="478"/>
      <c r="Q647" s="478"/>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120"/>
      <c r="D648" s="2121"/>
      <c r="E648" s="478"/>
      <c r="F648" s="478"/>
      <c r="G648" s="478"/>
      <c r="H648" s="2120"/>
      <c r="I648" s="2121"/>
      <c r="J648" s="478"/>
      <c r="K648" s="478"/>
      <c r="L648" s="478"/>
      <c r="M648" s="2120"/>
      <c r="N648" s="2121"/>
      <c r="O648" s="478"/>
      <c r="P648" s="478"/>
      <c r="Q648" s="478"/>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120"/>
      <c r="D649" s="2121"/>
      <c r="E649" s="478"/>
      <c r="F649" s="478"/>
      <c r="G649" s="478"/>
      <c r="H649" s="2120"/>
      <c r="I649" s="2121"/>
      <c r="J649" s="478"/>
      <c r="K649" s="478"/>
      <c r="L649" s="478"/>
      <c r="M649" s="2120"/>
      <c r="N649" s="2121"/>
      <c r="O649" s="478"/>
      <c r="P649" s="478"/>
      <c r="Q649" s="478"/>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120"/>
      <c r="D650" s="2121"/>
      <c r="E650" s="478"/>
      <c r="F650" s="478"/>
      <c r="G650" s="478"/>
      <c r="H650" s="2120"/>
      <c r="I650" s="2121"/>
      <c r="J650" s="478"/>
      <c r="K650" s="478"/>
      <c r="L650" s="478"/>
      <c r="M650" s="2120"/>
      <c r="N650" s="2121"/>
      <c r="O650" s="478"/>
      <c r="P650" s="478"/>
      <c r="Q650" s="478"/>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120"/>
      <c r="D651" s="2121"/>
      <c r="E651" s="478"/>
      <c r="F651" s="478"/>
      <c r="G651" s="478"/>
      <c r="H651" s="2120"/>
      <c r="I651" s="2121"/>
      <c r="J651" s="478"/>
      <c r="K651" s="478"/>
      <c r="L651" s="478"/>
      <c r="M651" s="2120"/>
      <c r="N651" s="2121"/>
      <c r="O651" s="478"/>
      <c r="P651" s="478"/>
      <c r="Q651" s="478"/>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120"/>
      <c r="D652" s="2121"/>
      <c r="E652" s="478"/>
      <c r="F652" s="478"/>
      <c r="G652" s="478"/>
      <c r="H652" s="2120"/>
      <c r="I652" s="2121"/>
      <c r="J652" s="478"/>
      <c r="K652" s="478"/>
      <c r="L652" s="478"/>
      <c r="M652" s="2120"/>
      <c r="N652" s="2121"/>
      <c r="O652" s="478"/>
      <c r="P652" s="478"/>
      <c r="Q652" s="478"/>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120"/>
      <c r="D653" s="2121"/>
      <c r="E653" s="478"/>
      <c r="F653" s="478"/>
      <c r="G653" s="478"/>
      <c r="H653" s="2120"/>
      <c r="I653" s="2121"/>
      <c r="J653" s="478"/>
      <c r="K653" s="478"/>
      <c r="L653" s="478"/>
      <c r="M653" s="2120"/>
      <c r="N653" s="2121"/>
      <c r="O653" s="478"/>
      <c r="P653" s="478"/>
      <c r="Q653" s="478"/>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120"/>
      <c r="D654" s="2121"/>
      <c r="E654" s="478"/>
      <c r="F654" s="478"/>
      <c r="G654" s="478"/>
      <c r="H654" s="2120"/>
      <c r="I654" s="2121"/>
      <c r="J654" s="478"/>
      <c r="K654" s="478"/>
      <c r="L654" s="478"/>
      <c r="M654" s="2120"/>
      <c r="N654" s="2121"/>
      <c r="O654" s="478"/>
      <c r="P654" s="478"/>
      <c r="Q654" s="478"/>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120"/>
      <c r="D655" s="2121"/>
      <c r="E655" s="478"/>
      <c r="F655" s="478"/>
      <c r="G655" s="478"/>
      <c r="H655" s="2120"/>
      <c r="I655" s="2121"/>
      <c r="J655" s="478"/>
      <c r="K655" s="478"/>
      <c r="L655" s="478"/>
      <c r="M655" s="2120"/>
      <c r="N655" s="2121"/>
      <c r="O655" s="478"/>
      <c r="P655" s="478"/>
      <c r="Q655" s="478"/>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120"/>
      <c r="D656" s="2121"/>
      <c r="E656" s="478"/>
      <c r="F656" s="478"/>
      <c r="G656" s="478"/>
      <c r="H656" s="2120"/>
      <c r="I656" s="2121"/>
      <c r="J656" s="478"/>
      <c r="K656" s="478"/>
      <c r="L656" s="478"/>
      <c r="M656" s="2120"/>
      <c r="N656" s="2121"/>
      <c r="O656" s="478"/>
      <c r="P656" s="478"/>
      <c r="Q656" s="478"/>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120"/>
      <c r="D657" s="2121"/>
      <c r="E657" s="478"/>
      <c r="F657" s="478"/>
      <c r="G657" s="478"/>
      <c r="H657" s="2120"/>
      <c r="I657" s="2121"/>
      <c r="J657" s="478"/>
      <c r="K657" s="478"/>
      <c r="L657" s="478"/>
      <c r="M657" s="2120"/>
      <c r="N657" s="2121"/>
      <c r="O657" s="478"/>
      <c r="P657" s="478"/>
      <c r="Q657" s="478"/>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120"/>
      <c r="D658" s="2121"/>
      <c r="E658" s="478"/>
      <c r="F658" s="478"/>
      <c r="G658" s="478"/>
      <c r="H658" s="2120"/>
      <c r="I658" s="2121"/>
      <c r="J658" s="478"/>
      <c r="K658" s="478"/>
      <c r="L658" s="478"/>
      <c r="M658" s="2120"/>
      <c r="N658" s="2121"/>
      <c r="O658" s="478"/>
      <c r="P658" s="478"/>
      <c r="Q658" s="478"/>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120"/>
      <c r="D659" s="2121"/>
      <c r="E659" s="478"/>
      <c r="F659" s="478"/>
      <c r="G659" s="478"/>
      <c r="H659" s="2120"/>
      <c r="I659" s="2121"/>
      <c r="J659" s="478"/>
      <c r="K659" s="478"/>
      <c r="L659" s="478"/>
      <c r="M659" s="2120"/>
      <c r="N659" s="2121"/>
      <c r="O659" s="478"/>
      <c r="P659" s="478"/>
      <c r="Q659" s="478"/>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120"/>
      <c r="D660" s="2121"/>
      <c r="E660" s="478"/>
      <c r="F660" s="478"/>
      <c r="G660" s="478"/>
      <c r="H660" s="2120"/>
      <c r="I660" s="2121"/>
      <c r="J660" s="478"/>
      <c r="K660" s="478"/>
      <c r="L660" s="478"/>
      <c r="M660" s="2120"/>
      <c r="N660" s="2121"/>
      <c r="O660" s="478"/>
      <c r="P660" s="478"/>
      <c r="Q660" s="478"/>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120"/>
      <c r="D661" s="2121"/>
      <c r="E661" s="478"/>
      <c r="F661" s="478"/>
      <c r="G661" s="478"/>
      <c r="H661" s="2120"/>
      <c r="I661" s="2121"/>
      <c r="J661" s="478"/>
      <c r="K661" s="478"/>
      <c r="L661" s="478"/>
      <c r="M661" s="2120"/>
      <c r="N661" s="2121"/>
      <c r="O661" s="478"/>
      <c r="P661" s="478"/>
      <c r="Q661" s="478"/>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120"/>
      <c r="D662" s="2121"/>
      <c r="E662" s="478"/>
      <c r="F662" s="478"/>
      <c r="G662" s="478"/>
      <c r="H662" s="2120"/>
      <c r="I662" s="2121"/>
      <c r="J662" s="478"/>
      <c r="K662" s="478"/>
      <c r="L662" s="478"/>
      <c r="M662" s="2120"/>
      <c r="N662" s="2121"/>
      <c r="O662" s="478"/>
      <c r="P662" s="478"/>
      <c r="Q662" s="478"/>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120"/>
      <c r="D663" s="2121"/>
      <c r="E663" s="478"/>
      <c r="F663" s="478"/>
      <c r="G663" s="478"/>
      <c r="H663" s="2120"/>
      <c r="I663" s="2121"/>
      <c r="J663" s="478"/>
      <c r="K663" s="478"/>
      <c r="L663" s="478"/>
      <c r="M663" s="2120"/>
      <c r="N663" s="2121"/>
      <c r="O663" s="478"/>
      <c r="P663" s="478"/>
      <c r="Q663" s="478"/>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120"/>
      <c r="D664" s="2121"/>
      <c r="E664" s="478"/>
      <c r="F664" s="478"/>
      <c r="G664" s="478"/>
      <c r="H664" s="2120"/>
      <c r="I664" s="2121"/>
      <c r="J664" s="478"/>
      <c r="K664" s="478"/>
      <c r="L664" s="478"/>
      <c r="M664" s="2120"/>
      <c r="N664" s="2121"/>
      <c r="O664" s="478"/>
      <c r="P664" s="478"/>
      <c r="Q664" s="478"/>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120"/>
      <c r="D665" s="2121"/>
      <c r="E665" s="478"/>
      <c r="F665" s="478"/>
      <c r="G665" s="478"/>
      <c r="H665" s="2120"/>
      <c r="I665" s="2121"/>
      <c r="J665" s="478"/>
      <c r="K665" s="478"/>
      <c r="L665" s="478"/>
      <c r="M665" s="2120"/>
      <c r="N665" s="2121"/>
      <c r="O665" s="478"/>
      <c r="P665" s="478"/>
      <c r="Q665" s="478"/>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120"/>
      <c r="D666" s="2121"/>
      <c r="E666" s="478"/>
      <c r="F666" s="478"/>
      <c r="G666" s="478"/>
      <c r="H666" s="2120"/>
      <c r="I666" s="2121"/>
      <c r="J666" s="478"/>
      <c r="K666" s="478"/>
      <c r="L666" s="478"/>
      <c r="M666" s="2120"/>
      <c r="N666" s="2121"/>
      <c r="O666" s="478"/>
      <c r="P666" s="478"/>
      <c r="Q666" s="478"/>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120"/>
      <c r="D667" s="2121"/>
      <c r="E667" s="478"/>
      <c r="F667" s="478"/>
      <c r="G667" s="478"/>
      <c r="H667" s="2120"/>
      <c r="I667" s="2121"/>
      <c r="J667" s="478"/>
      <c r="K667" s="478"/>
      <c r="L667" s="478"/>
      <c r="M667" s="2120"/>
      <c r="N667" s="2121"/>
      <c r="O667" s="478"/>
      <c r="P667" s="478"/>
      <c r="Q667" s="478"/>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120"/>
      <c r="D668" s="2121"/>
      <c r="E668" s="478"/>
      <c r="F668" s="478"/>
      <c r="G668" s="478"/>
      <c r="H668" s="2120"/>
      <c r="I668" s="2121"/>
      <c r="J668" s="478"/>
      <c r="K668" s="478"/>
      <c r="L668" s="478"/>
      <c r="M668" s="2120"/>
      <c r="N668" s="2121"/>
      <c r="O668" s="478"/>
      <c r="P668" s="478"/>
      <c r="Q668" s="478"/>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120"/>
      <c r="D669" s="2121"/>
      <c r="E669" s="478"/>
      <c r="F669" s="478"/>
      <c r="G669" s="478"/>
      <c r="H669" s="2120"/>
      <c r="I669" s="2121"/>
      <c r="J669" s="478"/>
      <c r="K669" s="478"/>
      <c r="L669" s="478"/>
      <c r="M669" s="2120"/>
      <c r="N669" s="2121"/>
      <c r="O669" s="478"/>
      <c r="P669" s="478"/>
      <c r="Q669" s="478"/>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120"/>
      <c r="D670" s="2121"/>
      <c r="E670" s="478"/>
      <c r="F670" s="478"/>
      <c r="G670" s="478"/>
      <c r="H670" s="2120"/>
      <c r="I670" s="2121"/>
      <c r="J670" s="478"/>
      <c r="K670" s="478"/>
      <c r="L670" s="478"/>
      <c r="M670" s="2120"/>
      <c r="N670" s="2121"/>
      <c r="O670" s="478"/>
      <c r="P670" s="478"/>
      <c r="Q670" s="478"/>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120"/>
      <c r="D671" s="2121"/>
      <c r="E671" s="478"/>
      <c r="F671" s="478"/>
      <c r="G671" s="478"/>
      <c r="H671" s="2120"/>
      <c r="I671" s="2121"/>
      <c r="J671" s="478"/>
      <c r="K671" s="478"/>
      <c r="L671" s="478"/>
      <c r="M671" s="2120"/>
      <c r="N671" s="2121"/>
      <c r="O671" s="478"/>
      <c r="P671" s="478"/>
      <c r="Q671" s="478"/>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120"/>
      <c r="D672" s="2121"/>
      <c r="E672" s="478"/>
      <c r="F672" s="478"/>
      <c r="G672" s="478"/>
      <c r="H672" s="2120"/>
      <c r="I672" s="2121"/>
      <c r="J672" s="478"/>
      <c r="K672" s="478"/>
      <c r="L672" s="478"/>
      <c r="M672" s="2120"/>
      <c r="N672" s="2121"/>
      <c r="O672" s="478"/>
      <c r="P672" s="478"/>
      <c r="Q672" s="478"/>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120"/>
      <c r="D673" s="2121"/>
      <c r="E673" s="478"/>
      <c r="F673" s="478"/>
      <c r="G673" s="478"/>
      <c r="H673" s="2120"/>
      <c r="I673" s="2121"/>
      <c r="J673" s="478"/>
      <c r="K673" s="478"/>
      <c r="L673" s="478"/>
      <c r="M673" s="2120"/>
      <c r="N673" s="2121"/>
      <c r="O673" s="478"/>
      <c r="P673" s="478"/>
      <c r="Q673" s="478"/>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120"/>
      <c r="D674" s="2121"/>
      <c r="E674" s="478"/>
      <c r="F674" s="478"/>
      <c r="G674" s="478"/>
      <c r="H674" s="2120"/>
      <c r="I674" s="2121"/>
      <c r="J674" s="478"/>
      <c r="K674" s="478"/>
      <c r="L674" s="478"/>
      <c r="M674" s="2120"/>
      <c r="N674" s="2121"/>
      <c r="O674" s="478"/>
      <c r="P674" s="478"/>
      <c r="Q674" s="478"/>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120"/>
      <c r="D675" s="2121"/>
      <c r="E675" s="478"/>
      <c r="F675" s="478"/>
      <c r="G675" s="478"/>
      <c r="H675" s="2120"/>
      <c r="I675" s="2121"/>
      <c r="J675" s="478"/>
      <c r="K675" s="478"/>
      <c r="L675" s="478"/>
      <c r="M675" s="2120"/>
      <c r="N675" s="2121"/>
      <c r="O675" s="478"/>
      <c r="P675" s="478"/>
      <c r="Q675" s="478"/>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120"/>
      <c r="D676" s="2121"/>
      <c r="E676" s="478"/>
      <c r="F676" s="478"/>
      <c r="G676" s="478"/>
      <c r="H676" s="2120"/>
      <c r="I676" s="2121"/>
      <c r="J676" s="478"/>
      <c r="K676" s="478"/>
      <c r="L676" s="478"/>
      <c r="M676" s="2120"/>
      <c r="N676" s="2121"/>
      <c r="O676" s="478"/>
      <c r="P676" s="478"/>
      <c r="Q676" s="478"/>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120"/>
      <c r="D677" s="2121"/>
      <c r="E677" s="478"/>
      <c r="F677" s="478"/>
      <c r="G677" s="478"/>
      <c r="H677" s="2120"/>
      <c r="I677" s="2121"/>
      <c r="J677" s="478"/>
      <c r="K677" s="478"/>
      <c r="L677" s="478"/>
      <c r="M677" s="2120"/>
      <c r="N677" s="2121"/>
      <c r="O677" s="478"/>
      <c r="P677" s="478"/>
      <c r="Q677" s="478"/>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120"/>
      <c r="D678" s="2121"/>
      <c r="E678" s="478"/>
      <c r="F678" s="478"/>
      <c r="G678" s="478"/>
      <c r="H678" s="2120"/>
      <c r="I678" s="2121"/>
      <c r="J678" s="478"/>
      <c r="K678" s="478"/>
      <c r="L678" s="478"/>
      <c r="M678" s="2120"/>
      <c r="N678" s="2121"/>
      <c r="O678" s="478"/>
      <c r="P678" s="478"/>
      <c r="Q678" s="478"/>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120"/>
      <c r="D679" s="2121"/>
      <c r="E679" s="478"/>
      <c r="F679" s="478"/>
      <c r="G679" s="478"/>
      <c r="H679" s="2120"/>
      <c r="I679" s="2121"/>
      <c r="J679" s="478"/>
      <c r="K679" s="478"/>
      <c r="L679" s="478"/>
      <c r="M679" s="2120"/>
      <c r="N679" s="2121"/>
      <c r="O679" s="478"/>
      <c r="P679" s="478"/>
      <c r="Q679" s="478"/>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120"/>
      <c r="D680" s="2121"/>
      <c r="E680" s="478"/>
      <c r="F680" s="478"/>
      <c r="G680" s="478"/>
      <c r="H680" s="2120"/>
      <c r="I680" s="2121"/>
      <c r="J680" s="478"/>
      <c r="K680" s="478"/>
      <c r="L680" s="478"/>
      <c r="M680" s="2120"/>
      <c r="N680" s="2121"/>
      <c r="O680" s="478"/>
      <c r="P680" s="478"/>
      <c r="Q680" s="478"/>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120"/>
      <c r="D681" s="2121"/>
      <c r="E681" s="478"/>
      <c r="F681" s="478"/>
      <c r="G681" s="478"/>
      <c r="H681" s="2120"/>
      <c r="I681" s="2121"/>
      <c r="J681" s="478"/>
      <c r="K681" s="478"/>
      <c r="L681" s="478"/>
      <c r="M681" s="2120"/>
      <c r="N681" s="2121"/>
      <c r="O681" s="478"/>
      <c r="P681" s="478"/>
      <c r="Q681" s="478"/>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120"/>
      <c r="D682" s="2121"/>
      <c r="E682" s="478"/>
      <c r="F682" s="478"/>
      <c r="G682" s="478"/>
      <c r="H682" s="2120"/>
      <c r="I682" s="2121"/>
      <c r="J682" s="478"/>
      <c r="K682" s="478"/>
      <c r="L682" s="478"/>
      <c r="M682" s="2120"/>
      <c r="N682" s="2121"/>
      <c r="O682" s="478"/>
      <c r="P682" s="478"/>
      <c r="Q682" s="478"/>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120"/>
      <c r="D683" s="2121"/>
      <c r="E683" s="478"/>
      <c r="F683" s="478"/>
      <c r="G683" s="478"/>
      <c r="H683" s="2120"/>
      <c r="I683" s="2121"/>
      <c r="J683" s="478"/>
      <c r="K683" s="478"/>
      <c r="L683" s="478"/>
      <c r="M683" s="2120"/>
      <c r="N683" s="2121"/>
      <c r="O683" s="478"/>
      <c r="P683" s="478"/>
      <c r="Q683" s="478"/>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120"/>
      <c r="D684" s="2121"/>
      <c r="E684" s="478"/>
      <c r="F684" s="478"/>
      <c r="G684" s="478"/>
      <c r="H684" s="2120"/>
      <c r="I684" s="2121"/>
      <c r="J684" s="478"/>
      <c r="K684" s="478"/>
      <c r="L684" s="478"/>
      <c r="M684" s="2120"/>
      <c r="N684" s="2121"/>
      <c r="O684" s="478"/>
      <c r="P684" s="478"/>
      <c r="Q684" s="478"/>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120"/>
      <c r="D685" s="2121"/>
      <c r="E685" s="478"/>
      <c r="F685" s="478"/>
      <c r="G685" s="478"/>
      <c r="H685" s="2120"/>
      <c r="I685" s="2121"/>
      <c r="J685" s="478"/>
      <c r="K685" s="478"/>
      <c r="L685" s="478"/>
      <c r="M685" s="2120"/>
      <c r="N685" s="2121"/>
      <c r="O685" s="478"/>
      <c r="P685" s="478"/>
      <c r="Q685" s="478"/>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120"/>
      <c r="D686" s="2121"/>
      <c r="E686" s="478"/>
      <c r="F686" s="478"/>
      <c r="G686" s="478"/>
      <c r="H686" s="2120"/>
      <c r="I686" s="2121"/>
      <c r="J686" s="478"/>
      <c r="K686" s="478"/>
      <c r="L686" s="478"/>
      <c r="M686" s="2120"/>
      <c r="N686" s="2121"/>
      <c r="O686" s="478"/>
      <c r="P686" s="478"/>
      <c r="Q686" s="478"/>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120"/>
      <c r="D687" s="2121"/>
      <c r="E687" s="478"/>
      <c r="F687" s="478"/>
      <c r="G687" s="478"/>
      <c r="H687" s="2120"/>
      <c r="I687" s="2121"/>
      <c r="J687" s="478"/>
      <c r="K687" s="478"/>
      <c r="L687" s="478"/>
      <c r="M687" s="2120"/>
      <c r="N687" s="2121"/>
      <c r="O687" s="478"/>
      <c r="P687" s="478"/>
      <c r="Q687" s="478"/>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120"/>
      <c r="D688" s="2121"/>
      <c r="E688" s="478"/>
      <c r="F688" s="478"/>
      <c r="G688" s="478"/>
      <c r="H688" s="2120"/>
      <c r="I688" s="2121"/>
      <c r="J688" s="478"/>
      <c r="K688" s="478"/>
      <c r="L688" s="478"/>
      <c r="M688" s="2120"/>
      <c r="N688" s="2121"/>
      <c r="O688" s="478"/>
      <c r="P688" s="478"/>
      <c r="Q688" s="478"/>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120"/>
      <c r="D689" s="2121"/>
      <c r="E689" s="478"/>
      <c r="F689" s="478"/>
      <c r="G689" s="478"/>
      <c r="H689" s="2120"/>
      <c r="I689" s="2121"/>
      <c r="J689" s="478"/>
      <c r="K689" s="478"/>
      <c r="L689" s="478"/>
      <c r="M689" s="2120"/>
      <c r="N689" s="2121"/>
      <c r="O689" s="478"/>
      <c r="P689" s="478"/>
      <c r="Q689" s="478"/>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120"/>
      <c r="D690" s="2121"/>
      <c r="E690" s="478"/>
      <c r="F690" s="478"/>
      <c r="G690" s="478"/>
      <c r="H690" s="2120"/>
      <c r="I690" s="2121"/>
      <c r="J690" s="478"/>
      <c r="K690" s="478"/>
      <c r="L690" s="478"/>
      <c r="M690" s="2120"/>
      <c r="N690" s="2121"/>
      <c r="O690" s="478"/>
      <c r="P690" s="478"/>
      <c r="Q690" s="478"/>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120"/>
      <c r="D691" s="2121"/>
      <c r="E691" s="478"/>
      <c r="F691" s="478"/>
      <c r="G691" s="478"/>
      <c r="H691" s="2120"/>
      <c r="I691" s="2121"/>
      <c r="J691" s="478"/>
      <c r="K691" s="478"/>
      <c r="L691" s="478"/>
      <c r="M691" s="2120"/>
      <c r="N691" s="2121"/>
      <c r="O691" s="478"/>
      <c r="P691" s="478"/>
      <c r="Q691" s="478"/>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120"/>
      <c r="D692" s="2121"/>
      <c r="E692" s="478"/>
      <c r="F692" s="478"/>
      <c r="G692" s="478"/>
      <c r="H692" s="2120"/>
      <c r="I692" s="2121"/>
      <c r="J692" s="478"/>
      <c r="K692" s="478"/>
      <c r="L692" s="478"/>
      <c r="M692" s="2120"/>
      <c r="N692" s="2121"/>
      <c r="O692" s="478"/>
      <c r="P692" s="478"/>
      <c r="Q692" s="478"/>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120"/>
      <c r="D693" s="2121"/>
      <c r="E693" s="478"/>
      <c r="F693" s="478"/>
      <c r="G693" s="478"/>
      <c r="H693" s="2120"/>
      <c r="I693" s="2121"/>
      <c r="J693" s="478"/>
      <c r="K693" s="478"/>
      <c r="L693" s="478"/>
      <c r="M693" s="2120"/>
      <c r="N693" s="2121"/>
      <c r="O693" s="478"/>
      <c r="P693" s="478"/>
      <c r="Q693" s="478"/>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120"/>
      <c r="D694" s="2121"/>
      <c r="E694" s="478"/>
      <c r="F694" s="478"/>
      <c r="G694" s="478"/>
      <c r="H694" s="2120"/>
      <c r="I694" s="2121"/>
      <c r="J694" s="478"/>
      <c r="K694" s="478"/>
      <c r="L694" s="478"/>
      <c r="M694" s="2120"/>
      <c r="N694" s="2121"/>
      <c r="O694" s="478"/>
      <c r="P694" s="478"/>
      <c r="Q694" s="478"/>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120"/>
      <c r="D695" s="2121"/>
      <c r="E695" s="478"/>
      <c r="F695" s="478"/>
      <c r="G695" s="478"/>
      <c r="H695" s="2120"/>
      <c r="I695" s="2121"/>
      <c r="J695" s="478"/>
      <c r="K695" s="478"/>
      <c r="L695" s="478"/>
      <c r="M695" s="2120"/>
      <c r="N695" s="2121"/>
      <c r="O695" s="478"/>
      <c r="P695" s="478"/>
      <c r="Q695" s="478"/>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120"/>
      <c r="D696" s="2121"/>
      <c r="E696" s="478"/>
      <c r="F696" s="478"/>
      <c r="G696" s="478"/>
      <c r="H696" s="2120"/>
      <c r="I696" s="2121"/>
      <c r="J696" s="478"/>
      <c r="K696" s="478"/>
      <c r="L696" s="478"/>
      <c r="M696" s="2120"/>
      <c r="N696" s="2121"/>
      <c r="O696" s="478"/>
      <c r="P696" s="478"/>
      <c r="Q696" s="478"/>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120"/>
      <c r="D697" s="2121"/>
      <c r="E697" s="478"/>
      <c r="F697" s="478"/>
      <c r="G697" s="478"/>
      <c r="H697" s="2120"/>
      <c r="I697" s="2121"/>
      <c r="J697" s="478"/>
      <c r="K697" s="478"/>
      <c r="L697" s="478"/>
      <c r="M697" s="2120"/>
      <c r="N697" s="2121"/>
      <c r="O697" s="478"/>
      <c r="P697" s="478"/>
      <c r="Q697" s="478"/>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120"/>
      <c r="D698" s="2121"/>
      <c r="E698" s="478"/>
      <c r="F698" s="478"/>
      <c r="G698" s="478"/>
      <c r="H698" s="2120"/>
      <c r="I698" s="2121"/>
      <c r="J698" s="478"/>
      <c r="K698" s="478"/>
      <c r="L698" s="478"/>
      <c r="M698" s="2120"/>
      <c r="N698" s="2121"/>
      <c r="O698" s="478"/>
      <c r="P698" s="478"/>
      <c r="Q698" s="478"/>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120"/>
      <c r="D699" s="2121"/>
      <c r="E699" s="478"/>
      <c r="F699" s="478"/>
      <c r="G699" s="478"/>
      <c r="H699" s="2120"/>
      <c r="I699" s="2121"/>
      <c r="J699" s="478"/>
      <c r="K699" s="478"/>
      <c r="L699" s="478"/>
      <c r="M699" s="2120"/>
      <c r="N699" s="2121"/>
      <c r="O699" s="478"/>
      <c r="P699" s="478"/>
      <c r="Q699" s="478"/>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8"/>
      <c r="D700" s="478"/>
      <c r="E700" s="478"/>
      <c r="F700" s="478"/>
      <c r="G700" s="478"/>
      <c r="H700" s="478"/>
      <c r="I700" s="478"/>
      <c r="J700" s="478"/>
      <c r="K700" s="478"/>
      <c r="L700" s="478"/>
      <c r="M700" s="478"/>
      <c r="N700" s="478"/>
      <c r="O700" s="478"/>
      <c r="P700" s="478"/>
      <c r="Q700" s="478"/>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79"/>
      <c r="D701" s="479"/>
      <c r="E701" s="479"/>
      <c r="F701" s="479"/>
      <c r="G701" s="479"/>
      <c r="H701" s="479"/>
      <c r="I701" s="479"/>
      <c r="J701" s="479"/>
      <c r="K701" s="479"/>
      <c r="L701" s="479"/>
      <c r="M701" s="479"/>
      <c r="N701" s="479"/>
      <c r="O701" s="479"/>
      <c r="P701" s="479"/>
      <c r="Q701" s="479"/>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79"/>
      <c r="D702" s="479"/>
      <c r="E702" s="479"/>
      <c r="F702" s="479"/>
      <c r="G702" s="479"/>
      <c r="H702" s="479"/>
      <c r="I702" s="479"/>
      <c r="J702" s="479"/>
      <c r="K702" s="479"/>
      <c r="L702" s="479"/>
      <c r="M702" s="479"/>
      <c r="N702" s="479"/>
      <c r="O702" s="479"/>
      <c r="P702" s="479"/>
      <c r="Q702" s="479"/>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79"/>
      <c r="D703" s="479"/>
      <c r="E703" s="479"/>
      <c r="F703" s="479"/>
      <c r="G703" s="479"/>
      <c r="H703" s="479"/>
      <c r="I703" s="479"/>
      <c r="J703" s="479"/>
      <c r="K703" s="479"/>
      <c r="L703" s="479"/>
      <c r="M703" s="479"/>
      <c r="N703" s="479"/>
      <c r="O703" s="479"/>
      <c r="P703" s="479"/>
      <c r="Q703" s="479"/>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79"/>
      <c r="D704" s="479"/>
      <c r="E704" s="479"/>
      <c r="F704" s="479"/>
      <c r="G704" s="479"/>
      <c r="H704" s="479"/>
      <c r="I704" s="479"/>
      <c r="J704" s="479"/>
      <c r="K704" s="479"/>
      <c r="L704" s="479"/>
      <c r="M704" s="479"/>
      <c r="N704" s="479"/>
      <c r="O704" s="479"/>
      <c r="P704" s="479"/>
      <c r="Q704" s="479"/>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79"/>
      <c r="D705" s="479"/>
      <c r="E705" s="479"/>
      <c r="F705" s="479"/>
      <c r="G705" s="479"/>
      <c r="H705" s="479"/>
      <c r="I705" s="479"/>
      <c r="J705" s="479"/>
      <c r="K705" s="479"/>
      <c r="L705" s="479"/>
      <c r="M705" s="479"/>
      <c r="N705" s="479"/>
      <c r="O705" s="479"/>
      <c r="P705" s="479"/>
      <c r="Q705" s="479"/>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79"/>
      <c r="D706" s="479"/>
      <c r="E706" s="479"/>
      <c r="F706" s="479"/>
      <c r="G706" s="479"/>
      <c r="H706" s="479"/>
      <c r="I706" s="479"/>
      <c r="J706" s="479"/>
      <c r="K706" s="479"/>
      <c r="L706" s="479"/>
      <c r="M706" s="479"/>
      <c r="N706" s="479"/>
      <c r="O706" s="479"/>
      <c r="P706" s="479"/>
      <c r="Q706" s="479"/>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79"/>
      <c r="D707" s="479"/>
      <c r="E707" s="479"/>
      <c r="F707" s="479"/>
      <c r="G707" s="479"/>
      <c r="H707" s="479"/>
      <c r="I707" s="479"/>
      <c r="J707" s="479"/>
      <c r="K707" s="479"/>
      <c r="L707" s="479"/>
      <c r="M707" s="479"/>
      <c r="N707" s="479"/>
      <c r="O707" s="479"/>
      <c r="P707" s="479"/>
      <c r="Q707" s="479"/>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79"/>
      <c r="D708" s="479"/>
      <c r="E708" s="479"/>
      <c r="F708" s="479"/>
      <c r="G708" s="479"/>
      <c r="H708" s="479"/>
      <c r="I708" s="479"/>
      <c r="J708" s="479"/>
      <c r="K708" s="479"/>
      <c r="L708" s="479"/>
      <c r="M708" s="479"/>
      <c r="N708" s="479"/>
      <c r="O708" s="479"/>
      <c r="P708" s="479"/>
      <c r="Q708" s="479"/>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79"/>
      <c r="D709" s="479"/>
      <c r="E709" s="479"/>
      <c r="F709" s="479"/>
      <c r="G709" s="479"/>
      <c r="H709" s="479"/>
      <c r="I709" s="479"/>
      <c r="J709" s="479"/>
      <c r="K709" s="479"/>
      <c r="L709" s="479"/>
      <c r="M709" s="479"/>
      <c r="N709" s="479"/>
      <c r="O709" s="479"/>
      <c r="P709" s="479"/>
      <c r="Q709" s="479"/>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79"/>
      <c r="D710" s="479"/>
      <c r="E710" s="479"/>
      <c r="F710" s="479"/>
      <c r="G710" s="479"/>
      <c r="H710" s="479"/>
      <c r="I710" s="479"/>
      <c r="J710" s="479"/>
      <c r="K710" s="479"/>
      <c r="L710" s="479"/>
      <c r="M710" s="479"/>
      <c r="N710" s="479"/>
      <c r="O710" s="479"/>
      <c r="P710" s="479"/>
      <c r="Q710" s="479"/>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79"/>
      <c r="D711" s="479"/>
      <c r="E711" s="479"/>
      <c r="F711" s="479"/>
      <c r="G711" s="479"/>
      <c r="H711" s="479"/>
      <c r="I711" s="479"/>
      <c r="J711" s="479"/>
      <c r="K711" s="479"/>
      <c r="L711" s="479"/>
      <c r="M711" s="479"/>
      <c r="N711" s="479"/>
      <c r="O711" s="479"/>
      <c r="P711" s="479"/>
      <c r="Q711" s="479"/>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79"/>
      <c r="D712" s="479"/>
      <c r="E712" s="479"/>
      <c r="F712" s="479"/>
      <c r="G712" s="479"/>
      <c r="H712" s="479"/>
      <c r="I712" s="479"/>
      <c r="J712" s="479"/>
      <c r="K712" s="479"/>
      <c r="L712" s="479"/>
      <c r="M712" s="479"/>
      <c r="N712" s="479"/>
      <c r="O712" s="479"/>
      <c r="P712" s="479"/>
      <c r="Q712" s="479"/>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79"/>
      <c r="D713" s="479"/>
      <c r="E713" s="479"/>
      <c r="F713" s="479"/>
      <c r="G713" s="479"/>
      <c r="H713" s="479"/>
      <c r="I713" s="479"/>
      <c r="J713" s="479"/>
      <c r="K713" s="479"/>
      <c r="L713" s="479"/>
      <c r="M713" s="479"/>
      <c r="N713" s="479"/>
      <c r="O713" s="479"/>
      <c r="P713" s="479"/>
      <c r="Q713" s="479"/>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79"/>
      <c r="D714" s="479"/>
      <c r="E714" s="479"/>
      <c r="F714" s="479"/>
      <c r="G714" s="479"/>
      <c r="H714" s="479"/>
      <c r="I714" s="479"/>
      <c r="J714" s="479"/>
      <c r="K714" s="479"/>
      <c r="L714" s="479"/>
      <c r="M714" s="479"/>
      <c r="N714" s="479"/>
      <c r="O714" s="479"/>
      <c r="P714" s="479"/>
      <c r="Q714" s="479"/>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79"/>
      <c r="D715" s="479"/>
      <c r="E715" s="479"/>
      <c r="F715" s="479"/>
      <c r="G715" s="479"/>
      <c r="H715" s="479"/>
      <c r="I715" s="479"/>
      <c r="J715" s="479"/>
      <c r="K715" s="479"/>
      <c r="L715" s="479"/>
      <c r="M715" s="479"/>
      <c r="N715" s="479"/>
      <c r="O715" s="479"/>
      <c r="P715" s="479"/>
      <c r="Q715" s="479"/>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79"/>
      <c r="D716" s="479"/>
      <c r="E716" s="479"/>
      <c r="F716" s="479"/>
      <c r="G716" s="479"/>
      <c r="H716" s="479"/>
      <c r="I716" s="479"/>
      <c r="J716" s="479"/>
      <c r="K716" s="479"/>
      <c r="L716" s="479"/>
      <c r="M716" s="479"/>
      <c r="N716" s="479"/>
      <c r="O716" s="479"/>
      <c r="P716" s="479"/>
      <c r="Q716" s="479"/>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79"/>
      <c r="D717" s="479"/>
      <c r="E717" s="479"/>
      <c r="F717" s="479"/>
      <c r="G717" s="479"/>
      <c r="H717" s="479"/>
      <c r="I717" s="479"/>
      <c r="J717" s="479"/>
      <c r="K717" s="479"/>
      <c r="L717" s="479"/>
      <c r="M717" s="479"/>
      <c r="N717" s="479"/>
      <c r="O717" s="479"/>
      <c r="P717" s="479"/>
      <c r="Q717" s="479"/>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79"/>
      <c r="D718" s="479"/>
      <c r="E718" s="479"/>
      <c r="F718" s="479"/>
      <c r="G718" s="479"/>
      <c r="H718" s="479"/>
      <c r="I718" s="479"/>
      <c r="J718" s="479"/>
      <c r="K718" s="479"/>
      <c r="L718" s="479"/>
      <c r="M718" s="479"/>
      <c r="N718" s="479"/>
      <c r="O718" s="479"/>
      <c r="P718" s="479"/>
      <c r="Q718" s="479"/>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79"/>
      <c r="D719" s="479"/>
      <c r="E719" s="479"/>
      <c r="F719" s="479"/>
      <c r="G719" s="479"/>
      <c r="H719" s="479"/>
      <c r="I719" s="479"/>
      <c r="J719" s="479"/>
      <c r="K719" s="479"/>
      <c r="L719" s="479"/>
      <c r="M719" s="479"/>
      <c r="N719" s="479"/>
      <c r="O719" s="479"/>
      <c r="P719" s="479"/>
      <c r="Q719" s="479"/>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79"/>
      <c r="D720" s="479"/>
      <c r="E720" s="479"/>
      <c r="F720" s="479"/>
      <c r="G720" s="479"/>
      <c r="H720" s="479"/>
      <c r="I720" s="479"/>
      <c r="J720" s="479"/>
      <c r="K720" s="479"/>
      <c r="L720" s="479"/>
      <c r="M720" s="479"/>
      <c r="N720" s="479"/>
      <c r="O720" s="479"/>
      <c r="P720" s="479"/>
      <c r="Q720" s="479"/>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79"/>
      <c r="D721" s="479"/>
      <c r="E721" s="479"/>
      <c r="F721" s="479"/>
      <c r="G721" s="479"/>
      <c r="H721" s="479"/>
      <c r="I721" s="479"/>
      <c r="J721" s="479"/>
      <c r="K721" s="479"/>
      <c r="L721" s="479"/>
      <c r="M721" s="479"/>
      <c r="N721" s="479"/>
      <c r="O721" s="479"/>
      <c r="P721" s="479"/>
      <c r="Q721" s="479"/>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79"/>
      <c r="D722" s="479"/>
      <c r="E722" s="479"/>
      <c r="F722" s="479"/>
      <c r="G722" s="479"/>
      <c r="H722" s="479"/>
      <c r="I722" s="479"/>
      <c r="J722" s="479"/>
      <c r="K722" s="479"/>
      <c r="L722" s="479"/>
      <c r="M722" s="479"/>
      <c r="N722" s="479"/>
      <c r="O722" s="479"/>
      <c r="P722" s="479"/>
      <c r="Q722" s="479"/>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79"/>
      <c r="D723" s="479"/>
      <c r="E723" s="479"/>
      <c r="F723" s="479"/>
      <c r="G723" s="479"/>
      <c r="H723" s="479"/>
      <c r="I723" s="479"/>
      <c r="J723" s="479"/>
      <c r="K723" s="479"/>
      <c r="L723" s="479"/>
      <c r="M723" s="479"/>
      <c r="N723" s="479"/>
      <c r="O723" s="479"/>
      <c r="P723" s="479"/>
      <c r="Q723" s="479"/>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79"/>
      <c r="D724" s="479"/>
      <c r="E724" s="479"/>
      <c r="F724" s="479"/>
      <c r="G724" s="479"/>
      <c r="H724" s="479"/>
      <c r="I724" s="479"/>
      <c r="J724" s="479"/>
      <c r="K724" s="479"/>
      <c r="L724" s="479"/>
      <c r="M724" s="479"/>
      <c r="N724" s="479"/>
      <c r="O724" s="479"/>
      <c r="P724" s="479"/>
      <c r="Q724" s="479"/>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79"/>
      <c r="D725" s="479"/>
      <c r="E725" s="479"/>
      <c r="F725" s="479"/>
      <c r="G725" s="479"/>
      <c r="H725" s="479"/>
      <c r="I725" s="479"/>
      <c r="J725" s="479"/>
      <c r="K725" s="479"/>
      <c r="L725" s="479"/>
      <c r="M725" s="479"/>
      <c r="N725" s="479"/>
      <c r="O725" s="479"/>
      <c r="P725" s="479"/>
      <c r="Q725" s="479"/>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79"/>
      <c r="D726" s="479"/>
      <c r="E726" s="479"/>
      <c r="F726" s="479"/>
      <c r="G726" s="479"/>
      <c r="H726" s="479"/>
      <c r="I726" s="479"/>
      <c r="J726" s="479"/>
      <c r="K726" s="479"/>
      <c r="L726" s="479"/>
      <c r="M726" s="479"/>
      <c r="N726" s="479"/>
      <c r="O726" s="479"/>
      <c r="P726" s="479"/>
      <c r="Q726" s="479"/>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79"/>
      <c r="D727" s="479"/>
      <c r="E727" s="479"/>
      <c r="F727" s="479"/>
      <c r="G727" s="479"/>
      <c r="H727" s="479"/>
      <c r="I727" s="479"/>
      <c r="J727" s="479"/>
      <c r="K727" s="479"/>
      <c r="L727" s="479"/>
      <c r="M727" s="479"/>
      <c r="N727" s="479"/>
      <c r="O727" s="479"/>
      <c r="P727" s="479"/>
      <c r="Q727" s="479"/>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79"/>
      <c r="D728" s="479"/>
      <c r="E728" s="479"/>
      <c r="F728" s="479"/>
      <c r="G728" s="479"/>
      <c r="H728" s="479"/>
      <c r="I728" s="479"/>
      <c r="J728" s="479"/>
      <c r="K728" s="479"/>
      <c r="L728" s="479"/>
      <c r="M728" s="479"/>
      <c r="N728" s="479"/>
      <c r="O728" s="479"/>
      <c r="P728" s="479"/>
      <c r="Q728" s="479"/>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79"/>
      <c r="D729" s="479"/>
      <c r="E729" s="479"/>
      <c r="F729" s="479"/>
      <c r="G729" s="479"/>
      <c r="H729" s="479"/>
      <c r="I729" s="479"/>
      <c r="J729" s="479"/>
      <c r="K729" s="479"/>
      <c r="L729" s="479"/>
      <c r="M729" s="479"/>
      <c r="N729" s="479"/>
      <c r="O729" s="479"/>
      <c r="P729" s="479"/>
      <c r="Q729" s="479"/>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79"/>
      <c r="D730" s="479"/>
      <c r="E730" s="479"/>
      <c r="F730" s="479"/>
      <c r="G730" s="479"/>
      <c r="H730" s="479"/>
      <c r="I730" s="479"/>
      <c r="J730" s="479"/>
      <c r="K730" s="479"/>
      <c r="L730" s="479"/>
      <c r="M730" s="479"/>
      <c r="N730" s="479"/>
      <c r="O730" s="479"/>
      <c r="P730" s="479"/>
      <c r="Q730" s="479"/>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79"/>
      <c r="D731" s="479"/>
      <c r="E731" s="479"/>
      <c r="F731" s="479"/>
      <c r="G731" s="479"/>
      <c r="H731" s="479"/>
      <c r="I731" s="479"/>
      <c r="J731" s="479"/>
      <c r="K731" s="479"/>
      <c r="L731" s="479"/>
      <c r="M731" s="479"/>
      <c r="N731" s="479"/>
      <c r="O731" s="479"/>
      <c r="P731" s="479"/>
      <c r="Q731" s="479"/>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79"/>
      <c r="D732" s="479"/>
      <c r="E732" s="479"/>
      <c r="F732" s="479"/>
      <c r="G732" s="479"/>
      <c r="H732" s="479"/>
      <c r="I732" s="479"/>
      <c r="J732" s="479"/>
      <c r="K732" s="479"/>
      <c r="L732" s="479"/>
      <c r="M732" s="479"/>
      <c r="N732" s="479"/>
      <c r="O732" s="479"/>
      <c r="P732" s="479"/>
      <c r="Q732" s="479"/>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79"/>
      <c r="D733" s="479"/>
      <c r="E733" s="479"/>
      <c r="F733" s="479"/>
      <c r="G733" s="479"/>
      <c r="H733" s="479"/>
      <c r="I733" s="479"/>
      <c r="J733" s="479"/>
      <c r="K733" s="479"/>
      <c r="L733" s="479"/>
      <c r="M733" s="479"/>
      <c r="N733" s="479"/>
      <c r="O733" s="479"/>
      <c r="P733" s="479"/>
      <c r="Q733" s="479"/>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79"/>
      <c r="D734" s="479"/>
      <c r="E734" s="479"/>
      <c r="F734" s="479"/>
      <c r="G734" s="479"/>
      <c r="H734" s="479"/>
      <c r="I734" s="479"/>
      <c r="J734" s="479"/>
      <c r="K734" s="479"/>
      <c r="L734" s="479"/>
      <c r="M734" s="479"/>
      <c r="N734" s="479"/>
      <c r="O734" s="479"/>
      <c r="P734" s="479"/>
      <c r="Q734" s="479"/>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79"/>
      <c r="D735" s="479"/>
      <c r="E735" s="479"/>
      <c r="F735" s="479"/>
      <c r="G735" s="479"/>
      <c r="H735" s="479"/>
      <c r="I735" s="479"/>
      <c r="J735" s="479"/>
      <c r="K735" s="479"/>
      <c r="L735" s="479"/>
      <c r="M735" s="479"/>
      <c r="N735" s="479"/>
      <c r="O735" s="479"/>
      <c r="P735" s="479"/>
      <c r="Q735" s="479"/>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79"/>
      <c r="D736" s="479"/>
      <c r="E736" s="479"/>
      <c r="F736" s="479"/>
      <c r="G736" s="479"/>
      <c r="H736" s="479"/>
      <c r="I736" s="479"/>
      <c r="J736" s="479"/>
      <c r="K736" s="479"/>
      <c r="L736" s="479"/>
      <c r="M736" s="479"/>
      <c r="N736" s="479"/>
      <c r="O736" s="479"/>
      <c r="P736" s="479"/>
      <c r="Q736" s="479"/>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79"/>
      <c r="D737" s="479"/>
      <c r="E737" s="479"/>
      <c r="F737" s="479"/>
      <c r="G737" s="479"/>
      <c r="H737" s="479"/>
      <c r="I737" s="479"/>
      <c r="J737" s="479"/>
      <c r="K737" s="479"/>
      <c r="L737" s="479"/>
      <c r="M737" s="479"/>
      <c r="N737" s="479"/>
      <c r="O737" s="479"/>
      <c r="P737" s="479"/>
      <c r="Q737" s="479"/>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79"/>
      <c r="D738" s="479"/>
      <c r="E738" s="479"/>
      <c r="F738" s="479"/>
      <c r="G738" s="479"/>
      <c r="H738" s="479"/>
      <c r="I738" s="479"/>
      <c r="J738" s="479"/>
      <c r="K738" s="479"/>
      <c r="L738" s="479"/>
      <c r="M738" s="479"/>
      <c r="N738" s="479"/>
      <c r="O738" s="479"/>
      <c r="P738" s="479"/>
      <c r="Q738" s="479"/>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79"/>
      <c r="D739" s="479"/>
      <c r="E739" s="479"/>
      <c r="F739" s="479"/>
      <c r="G739" s="479"/>
      <c r="H739" s="479"/>
      <c r="I739" s="479"/>
      <c r="J739" s="479"/>
      <c r="K739" s="479"/>
      <c r="L739" s="479"/>
      <c r="M739" s="479"/>
      <c r="N739" s="479"/>
      <c r="O739" s="479"/>
      <c r="P739" s="479"/>
      <c r="Q739" s="479"/>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79"/>
      <c r="D740" s="479"/>
      <c r="E740" s="479"/>
      <c r="F740" s="479"/>
      <c r="G740" s="479"/>
      <c r="H740" s="479"/>
      <c r="I740" s="479"/>
      <c r="J740" s="479"/>
      <c r="K740" s="479"/>
      <c r="L740" s="479"/>
      <c r="M740" s="479"/>
      <c r="N740" s="479"/>
      <c r="O740" s="479"/>
      <c r="P740" s="479"/>
      <c r="Q740" s="479"/>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79"/>
      <c r="D741" s="479"/>
      <c r="E741" s="479"/>
      <c r="F741" s="479"/>
      <c r="G741" s="479"/>
      <c r="H741" s="479"/>
      <c r="I741" s="479"/>
      <c r="J741" s="479"/>
      <c r="K741" s="479"/>
      <c r="L741" s="479"/>
      <c r="M741" s="479"/>
      <c r="N741" s="479"/>
      <c r="O741" s="479"/>
      <c r="P741" s="479"/>
      <c r="Q741" s="479"/>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79"/>
      <c r="D742" s="479"/>
      <c r="E742" s="479"/>
      <c r="F742" s="479"/>
      <c r="G742" s="479"/>
      <c r="H742" s="479"/>
      <c r="I742" s="479"/>
      <c r="J742" s="479"/>
      <c r="K742" s="479"/>
      <c r="L742" s="479"/>
      <c r="M742" s="479"/>
      <c r="N742" s="479"/>
      <c r="O742" s="479"/>
      <c r="P742" s="479"/>
      <c r="Q742" s="479"/>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79"/>
      <c r="D743" s="479"/>
      <c r="E743" s="479"/>
      <c r="F743" s="479"/>
      <c r="G743" s="479"/>
      <c r="H743" s="479"/>
      <c r="I743" s="479"/>
      <c r="J743" s="479"/>
      <c r="K743" s="479"/>
      <c r="L743" s="479"/>
      <c r="M743" s="479"/>
      <c r="N743" s="479"/>
      <c r="O743" s="479"/>
      <c r="P743" s="479"/>
      <c r="Q743" s="479"/>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79"/>
      <c r="D744" s="479"/>
      <c r="E744" s="479"/>
      <c r="F744" s="479"/>
      <c r="G744" s="479"/>
      <c r="H744" s="479"/>
      <c r="I744" s="479"/>
      <c r="J744" s="479"/>
      <c r="K744" s="479"/>
      <c r="L744" s="479"/>
      <c r="M744" s="479"/>
      <c r="N744" s="479"/>
      <c r="O744" s="479"/>
      <c r="P744" s="479"/>
      <c r="Q744" s="479"/>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79"/>
      <c r="D745" s="479"/>
      <c r="E745" s="479"/>
      <c r="F745" s="479"/>
      <c r="G745" s="479"/>
      <c r="H745" s="479"/>
      <c r="I745" s="479"/>
      <c r="J745" s="479"/>
      <c r="K745" s="479"/>
      <c r="L745" s="479"/>
      <c r="M745" s="479"/>
      <c r="N745" s="479"/>
      <c r="O745" s="479"/>
      <c r="P745" s="479"/>
      <c r="Q745" s="479"/>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79"/>
      <c r="D746" s="479"/>
      <c r="E746" s="479"/>
      <c r="F746" s="479"/>
      <c r="G746" s="479"/>
      <c r="H746" s="479"/>
      <c r="I746" s="479"/>
      <c r="J746" s="479"/>
      <c r="K746" s="479"/>
      <c r="L746" s="479"/>
      <c r="M746" s="479"/>
      <c r="N746" s="479"/>
      <c r="O746" s="479"/>
      <c r="P746" s="479"/>
      <c r="Q746" s="479"/>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79"/>
      <c r="D747" s="479"/>
      <c r="E747" s="479"/>
      <c r="F747" s="479"/>
      <c r="G747" s="479"/>
      <c r="H747" s="479"/>
      <c r="I747" s="479"/>
      <c r="J747" s="479"/>
      <c r="K747" s="479"/>
      <c r="L747" s="479"/>
      <c r="M747" s="479"/>
      <c r="N747" s="479"/>
      <c r="O747" s="479"/>
      <c r="P747" s="479"/>
      <c r="Q747" s="479"/>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79"/>
      <c r="D748" s="479"/>
      <c r="E748" s="479"/>
      <c r="F748" s="479"/>
      <c r="G748" s="479"/>
      <c r="H748" s="479"/>
      <c r="I748" s="479"/>
      <c r="J748" s="479"/>
      <c r="K748" s="479"/>
      <c r="L748" s="479"/>
      <c r="M748" s="479"/>
      <c r="N748" s="479"/>
      <c r="O748" s="479"/>
      <c r="P748" s="479"/>
      <c r="Q748" s="479"/>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79"/>
      <c r="D749" s="479"/>
      <c r="E749" s="479"/>
      <c r="F749" s="479"/>
      <c r="G749" s="479"/>
      <c r="H749" s="479"/>
      <c r="I749" s="479"/>
      <c r="J749" s="479"/>
      <c r="K749" s="479"/>
      <c r="L749" s="479"/>
      <c r="M749" s="479"/>
      <c r="N749" s="479"/>
      <c r="O749" s="479"/>
      <c r="P749" s="479"/>
      <c r="Q749" s="479"/>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79"/>
      <c r="D750" s="479"/>
      <c r="E750" s="479"/>
      <c r="F750" s="479"/>
      <c r="G750" s="479"/>
      <c r="H750" s="479"/>
      <c r="I750" s="479"/>
      <c r="J750" s="479"/>
      <c r="K750" s="479"/>
      <c r="L750" s="479"/>
      <c r="M750" s="479"/>
      <c r="N750" s="479"/>
      <c r="O750" s="479"/>
      <c r="P750" s="479"/>
      <c r="Q750" s="479"/>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79"/>
      <c r="D751" s="479"/>
      <c r="E751" s="479"/>
      <c r="F751" s="479"/>
      <c r="G751" s="479"/>
      <c r="H751" s="479"/>
      <c r="I751" s="479"/>
      <c r="J751" s="479"/>
      <c r="K751" s="479"/>
      <c r="L751" s="479"/>
      <c r="M751" s="479"/>
      <c r="N751" s="479"/>
      <c r="O751" s="479"/>
      <c r="P751" s="479"/>
      <c r="Q751" s="479"/>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79"/>
      <c r="D752" s="479"/>
      <c r="E752" s="479"/>
      <c r="F752" s="479"/>
      <c r="G752" s="479"/>
      <c r="H752" s="479"/>
      <c r="I752" s="479"/>
      <c r="J752" s="479"/>
      <c r="K752" s="479"/>
      <c r="L752" s="479"/>
      <c r="M752" s="479"/>
      <c r="N752" s="479"/>
      <c r="O752" s="479"/>
      <c r="P752" s="479"/>
      <c r="Q752" s="479"/>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79"/>
      <c r="D753" s="479"/>
      <c r="E753" s="479"/>
      <c r="F753" s="479"/>
      <c r="G753" s="479"/>
      <c r="H753" s="479"/>
      <c r="I753" s="479"/>
      <c r="J753" s="479"/>
      <c r="K753" s="479"/>
      <c r="L753" s="479"/>
      <c r="M753" s="479"/>
      <c r="N753" s="479"/>
      <c r="O753" s="479"/>
      <c r="P753" s="479"/>
      <c r="Q753" s="479"/>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79"/>
      <c r="D754" s="479"/>
      <c r="E754" s="479"/>
      <c r="F754" s="479"/>
      <c r="G754" s="479"/>
      <c r="H754" s="479"/>
      <c r="I754" s="479"/>
      <c r="J754" s="479"/>
      <c r="K754" s="479"/>
      <c r="L754" s="479"/>
      <c r="M754" s="479"/>
      <c r="N754" s="479"/>
      <c r="O754" s="479"/>
      <c r="P754" s="479"/>
      <c r="Q754" s="479"/>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79"/>
      <c r="D755" s="479"/>
      <c r="E755" s="479"/>
      <c r="F755" s="479"/>
      <c r="G755" s="479"/>
      <c r="H755" s="479"/>
      <c r="I755" s="479"/>
      <c r="J755" s="479"/>
      <c r="K755" s="479"/>
      <c r="L755" s="479"/>
      <c r="M755" s="479"/>
      <c r="N755" s="479"/>
      <c r="O755" s="479"/>
      <c r="P755" s="479"/>
      <c r="Q755" s="479"/>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79"/>
      <c r="D756" s="479"/>
      <c r="E756" s="479"/>
      <c r="F756" s="479"/>
      <c r="G756" s="479"/>
      <c r="H756" s="479"/>
      <c r="I756" s="479"/>
      <c r="J756" s="479"/>
      <c r="K756" s="479"/>
      <c r="L756" s="479"/>
      <c r="M756" s="479"/>
      <c r="N756" s="479"/>
      <c r="O756" s="479"/>
      <c r="P756" s="479"/>
      <c r="Q756" s="479"/>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79"/>
      <c r="D757" s="479"/>
      <c r="E757" s="479"/>
      <c r="F757" s="479"/>
      <c r="G757" s="479"/>
      <c r="H757" s="479"/>
      <c r="I757" s="479"/>
      <c r="J757" s="479"/>
      <c r="K757" s="479"/>
      <c r="L757" s="479"/>
      <c r="M757" s="479"/>
      <c r="N757" s="479"/>
      <c r="O757" s="479"/>
      <c r="P757" s="479"/>
      <c r="Q757" s="479"/>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79"/>
      <c r="D758" s="479"/>
      <c r="E758" s="479"/>
      <c r="F758" s="479"/>
      <c r="G758" s="479"/>
      <c r="H758" s="479"/>
      <c r="I758" s="479"/>
      <c r="J758" s="479"/>
      <c r="K758" s="479"/>
      <c r="L758" s="479"/>
      <c r="M758" s="479"/>
      <c r="N758" s="479"/>
      <c r="O758" s="479"/>
      <c r="P758" s="479"/>
      <c r="Q758" s="479"/>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79"/>
      <c r="D759" s="479"/>
      <c r="E759" s="479"/>
      <c r="F759" s="479"/>
      <c r="G759" s="479"/>
      <c r="H759" s="479"/>
      <c r="I759" s="479"/>
      <c r="J759" s="479"/>
      <c r="K759" s="479"/>
      <c r="L759" s="479"/>
      <c r="M759" s="479"/>
      <c r="N759" s="479"/>
      <c r="O759" s="479"/>
      <c r="P759" s="479"/>
      <c r="Q759" s="479"/>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79"/>
      <c r="D760" s="479"/>
      <c r="E760" s="479"/>
      <c r="F760" s="479"/>
      <c r="G760" s="479"/>
      <c r="H760" s="479"/>
      <c r="I760" s="479"/>
      <c r="J760" s="479"/>
      <c r="K760" s="479"/>
      <c r="L760" s="479"/>
      <c r="M760" s="479"/>
      <c r="N760" s="479"/>
      <c r="O760" s="479"/>
      <c r="P760" s="479"/>
      <c r="Q760" s="479"/>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79"/>
      <c r="D761" s="479"/>
      <c r="E761" s="479"/>
      <c r="F761" s="479"/>
      <c r="G761" s="479"/>
      <c r="H761" s="479"/>
      <c r="I761" s="479"/>
      <c r="J761" s="479"/>
      <c r="K761" s="479"/>
      <c r="L761" s="479"/>
      <c r="M761" s="479"/>
      <c r="N761" s="479"/>
      <c r="O761" s="479"/>
      <c r="P761" s="479"/>
      <c r="Q761" s="479"/>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79"/>
      <c r="D762" s="479"/>
      <c r="E762" s="479"/>
      <c r="F762" s="479"/>
      <c r="G762" s="479"/>
      <c r="H762" s="479"/>
      <c r="I762" s="479"/>
      <c r="J762" s="479"/>
      <c r="K762" s="479"/>
      <c r="L762" s="479"/>
      <c r="M762" s="479"/>
      <c r="N762" s="479"/>
      <c r="O762" s="479"/>
      <c r="P762" s="479"/>
      <c r="Q762" s="479"/>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79"/>
      <c r="D763" s="479"/>
      <c r="E763" s="479"/>
      <c r="F763" s="479"/>
      <c r="G763" s="479"/>
      <c r="H763" s="479"/>
      <c r="I763" s="479"/>
      <c r="J763" s="479"/>
      <c r="K763" s="479"/>
      <c r="L763" s="479"/>
      <c r="M763" s="479"/>
      <c r="N763" s="479"/>
      <c r="O763" s="479"/>
      <c r="P763" s="479"/>
      <c r="Q763" s="479"/>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79"/>
      <c r="D764" s="479"/>
      <c r="E764" s="479"/>
      <c r="F764" s="479"/>
      <c r="G764" s="479"/>
      <c r="H764" s="479"/>
      <c r="I764" s="479"/>
      <c r="J764" s="479"/>
      <c r="K764" s="479"/>
      <c r="L764" s="479"/>
      <c r="M764" s="479"/>
      <c r="N764" s="479"/>
      <c r="O764" s="479"/>
      <c r="P764" s="479"/>
      <c r="Q764" s="479"/>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79"/>
      <c r="D765" s="479"/>
      <c r="E765" s="479"/>
      <c r="F765" s="479"/>
      <c r="G765" s="479"/>
      <c r="H765" s="479"/>
      <c r="I765" s="479"/>
      <c r="J765" s="479"/>
      <c r="K765" s="479"/>
      <c r="L765" s="479"/>
      <c r="M765" s="479"/>
      <c r="N765" s="479"/>
      <c r="O765" s="479"/>
      <c r="P765" s="479"/>
      <c r="Q765" s="479"/>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79"/>
      <c r="D766" s="479"/>
      <c r="E766" s="479"/>
      <c r="F766" s="479"/>
      <c r="G766" s="479"/>
      <c r="H766" s="479"/>
      <c r="I766" s="479"/>
      <c r="J766" s="479"/>
      <c r="K766" s="479"/>
      <c r="L766" s="479"/>
      <c r="M766" s="479"/>
      <c r="N766" s="479"/>
      <c r="O766" s="479"/>
      <c r="P766" s="479"/>
      <c r="Q766" s="479"/>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79"/>
      <c r="D767" s="479"/>
      <c r="E767" s="479"/>
      <c r="F767" s="479"/>
      <c r="G767" s="479"/>
      <c r="H767" s="479"/>
      <c r="I767" s="479"/>
      <c r="J767" s="479"/>
      <c r="K767" s="479"/>
      <c r="L767" s="479"/>
      <c r="M767" s="479"/>
      <c r="N767" s="479"/>
      <c r="O767" s="479"/>
      <c r="P767" s="479"/>
      <c r="Q767" s="479"/>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79"/>
      <c r="D768" s="479"/>
      <c r="E768" s="479"/>
      <c r="F768" s="479"/>
      <c r="G768" s="479"/>
      <c r="H768" s="479"/>
      <c r="I768" s="479"/>
      <c r="J768" s="479"/>
      <c r="K768" s="479"/>
      <c r="L768" s="479"/>
      <c r="M768" s="479"/>
      <c r="N768" s="479"/>
      <c r="O768" s="479"/>
      <c r="P768" s="479"/>
      <c r="Q768" s="479"/>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79"/>
      <c r="D769" s="479"/>
      <c r="E769" s="479"/>
      <c r="F769" s="479"/>
      <c r="G769" s="479"/>
      <c r="H769" s="479"/>
      <c r="I769" s="479"/>
      <c r="J769" s="479"/>
      <c r="K769" s="479"/>
      <c r="L769" s="479"/>
      <c r="M769" s="479"/>
      <c r="N769" s="479"/>
      <c r="O769" s="479"/>
      <c r="P769" s="479"/>
      <c r="Q769" s="479"/>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79"/>
      <c r="D770" s="479"/>
      <c r="E770" s="479"/>
      <c r="F770" s="479"/>
      <c r="G770" s="479"/>
      <c r="H770" s="479"/>
      <c r="I770" s="479"/>
      <c r="J770" s="479"/>
      <c r="K770" s="479"/>
      <c r="L770" s="479"/>
      <c r="M770" s="479"/>
      <c r="N770" s="479"/>
      <c r="O770" s="479"/>
      <c r="P770" s="479"/>
      <c r="Q770" s="479"/>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79"/>
      <c r="D771" s="479"/>
      <c r="E771" s="479"/>
      <c r="F771" s="479"/>
      <c r="G771" s="479"/>
      <c r="H771" s="479"/>
      <c r="I771" s="479"/>
      <c r="J771" s="479"/>
      <c r="K771" s="479"/>
      <c r="L771" s="479"/>
      <c r="M771" s="479"/>
      <c r="N771" s="479"/>
      <c r="O771" s="479"/>
      <c r="P771" s="479"/>
      <c r="Q771" s="479"/>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79"/>
      <c r="D772" s="479"/>
      <c r="E772" s="479"/>
      <c r="F772" s="479"/>
      <c r="G772" s="479"/>
      <c r="H772" s="479"/>
      <c r="I772" s="479"/>
      <c r="J772" s="479"/>
      <c r="K772" s="479"/>
      <c r="L772" s="479"/>
      <c r="M772" s="479"/>
      <c r="N772" s="479"/>
      <c r="O772" s="479"/>
      <c r="P772" s="479"/>
      <c r="Q772" s="479"/>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79"/>
      <c r="D773" s="479"/>
      <c r="E773" s="479"/>
      <c r="F773" s="479"/>
      <c r="G773" s="479"/>
      <c r="H773" s="479"/>
      <c r="I773" s="479"/>
      <c r="J773" s="479"/>
      <c r="K773" s="479"/>
      <c r="L773" s="479"/>
      <c r="M773" s="479"/>
      <c r="N773" s="479"/>
      <c r="O773" s="479"/>
      <c r="P773" s="479"/>
      <c r="Q773" s="479"/>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79"/>
      <c r="D774" s="479"/>
      <c r="E774" s="479"/>
      <c r="F774" s="479"/>
      <c r="G774" s="479"/>
      <c r="H774" s="479"/>
      <c r="I774" s="479"/>
      <c r="J774" s="479"/>
      <c r="K774" s="479"/>
      <c r="L774" s="479"/>
      <c r="M774" s="479"/>
      <c r="N774" s="479"/>
      <c r="O774" s="479"/>
      <c r="P774" s="479"/>
      <c r="Q774" s="479"/>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79"/>
      <c r="D775" s="479"/>
      <c r="E775" s="479"/>
      <c r="F775" s="479"/>
      <c r="G775" s="479"/>
      <c r="H775" s="479"/>
      <c r="I775" s="479"/>
      <c r="J775" s="479"/>
      <c r="K775" s="479"/>
      <c r="L775" s="479"/>
      <c r="M775" s="479"/>
      <c r="N775" s="479"/>
      <c r="O775" s="479"/>
      <c r="P775" s="479"/>
      <c r="Q775" s="479"/>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79"/>
      <c r="D776" s="479"/>
      <c r="E776" s="479"/>
      <c r="F776" s="479"/>
      <c r="G776" s="479"/>
      <c r="H776" s="479"/>
      <c r="I776" s="479"/>
      <c r="J776" s="479"/>
      <c r="K776" s="479"/>
      <c r="L776" s="479"/>
      <c r="M776" s="479"/>
      <c r="N776" s="479"/>
      <c r="O776" s="479"/>
      <c r="P776" s="479"/>
      <c r="Q776" s="479"/>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79"/>
      <c r="D777" s="479"/>
      <c r="E777" s="479"/>
      <c r="F777" s="479"/>
      <c r="G777" s="479"/>
      <c r="H777" s="479"/>
      <c r="I777" s="479"/>
      <c r="J777" s="479"/>
      <c r="K777" s="479"/>
      <c r="L777" s="479"/>
      <c r="M777" s="479"/>
      <c r="N777" s="479"/>
      <c r="O777" s="479"/>
      <c r="P777" s="479"/>
      <c r="Q777" s="479"/>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79"/>
      <c r="D778" s="479"/>
      <c r="E778" s="479"/>
      <c r="F778" s="479"/>
      <c r="G778" s="479"/>
      <c r="H778" s="479"/>
      <c r="I778" s="479"/>
      <c r="J778" s="479"/>
      <c r="K778" s="479"/>
      <c r="L778" s="479"/>
      <c r="M778" s="479"/>
      <c r="N778" s="479"/>
      <c r="O778" s="479"/>
      <c r="P778" s="479"/>
      <c r="Q778" s="479"/>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79"/>
      <c r="D779" s="479"/>
      <c r="E779" s="479"/>
      <c r="F779" s="479"/>
      <c r="G779" s="479"/>
      <c r="H779" s="479"/>
      <c r="I779" s="479"/>
      <c r="J779" s="479"/>
      <c r="K779" s="479"/>
      <c r="L779" s="479"/>
      <c r="M779" s="479"/>
      <c r="N779" s="479"/>
      <c r="O779" s="479"/>
      <c r="P779" s="479"/>
      <c r="Q779" s="479"/>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79"/>
      <c r="D780" s="479"/>
      <c r="E780" s="479"/>
      <c r="F780" s="479"/>
      <c r="G780" s="479"/>
      <c r="H780" s="479"/>
      <c r="I780" s="479"/>
      <c r="J780" s="479"/>
      <c r="K780" s="479"/>
      <c r="L780" s="479"/>
      <c r="M780" s="479"/>
      <c r="N780" s="479"/>
      <c r="O780" s="479"/>
      <c r="P780" s="479"/>
      <c r="Q780" s="479"/>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79"/>
      <c r="D781" s="479"/>
      <c r="E781" s="479"/>
      <c r="F781" s="479"/>
      <c r="G781" s="479"/>
      <c r="H781" s="479"/>
      <c r="I781" s="479"/>
      <c r="J781" s="479"/>
      <c r="K781" s="479"/>
      <c r="L781" s="479"/>
      <c r="M781" s="479"/>
      <c r="N781" s="479"/>
      <c r="O781" s="479"/>
      <c r="P781" s="479"/>
      <c r="Q781" s="479"/>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79"/>
      <c r="D782" s="479"/>
      <c r="E782" s="479"/>
      <c r="F782" s="479"/>
      <c r="G782" s="479"/>
      <c r="H782" s="479"/>
      <c r="I782" s="479"/>
      <c r="J782" s="479"/>
      <c r="K782" s="479"/>
      <c r="L782" s="479"/>
      <c r="M782" s="479"/>
      <c r="N782" s="479"/>
      <c r="O782" s="479"/>
      <c r="P782" s="479"/>
      <c r="Q782" s="479"/>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79"/>
      <c r="D783" s="479"/>
      <c r="E783" s="479"/>
      <c r="F783" s="479"/>
      <c r="G783" s="479"/>
      <c r="H783" s="479"/>
      <c r="I783" s="479"/>
      <c r="J783" s="479"/>
      <c r="K783" s="479"/>
      <c r="L783" s="479"/>
      <c r="M783" s="479"/>
      <c r="N783" s="479"/>
      <c r="O783" s="479"/>
      <c r="P783" s="479"/>
      <c r="Q783" s="479"/>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79"/>
      <c r="D784" s="479"/>
      <c r="E784" s="479"/>
      <c r="F784" s="479"/>
      <c r="G784" s="479"/>
      <c r="H784" s="479"/>
      <c r="I784" s="479"/>
      <c r="J784" s="479"/>
      <c r="K784" s="479"/>
      <c r="L784" s="479"/>
      <c r="M784" s="479"/>
      <c r="N784" s="479"/>
      <c r="O784" s="479"/>
      <c r="P784" s="479"/>
      <c r="Q784" s="479"/>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79"/>
      <c r="D785" s="479"/>
      <c r="E785" s="479"/>
      <c r="F785" s="479"/>
      <c r="G785" s="479"/>
      <c r="H785" s="479"/>
      <c r="I785" s="479"/>
      <c r="J785" s="479"/>
      <c r="K785" s="479"/>
      <c r="L785" s="479"/>
      <c r="M785" s="479"/>
      <c r="N785" s="479"/>
      <c r="O785" s="479"/>
      <c r="P785" s="479"/>
      <c r="Q785" s="479"/>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79"/>
      <c r="D786" s="479"/>
      <c r="E786" s="479"/>
      <c r="F786" s="479"/>
      <c r="G786" s="479"/>
      <c r="H786" s="479"/>
      <c r="I786" s="479"/>
      <c r="J786" s="479"/>
      <c r="K786" s="479"/>
      <c r="L786" s="479"/>
      <c r="M786" s="479"/>
      <c r="N786" s="479"/>
      <c r="O786" s="479"/>
      <c r="P786" s="479"/>
      <c r="Q786" s="479"/>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79"/>
      <c r="D787" s="479"/>
      <c r="E787" s="479"/>
      <c r="F787" s="479"/>
      <c r="G787" s="479"/>
      <c r="H787" s="479"/>
      <c r="I787" s="479"/>
      <c r="J787" s="479"/>
      <c r="K787" s="479"/>
      <c r="L787" s="479"/>
      <c r="M787" s="479"/>
      <c r="N787" s="479"/>
      <c r="O787" s="479"/>
      <c r="P787" s="479"/>
      <c r="Q787" s="479"/>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79"/>
      <c r="D788" s="479"/>
      <c r="E788" s="479"/>
      <c r="F788" s="479"/>
      <c r="G788" s="479"/>
      <c r="H788" s="479"/>
      <c r="I788" s="479"/>
      <c r="J788" s="479"/>
      <c r="K788" s="479"/>
      <c r="L788" s="479"/>
      <c r="M788" s="479"/>
      <c r="N788" s="479"/>
      <c r="O788" s="479"/>
      <c r="P788" s="479"/>
      <c r="Q788" s="479"/>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79"/>
      <c r="D789" s="479"/>
      <c r="E789" s="479"/>
      <c r="F789" s="479"/>
      <c r="G789" s="479"/>
      <c r="H789" s="479"/>
      <c r="I789" s="479"/>
      <c r="J789" s="479"/>
      <c r="K789" s="479"/>
      <c r="L789" s="479"/>
      <c r="M789" s="479"/>
      <c r="N789" s="479"/>
      <c r="O789" s="479"/>
      <c r="P789" s="479"/>
      <c r="Q789" s="479"/>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79"/>
      <c r="D790" s="479"/>
      <c r="E790" s="479"/>
      <c r="F790" s="479"/>
      <c r="G790" s="479"/>
      <c r="H790" s="479"/>
      <c r="I790" s="479"/>
      <c r="J790" s="479"/>
      <c r="K790" s="479"/>
      <c r="L790" s="479"/>
      <c r="M790" s="479"/>
      <c r="N790" s="479"/>
      <c r="O790" s="479"/>
      <c r="P790" s="479"/>
      <c r="Q790" s="479"/>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79"/>
      <c r="D791" s="479"/>
      <c r="E791" s="479"/>
      <c r="F791" s="479"/>
      <c r="G791" s="479"/>
      <c r="H791" s="479"/>
      <c r="I791" s="479"/>
      <c r="J791" s="479"/>
      <c r="K791" s="479"/>
      <c r="L791" s="479"/>
      <c r="M791" s="479"/>
      <c r="N791" s="479"/>
      <c r="O791" s="479"/>
      <c r="P791" s="479"/>
      <c r="Q791" s="479"/>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79"/>
      <c r="D792" s="479"/>
      <c r="E792" s="479"/>
      <c r="F792" s="479"/>
      <c r="G792" s="479"/>
      <c r="H792" s="479"/>
      <c r="I792" s="479"/>
      <c r="J792" s="479"/>
      <c r="K792" s="479"/>
      <c r="L792" s="479"/>
      <c r="M792" s="479"/>
      <c r="N792" s="479"/>
      <c r="O792" s="479"/>
      <c r="P792" s="479"/>
      <c r="Q792" s="479"/>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79"/>
      <c r="D793" s="479"/>
      <c r="E793" s="479"/>
      <c r="F793" s="479"/>
      <c r="G793" s="479"/>
      <c r="H793" s="479"/>
      <c r="I793" s="479"/>
      <c r="J793" s="479"/>
      <c r="K793" s="479"/>
      <c r="L793" s="479"/>
      <c r="M793" s="479"/>
      <c r="N793" s="479"/>
      <c r="O793" s="479"/>
      <c r="P793" s="479"/>
      <c r="Q793" s="479"/>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79"/>
      <c r="D794" s="479"/>
      <c r="E794" s="479"/>
      <c r="F794" s="479"/>
      <c r="G794" s="479"/>
      <c r="H794" s="479"/>
      <c r="I794" s="479"/>
      <c r="J794" s="479"/>
      <c r="K794" s="479"/>
      <c r="L794" s="479"/>
      <c r="M794" s="479"/>
      <c r="N794" s="479"/>
      <c r="O794" s="479"/>
      <c r="P794" s="479"/>
      <c r="Q794" s="479"/>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79"/>
      <c r="D795" s="479"/>
      <c r="E795" s="479"/>
      <c r="F795" s="479"/>
      <c r="G795" s="479"/>
      <c r="H795" s="479"/>
      <c r="I795" s="479"/>
      <c r="J795" s="479"/>
      <c r="K795" s="479"/>
      <c r="L795" s="479"/>
      <c r="M795" s="479"/>
      <c r="N795" s="479"/>
      <c r="O795" s="479"/>
      <c r="P795" s="479"/>
      <c r="Q795" s="479"/>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79"/>
      <c r="D796" s="479"/>
      <c r="E796" s="479"/>
      <c r="F796" s="479"/>
      <c r="G796" s="479"/>
      <c r="H796" s="479"/>
      <c r="I796" s="479"/>
      <c r="J796" s="479"/>
      <c r="K796" s="479"/>
      <c r="L796" s="479"/>
      <c r="M796" s="479"/>
      <c r="N796" s="479"/>
      <c r="O796" s="479"/>
      <c r="P796" s="479"/>
      <c r="Q796" s="479"/>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79"/>
      <c r="D797" s="479"/>
      <c r="E797" s="479"/>
      <c r="F797" s="479"/>
      <c r="G797" s="479"/>
      <c r="H797" s="479"/>
      <c r="I797" s="479"/>
      <c r="J797" s="479"/>
      <c r="K797" s="479"/>
      <c r="L797" s="479"/>
      <c r="M797" s="479"/>
      <c r="N797" s="479"/>
      <c r="O797" s="479"/>
      <c r="P797" s="479"/>
      <c r="Q797" s="479"/>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79"/>
      <c r="D798" s="479"/>
      <c r="E798" s="479"/>
      <c r="F798" s="479"/>
      <c r="G798" s="479"/>
      <c r="H798" s="479"/>
      <c r="I798" s="479"/>
      <c r="J798" s="479"/>
      <c r="K798" s="479"/>
      <c r="L798" s="479"/>
      <c r="M798" s="479"/>
      <c r="N798" s="479"/>
      <c r="O798" s="479"/>
      <c r="P798" s="479"/>
      <c r="Q798" s="479"/>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79"/>
      <c r="D799" s="479"/>
      <c r="E799" s="479"/>
      <c r="F799" s="479"/>
      <c r="G799" s="479"/>
      <c r="H799" s="479"/>
      <c r="I799" s="479"/>
      <c r="J799" s="479"/>
      <c r="K799" s="479"/>
      <c r="L799" s="479"/>
      <c r="M799" s="479"/>
      <c r="N799" s="479"/>
      <c r="O799" s="479"/>
      <c r="P799" s="479"/>
      <c r="Q799" s="479"/>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79"/>
      <c r="D800" s="479"/>
      <c r="E800" s="479"/>
      <c r="F800" s="479"/>
      <c r="G800" s="479"/>
      <c r="H800" s="479"/>
      <c r="I800" s="479"/>
      <c r="J800" s="479"/>
      <c r="K800" s="479"/>
      <c r="L800" s="479"/>
      <c r="M800" s="479"/>
      <c r="N800" s="479"/>
      <c r="O800" s="479"/>
      <c r="P800" s="479"/>
      <c r="Q800" s="479"/>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79"/>
      <c r="D801" s="479"/>
      <c r="E801" s="479"/>
      <c r="F801" s="479"/>
      <c r="G801" s="479"/>
      <c r="H801" s="479"/>
      <c r="I801" s="479"/>
      <c r="J801" s="479"/>
      <c r="K801" s="479"/>
      <c r="L801" s="479"/>
      <c r="M801" s="479"/>
      <c r="N801" s="479"/>
      <c r="O801" s="479"/>
      <c r="P801" s="479"/>
      <c r="Q801" s="479"/>
    </row>
    <row r="802" ht="25.15" customHeight="true" x14ac:dyDescent="0.2">
      <c r="C802" s="479"/>
      <c r="D802" s="479"/>
      <c r="E802" s="479"/>
      <c r="F802" s="479"/>
      <c r="G802" s="479"/>
      <c r="H802" s="479"/>
      <c r="I802" s="479"/>
      <c r="J802" s="479"/>
      <c r="K802" s="479"/>
      <c r="L802" s="479"/>
      <c r="M802" s="479"/>
      <c r="N802" s="479"/>
      <c r="O802" s="479"/>
      <c r="P802" s="479"/>
      <c r="Q802" s="479"/>
    </row>
    <row r="803" ht="25.15" customHeight="true" x14ac:dyDescent="0.2">
      <c r="C803" s="479"/>
      <c r="D803" s="479"/>
      <c r="E803" s="479"/>
      <c r="F803" s="479"/>
      <c r="G803" s="479"/>
      <c r="H803" s="479"/>
      <c r="I803" s="479"/>
      <c r="J803" s="479"/>
      <c r="K803" s="479"/>
      <c r="L803" s="479"/>
      <c r="M803" s="479"/>
      <c r="N803" s="479"/>
      <c r="O803" s="479"/>
      <c r="P803" s="479"/>
      <c r="Q803" s="479"/>
    </row>
    <row r="804" ht="25.15" customHeight="true" x14ac:dyDescent="0.2">
      <c r="C804" s="479"/>
      <c r="D804" s="479"/>
      <c r="E804" s="479"/>
      <c r="F804" s="479"/>
      <c r="G804" s="479"/>
      <c r="H804" s="479"/>
      <c r="I804" s="479"/>
      <c r="J804" s="479"/>
      <c r="K804" s="479"/>
      <c r="L804" s="479"/>
      <c r="M804" s="479"/>
      <c r="N804" s="479"/>
      <c r="O804" s="479"/>
      <c r="P804" s="479"/>
      <c r="Q804" s="479"/>
    </row>
    <row r="805" ht="25.15" customHeight="true" x14ac:dyDescent="0.2">
      <c r="C805" s="479"/>
      <c r="D805" s="479"/>
      <c r="E805" s="479"/>
      <c r="F805" s="479"/>
      <c r="G805" s="479"/>
      <c r="H805" s="479"/>
      <c r="I805" s="479"/>
      <c r="J805" s="479"/>
      <c r="K805" s="479"/>
      <c r="L805" s="479"/>
      <c r="M805" s="479"/>
      <c r="N805" s="479"/>
      <c r="O805" s="479"/>
      <c r="P805" s="479"/>
      <c r="Q805" s="479"/>
    </row>
    <row r="806" ht="25.15" customHeight="true" x14ac:dyDescent="0.2">
      <c r="C806" s="479"/>
      <c r="D806" s="479"/>
      <c r="E806" s="479"/>
      <c r="F806" s="479"/>
      <c r="G806" s="479"/>
      <c r="H806" s="479"/>
      <c r="I806" s="479"/>
      <c r="J806" s="479"/>
      <c r="K806" s="479"/>
      <c r="L806" s="479"/>
      <c r="M806" s="479"/>
      <c r="N806" s="479"/>
      <c r="O806" s="479"/>
      <c r="P806" s="479"/>
      <c r="Q806" s="479"/>
    </row>
    <row r="807" ht="25.15" customHeight="true" x14ac:dyDescent="0.2">
      <c r="C807" s="479"/>
      <c r="D807" s="479"/>
      <c r="E807" s="479"/>
      <c r="F807" s="479"/>
      <c r="G807" s="479"/>
      <c r="H807" s="479"/>
      <c r="I807" s="479"/>
      <c r="J807" s="479"/>
      <c r="K807" s="479"/>
      <c r="L807" s="479"/>
      <c r="M807" s="479"/>
      <c r="N807" s="479"/>
      <c r="O807" s="479"/>
      <c r="P807" s="479"/>
      <c r="Q807" s="479"/>
    </row>
    <row r="808" ht="25.15" customHeight="true" x14ac:dyDescent="0.2">
      <c r="C808" s="479"/>
      <c r="D808" s="479"/>
      <c r="E808" s="479"/>
      <c r="F808" s="479"/>
      <c r="G808" s="479"/>
      <c r="H808" s="479"/>
      <c r="I808" s="479"/>
      <c r="J808" s="479"/>
      <c r="K808" s="479"/>
      <c r="L808" s="479"/>
      <c r="M808" s="479"/>
      <c r="N808" s="479"/>
      <c r="O808" s="479"/>
      <c r="P808" s="479"/>
      <c r="Q808" s="479"/>
    </row>
    <row r="809" ht="25.15" customHeight="true" x14ac:dyDescent="0.2">
      <c r="C809" s="479"/>
      <c r="D809" s="479"/>
      <c r="E809" s="479"/>
      <c r="F809" s="479"/>
      <c r="G809" s="479"/>
      <c r="H809" s="479"/>
      <c r="I809" s="479"/>
      <c r="J809" s="479"/>
      <c r="K809" s="479"/>
      <c r="L809" s="479"/>
      <c r="M809" s="479"/>
      <c r="N809" s="479"/>
      <c r="O809" s="479"/>
      <c r="P809" s="479"/>
      <c r="Q809" s="479"/>
    </row>
    <row r="810" ht="25.15" customHeight="true" x14ac:dyDescent="0.2">
      <c r="C810" s="479"/>
      <c r="D810" s="479"/>
      <c r="E810" s="479"/>
      <c r="F810" s="479"/>
      <c r="G810" s="479"/>
      <c r="H810" s="479"/>
      <c r="I810" s="479"/>
      <c r="J810" s="479"/>
      <c r="K810" s="479"/>
      <c r="L810" s="479"/>
      <c r="M810" s="479"/>
      <c r="N810" s="479"/>
      <c r="O810" s="479"/>
      <c r="P810" s="479"/>
      <c r="Q810" s="479"/>
    </row>
    <row r="811" ht="25.15" customHeight="true" x14ac:dyDescent="0.2">
      <c r="C811" s="479"/>
      <c r="D811" s="479"/>
      <c r="E811" s="479"/>
      <c r="F811" s="479"/>
      <c r="G811" s="479"/>
      <c r="H811" s="479"/>
      <c r="I811" s="479"/>
      <c r="J811" s="479"/>
      <c r="K811" s="479"/>
      <c r="L811" s="479"/>
      <c r="M811" s="479"/>
      <c r="N811" s="479"/>
      <c r="O811" s="479"/>
      <c r="P811" s="479"/>
      <c r="Q811" s="479"/>
    </row>
    <row r="812" ht="25.15" customHeight="true" x14ac:dyDescent="0.2">
      <c r="C812" s="479"/>
      <c r="D812" s="479"/>
      <c r="E812" s="479"/>
      <c r="F812" s="479"/>
      <c r="G812" s="479"/>
      <c r="H812" s="479"/>
      <c r="I812" s="479"/>
      <c r="J812" s="479"/>
      <c r="K812" s="479"/>
      <c r="L812" s="479"/>
      <c r="M812" s="479"/>
      <c r="N812" s="479"/>
      <c r="O812" s="479"/>
      <c r="P812" s="479"/>
      <c r="Q812" s="479"/>
    </row>
    <row r="813" ht="25.15" customHeight="true" x14ac:dyDescent="0.2">
      <c r="C813" s="479"/>
      <c r="D813" s="479"/>
      <c r="E813" s="479"/>
      <c r="F813" s="479"/>
      <c r="G813" s="479"/>
      <c r="H813" s="479"/>
      <c r="I813" s="479"/>
      <c r="J813" s="479"/>
      <c r="K813" s="479"/>
      <c r="L813" s="479"/>
      <c r="M813" s="479"/>
      <c r="N813" s="479"/>
      <c r="O813" s="479"/>
      <c r="P813" s="479"/>
      <c r="Q813" s="479"/>
    </row>
    <row r="814" ht="25.15" customHeight="true" x14ac:dyDescent="0.2">
      <c r="C814" s="479"/>
      <c r="D814" s="479"/>
      <c r="E814" s="479"/>
      <c r="F814" s="479"/>
      <c r="G814" s="479"/>
      <c r="H814" s="479"/>
      <c r="I814" s="479"/>
      <c r="J814" s="479"/>
      <c r="K814" s="479"/>
      <c r="L814" s="479"/>
      <c r="M814" s="479"/>
      <c r="N814" s="479"/>
      <c r="O814" s="479"/>
      <c r="P814" s="479"/>
      <c r="Q814" s="479"/>
    </row>
    <row r="815" ht="25.15" customHeight="true" x14ac:dyDescent="0.2">
      <c r="C815" s="479"/>
      <c r="D815" s="479"/>
      <c r="E815" s="479"/>
      <c r="F815" s="479"/>
      <c r="G815" s="479"/>
      <c r="H815" s="479"/>
      <c r="I815" s="479"/>
      <c r="J815" s="479"/>
      <c r="K815" s="479"/>
      <c r="L815" s="479"/>
      <c r="M815" s="479"/>
      <c r="N815" s="479"/>
      <c r="O815" s="479"/>
      <c r="P815" s="479"/>
      <c r="Q815" s="479"/>
    </row>
    <row r="816" ht="25.15" customHeight="true" x14ac:dyDescent="0.2">
      <c r="C816" s="479"/>
      <c r="D816" s="479"/>
      <c r="E816" s="479"/>
      <c r="F816" s="479"/>
      <c r="G816" s="479"/>
      <c r="H816" s="479"/>
      <c r="I816" s="479"/>
      <c r="J816" s="479"/>
      <c r="K816" s="479"/>
      <c r="L816" s="479"/>
      <c r="M816" s="479"/>
      <c r="N816" s="479"/>
      <c r="O816" s="479"/>
      <c r="P816" s="479"/>
      <c r="Q816" s="479"/>
    </row>
    <row r="817" ht="25.15" customHeight="true" x14ac:dyDescent="0.2">
      <c r="C817" s="479"/>
      <c r="D817" s="479"/>
      <c r="E817" s="479"/>
      <c r="F817" s="479"/>
      <c r="G817" s="479"/>
      <c r="H817" s="479"/>
      <c r="I817" s="479"/>
      <c r="J817" s="479"/>
      <c r="K817" s="479"/>
      <c r="L817" s="479"/>
      <c r="M817" s="479"/>
      <c r="N817" s="479"/>
      <c r="O817" s="479"/>
      <c r="P817" s="479"/>
      <c r="Q817" s="479"/>
    </row>
    <row r="818" ht="25.15" customHeight="true" x14ac:dyDescent="0.2">
      <c r="C818" s="479"/>
      <c r="D818" s="479"/>
      <c r="E818" s="479"/>
      <c r="F818" s="479"/>
      <c r="G818" s="479"/>
      <c r="H818" s="479"/>
      <c r="I818" s="479"/>
      <c r="J818" s="479"/>
      <c r="K818" s="479"/>
      <c r="L818" s="479"/>
      <c r="M818" s="479"/>
      <c r="N818" s="479"/>
      <c r="O818" s="479"/>
      <c r="P818" s="479"/>
      <c r="Q818" s="479"/>
    </row>
    <row r="819" ht="25.15" customHeight="true" x14ac:dyDescent="0.2">
      <c r="C819" s="479"/>
      <c r="D819" s="479"/>
      <c r="E819" s="479"/>
      <c r="F819" s="479"/>
      <c r="G819" s="479"/>
      <c r="H819" s="479"/>
      <c r="I819" s="479"/>
      <c r="J819" s="479"/>
      <c r="K819" s="479"/>
      <c r="L819" s="479"/>
      <c r="M819" s="479"/>
      <c r="N819" s="479"/>
      <c r="O819" s="479"/>
      <c r="P819" s="479"/>
      <c r="Q819" s="479"/>
    </row>
    <row r="820" ht="25.15" customHeight="true" x14ac:dyDescent="0.2">
      <c r="C820" s="479"/>
      <c r="D820" s="479"/>
      <c r="E820" s="479"/>
      <c r="F820" s="479"/>
      <c r="G820" s="479"/>
      <c r="H820" s="479"/>
      <c r="I820" s="479"/>
      <c r="J820" s="479"/>
      <c r="K820" s="479"/>
      <c r="L820" s="479"/>
      <c r="M820" s="479"/>
      <c r="N820" s="479"/>
      <c r="O820" s="479"/>
      <c r="P820" s="479"/>
      <c r="Q820" s="479"/>
    </row>
    <row r="821" ht="25.15" customHeight="true" x14ac:dyDescent="0.2">
      <c r="C821" s="479"/>
      <c r="D821" s="479"/>
      <c r="E821" s="479"/>
      <c r="F821" s="479"/>
      <c r="G821" s="479"/>
      <c r="H821" s="479"/>
      <c r="I821" s="479"/>
      <c r="J821" s="479"/>
      <c r="K821" s="479"/>
      <c r="L821" s="479"/>
      <c r="M821" s="479"/>
      <c r="N821" s="479"/>
      <c r="O821" s="479"/>
      <c r="P821" s="479"/>
      <c r="Q821" s="479"/>
    </row>
    <row r="822" ht="25.15" customHeight="true" x14ac:dyDescent="0.2">
      <c r="C822" s="479"/>
      <c r="D822" s="479"/>
      <c r="E822" s="479"/>
      <c r="F822" s="479"/>
      <c r="G822" s="479"/>
      <c r="H822" s="479"/>
      <c r="I822" s="479"/>
      <c r="J822" s="479"/>
      <c r="K822" s="479"/>
      <c r="L822" s="479"/>
      <c r="M822" s="479"/>
      <c r="N822" s="479"/>
      <c r="O822" s="479"/>
      <c r="P822" s="479"/>
      <c r="Q822" s="479"/>
    </row>
    <row r="823" ht="25.15" customHeight="true" x14ac:dyDescent="0.2">
      <c r="C823" s="479"/>
      <c r="D823" s="479"/>
      <c r="E823" s="479"/>
      <c r="F823" s="479"/>
      <c r="G823" s="479"/>
      <c r="H823" s="479"/>
      <c r="I823" s="479"/>
      <c r="J823" s="479"/>
      <c r="K823" s="479"/>
      <c r="L823" s="479"/>
      <c r="M823" s="479"/>
      <c r="N823" s="479"/>
      <c r="O823" s="479"/>
      <c r="P823" s="479"/>
      <c r="Q823" s="479"/>
    </row>
    <row r="824" ht="25.15" customHeight="true" x14ac:dyDescent="0.2">
      <c r="C824" s="479"/>
      <c r="D824" s="479"/>
      <c r="E824" s="479"/>
      <c r="F824" s="479"/>
      <c r="G824" s="479"/>
      <c r="H824" s="479"/>
      <c r="I824" s="479"/>
      <c r="J824" s="479"/>
      <c r="K824" s="479"/>
      <c r="L824" s="479"/>
      <c r="M824" s="479"/>
      <c r="N824" s="479"/>
      <c r="O824" s="479"/>
      <c r="P824" s="479"/>
      <c r="Q824" s="479"/>
    </row>
    <row r="825" ht="25.15" customHeight="true" x14ac:dyDescent="0.2">
      <c r="C825" s="479"/>
      <c r="D825" s="479"/>
      <c r="E825" s="479"/>
      <c r="F825" s="479"/>
      <c r="G825" s="479"/>
      <c r="H825" s="479"/>
      <c r="I825" s="479"/>
      <c r="J825" s="479"/>
      <c r="K825" s="479"/>
      <c r="L825" s="479"/>
      <c r="M825" s="479"/>
      <c r="N825" s="479"/>
      <c r="O825" s="479"/>
      <c r="P825" s="479"/>
      <c r="Q825" s="479"/>
    </row>
    <row r="826" ht="25.15" customHeight="true" x14ac:dyDescent="0.2">
      <c r="C826" s="479"/>
      <c r="D826" s="479"/>
      <c r="E826" s="479"/>
      <c r="F826" s="479"/>
      <c r="G826" s="479"/>
      <c r="H826" s="479"/>
      <c r="I826" s="479"/>
      <c r="J826" s="479"/>
      <c r="K826" s="479"/>
      <c r="L826" s="479"/>
      <c r="M826" s="479"/>
      <c r="N826" s="479"/>
      <c r="O826" s="479"/>
      <c r="P826" s="479"/>
      <c r="Q826" s="479"/>
    </row>
    <row r="827" ht="25.15" customHeight="true" x14ac:dyDescent="0.2">
      <c r="C827" s="479"/>
      <c r="D827" s="479"/>
      <c r="E827" s="479"/>
      <c r="F827" s="479"/>
      <c r="G827" s="479"/>
      <c r="H827" s="479"/>
      <c r="I827" s="479"/>
      <c r="J827" s="479"/>
      <c r="K827" s="479"/>
      <c r="L827" s="479"/>
      <c r="M827" s="479"/>
      <c r="N827" s="479"/>
      <c r="O827" s="479"/>
      <c r="P827" s="479"/>
      <c r="Q827" s="479"/>
    </row>
    <row r="828" ht="25.15" customHeight="true" x14ac:dyDescent="0.2">
      <c r="C828" s="479"/>
      <c r="D828" s="479"/>
      <c r="E828" s="479"/>
      <c r="F828" s="479"/>
      <c r="G828" s="479"/>
      <c r="H828" s="479"/>
      <c r="I828" s="479"/>
      <c r="J828" s="479"/>
      <c r="K828" s="479"/>
      <c r="L828" s="479"/>
      <c r="M828" s="479"/>
      <c r="N828" s="479"/>
      <c r="O828" s="479"/>
      <c r="P828" s="479"/>
      <c r="Q828" s="479"/>
    </row>
    <row r="829" ht="25.15" customHeight="true" x14ac:dyDescent="0.2">
      <c r="C829" s="479"/>
      <c r="D829" s="479"/>
      <c r="E829" s="479"/>
      <c r="F829" s="479"/>
      <c r="G829" s="479"/>
      <c r="H829" s="479"/>
      <c r="I829" s="479"/>
      <c r="J829" s="479"/>
      <c r="K829" s="479"/>
      <c r="L829" s="479"/>
      <c r="M829" s="479"/>
      <c r="N829" s="479"/>
      <c r="O829" s="479"/>
      <c r="P829" s="479"/>
      <c r="Q829" s="479"/>
    </row>
    <row r="830" ht="25.15" customHeight="true" x14ac:dyDescent="0.2">
      <c r="C830" s="479"/>
      <c r="D830" s="479"/>
      <c r="E830" s="479"/>
      <c r="F830" s="479"/>
      <c r="G830" s="479"/>
      <c r="H830" s="479"/>
      <c r="I830" s="479"/>
      <c r="J830" s="479"/>
      <c r="K830" s="479"/>
      <c r="L830" s="479"/>
      <c r="M830" s="479"/>
      <c r="N830" s="479"/>
      <c r="O830" s="479"/>
      <c r="P830" s="479"/>
      <c r="Q830" s="479"/>
    </row>
    <row r="831" ht="25.15" customHeight="true" x14ac:dyDescent="0.2">
      <c r="C831" s="479"/>
      <c r="D831" s="479"/>
      <c r="E831" s="479"/>
      <c r="F831" s="479"/>
      <c r="G831" s="479"/>
      <c r="H831" s="479"/>
      <c r="I831" s="479"/>
      <c r="J831" s="479"/>
      <c r="K831" s="479"/>
      <c r="L831" s="479"/>
      <c r="M831" s="479"/>
      <c r="N831" s="479"/>
      <c r="O831" s="479"/>
      <c r="P831" s="479"/>
      <c r="Q831" s="479"/>
    </row>
    <row r="832" ht="25.15" customHeight="true" x14ac:dyDescent="0.2">
      <c r="C832" s="479"/>
      <c r="D832" s="479"/>
      <c r="E832" s="479"/>
      <c r="F832" s="479"/>
      <c r="G832" s="479"/>
      <c r="H832" s="479"/>
      <c r="I832" s="479"/>
      <c r="J832" s="479"/>
      <c r="K832" s="479"/>
      <c r="L832" s="479"/>
      <c r="M832" s="479"/>
      <c r="N832" s="479"/>
      <c r="O832" s="479"/>
      <c r="P832" s="479"/>
      <c r="Q832" s="479"/>
    </row>
    <row r="833" ht="25.15" customHeight="true" x14ac:dyDescent="0.2">
      <c r="C833" s="479"/>
      <c r="D833" s="479"/>
      <c r="E833" s="479"/>
      <c r="F833" s="479"/>
      <c r="G833" s="479"/>
      <c r="H833" s="479"/>
      <c r="I833" s="479"/>
      <c r="J833" s="479"/>
      <c r="K833" s="479"/>
      <c r="L833" s="479"/>
      <c r="M833" s="479"/>
      <c r="N833" s="479"/>
      <c r="O833" s="479"/>
      <c r="P833" s="479"/>
      <c r="Q833" s="479"/>
    </row>
    <row r="834" ht="25.15" customHeight="true" x14ac:dyDescent="0.2">
      <c r="C834" s="479"/>
      <c r="D834" s="479"/>
      <c r="E834" s="479"/>
      <c r="F834" s="479"/>
      <c r="G834" s="479"/>
      <c r="H834" s="479"/>
      <c r="I834" s="479"/>
      <c r="J834" s="479"/>
      <c r="K834" s="479"/>
      <c r="L834" s="479"/>
      <c r="M834" s="479"/>
      <c r="N834" s="479"/>
      <c r="O834" s="479"/>
      <c r="P834" s="479"/>
      <c r="Q834" s="479"/>
    </row>
    <row r="835" ht="25.15" customHeight="true" x14ac:dyDescent="0.2">
      <c r="C835" s="479"/>
      <c r="D835" s="479"/>
      <c r="E835" s="479"/>
      <c r="F835" s="479"/>
      <c r="G835" s="479"/>
      <c r="H835" s="479"/>
      <c r="I835" s="479"/>
      <c r="J835" s="479"/>
      <c r="K835" s="479"/>
      <c r="L835" s="479"/>
      <c r="M835" s="479"/>
      <c r="N835" s="479"/>
      <c r="O835" s="479"/>
      <c r="P835" s="479"/>
      <c r="Q835" s="479"/>
    </row>
    <row r="836" ht="25.15" customHeight="true" x14ac:dyDescent="0.2">
      <c r="C836" s="479"/>
      <c r="D836" s="479"/>
      <c r="E836" s="479"/>
      <c r="F836" s="479"/>
      <c r="G836" s="479"/>
      <c r="H836" s="479"/>
      <c r="I836" s="479"/>
      <c r="J836" s="479"/>
      <c r="K836" s="479"/>
      <c r="L836" s="479"/>
      <c r="M836" s="479"/>
      <c r="N836" s="479"/>
      <c r="O836" s="479"/>
      <c r="P836" s="479"/>
      <c r="Q836" s="479"/>
    </row>
    <row r="837" ht="25.15" customHeight="true" x14ac:dyDescent="0.2">
      <c r="C837" s="479"/>
      <c r="D837" s="479"/>
      <c r="E837" s="479"/>
      <c r="F837" s="479"/>
      <c r="G837" s="479"/>
      <c r="H837" s="479"/>
      <c r="I837" s="479"/>
      <c r="J837" s="479"/>
      <c r="K837" s="479"/>
      <c r="L837" s="479"/>
      <c r="M837" s="479"/>
      <c r="N837" s="479"/>
      <c r="O837" s="479"/>
      <c r="P837" s="479"/>
      <c r="Q837" s="479"/>
    </row>
    <row r="838" ht="25.15" customHeight="true" x14ac:dyDescent="0.2">
      <c r="C838" s="479"/>
      <c r="D838" s="479"/>
      <c r="E838" s="479"/>
      <c r="F838" s="479"/>
      <c r="G838" s="479"/>
      <c r="H838" s="479"/>
      <c r="I838" s="479"/>
      <c r="J838" s="479"/>
      <c r="K838" s="479"/>
      <c r="L838" s="479"/>
      <c r="M838" s="479"/>
      <c r="N838" s="479"/>
      <c r="O838" s="479"/>
      <c r="P838" s="479"/>
      <c r="Q838" s="479"/>
    </row>
    <row r="839" ht="25.15" customHeight="true" x14ac:dyDescent="0.2">
      <c r="C839" s="479"/>
      <c r="D839" s="479"/>
      <c r="E839" s="479"/>
      <c r="F839" s="479"/>
      <c r="G839" s="479"/>
      <c r="H839" s="479"/>
      <c r="I839" s="479"/>
      <c r="J839" s="479"/>
      <c r="K839" s="479"/>
      <c r="L839" s="479"/>
      <c r="M839" s="479"/>
      <c r="N839" s="479"/>
      <c r="O839" s="479"/>
      <c r="P839" s="479"/>
      <c r="Q839" s="479"/>
    </row>
    <row r="840" ht="25.15" customHeight="true" x14ac:dyDescent="0.2">
      <c r="C840" s="479"/>
      <c r="D840" s="479"/>
      <c r="E840" s="479"/>
      <c r="F840" s="479"/>
      <c r="G840" s="479"/>
      <c r="H840" s="479"/>
      <c r="I840" s="479"/>
      <c r="J840" s="479"/>
      <c r="K840" s="479"/>
      <c r="L840" s="479"/>
      <c r="M840" s="479"/>
      <c r="N840" s="479"/>
      <c r="O840" s="479"/>
      <c r="P840" s="479"/>
      <c r="Q840" s="479"/>
    </row>
    <row r="841" ht="25.15" customHeight="true" x14ac:dyDescent="0.2">
      <c r="C841" s="479"/>
      <c r="D841" s="479"/>
      <c r="E841" s="479"/>
      <c r="F841" s="479"/>
      <c r="G841" s="479"/>
      <c r="H841" s="479"/>
      <c r="I841" s="479"/>
      <c r="J841" s="479"/>
      <c r="K841" s="479"/>
      <c r="L841" s="479"/>
      <c r="M841" s="479"/>
      <c r="N841" s="479"/>
      <c r="O841" s="479"/>
      <c r="P841" s="479"/>
      <c r="Q841" s="479"/>
    </row>
    <row r="842" ht="25.15" customHeight="true" x14ac:dyDescent="0.2">
      <c r="C842" s="479"/>
      <c r="D842" s="479"/>
      <c r="E842" s="479"/>
      <c r="F842" s="479"/>
      <c r="G842" s="479"/>
      <c r="H842" s="479"/>
      <c r="I842" s="479"/>
      <c r="J842" s="479"/>
      <c r="K842" s="479"/>
      <c r="L842" s="479"/>
      <c r="M842" s="479"/>
      <c r="N842" s="479"/>
      <c r="O842" s="479"/>
      <c r="P842" s="479"/>
      <c r="Q842" s="479"/>
    </row>
    <row r="843" ht="25.15" customHeight="true" x14ac:dyDescent="0.2">
      <c r="C843" s="479"/>
      <c r="D843" s="479"/>
      <c r="E843" s="479"/>
      <c r="F843" s="479"/>
      <c r="G843" s="479"/>
      <c r="H843" s="479"/>
      <c r="I843" s="479"/>
      <c r="J843" s="479"/>
      <c r="K843" s="479"/>
      <c r="L843" s="479"/>
      <c r="M843" s="479"/>
      <c r="N843" s="479"/>
      <c r="O843" s="479"/>
      <c r="P843" s="479"/>
      <c r="Q843" s="479"/>
    </row>
    <row r="844" ht="25.15" customHeight="true" x14ac:dyDescent="0.2">
      <c r="C844" s="479"/>
      <c r="D844" s="479"/>
      <c r="E844" s="479"/>
      <c r="F844" s="479"/>
      <c r="G844" s="479"/>
      <c r="H844" s="479"/>
      <c r="I844" s="479"/>
      <c r="J844" s="479"/>
      <c r="K844" s="479"/>
      <c r="L844" s="479"/>
      <c r="M844" s="479"/>
      <c r="N844" s="479"/>
      <c r="O844" s="479"/>
      <c r="P844" s="479"/>
      <c r="Q844" s="479"/>
    </row>
    <row r="845" ht="25.15" customHeight="true" x14ac:dyDescent="0.2">
      <c r="C845" s="479"/>
      <c r="D845" s="479"/>
      <c r="E845" s="479"/>
      <c r="F845" s="479"/>
      <c r="G845" s="479"/>
      <c r="H845" s="479"/>
      <c r="I845" s="479"/>
      <c r="J845" s="479"/>
      <c r="K845" s="479"/>
      <c r="L845" s="479"/>
      <c r="M845" s="479"/>
      <c r="N845" s="479"/>
      <c r="O845" s="479"/>
      <c r="P845" s="479"/>
      <c r="Q845" s="479"/>
    </row>
    <row r="846" ht="25.15" customHeight="true" x14ac:dyDescent="0.2">
      <c r="C846" s="479"/>
      <c r="D846" s="479"/>
      <c r="E846" s="479"/>
      <c r="F846" s="479"/>
      <c r="G846" s="479"/>
      <c r="H846" s="479"/>
      <c r="I846" s="479"/>
      <c r="J846" s="479"/>
      <c r="K846" s="479"/>
      <c r="L846" s="479"/>
      <c r="M846" s="479"/>
      <c r="N846" s="479"/>
      <c r="O846" s="479"/>
      <c r="P846" s="479"/>
      <c r="Q846" s="479"/>
    </row>
    <row r="847" ht="25.15" customHeight="true" x14ac:dyDescent="0.2">
      <c r="C847" s="479"/>
      <c r="D847" s="479"/>
      <c r="E847" s="479"/>
      <c r="F847" s="479"/>
      <c r="G847" s="479"/>
      <c r="H847" s="479"/>
      <c r="I847" s="479"/>
      <c r="J847" s="479"/>
      <c r="K847" s="479"/>
      <c r="L847" s="479"/>
      <c r="M847" s="479"/>
      <c r="N847" s="479"/>
      <c r="O847" s="479"/>
      <c r="P847" s="479"/>
      <c r="Q847" s="479"/>
    </row>
    <row r="848" ht="25.15" customHeight="true" x14ac:dyDescent="0.2">
      <c r="C848" s="479"/>
      <c r="D848" s="479"/>
      <c r="E848" s="479"/>
      <c r="F848" s="479"/>
      <c r="G848" s="479"/>
      <c r="H848" s="479"/>
      <c r="I848" s="479"/>
      <c r="J848" s="479"/>
      <c r="K848" s="479"/>
      <c r="L848" s="479"/>
      <c r="M848" s="479"/>
      <c r="N848" s="479"/>
      <c r="O848" s="479"/>
      <c r="P848" s="479"/>
      <c r="Q848" s="479"/>
    </row>
    <row r="849" ht="25.15" customHeight="true" x14ac:dyDescent="0.2">
      <c r="C849" s="479"/>
      <c r="D849" s="479"/>
      <c r="E849" s="479"/>
      <c r="F849" s="479"/>
      <c r="G849" s="479"/>
      <c r="H849" s="479"/>
      <c r="I849" s="479"/>
      <c r="J849" s="479"/>
      <c r="K849" s="479"/>
      <c r="L849" s="479"/>
      <c r="M849" s="479"/>
      <c r="N849" s="479"/>
      <c r="O849" s="479"/>
      <c r="P849" s="479"/>
      <c r="Q849" s="479"/>
    </row>
    <row r="850" ht="25.15" customHeight="true" x14ac:dyDescent="0.2">
      <c r="C850" s="479"/>
      <c r="D850" s="479"/>
      <c r="E850" s="479"/>
      <c r="F850" s="479"/>
      <c r="G850" s="479"/>
      <c r="H850" s="479"/>
      <c r="I850" s="479"/>
      <c r="J850" s="479"/>
      <c r="K850" s="479"/>
      <c r="L850" s="479"/>
      <c r="M850" s="479"/>
      <c r="N850" s="479"/>
      <c r="O850" s="479"/>
      <c r="P850" s="479"/>
      <c r="Q850" s="479"/>
    </row>
    <row r="851" ht="25.15" customHeight="true" x14ac:dyDescent="0.2">
      <c r="C851" s="479"/>
      <c r="D851" s="479"/>
      <c r="E851" s="479"/>
      <c r="F851" s="479"/>
      <c r="G851" s="479"/>
      <c r="H851" s="479"/>
      <c r="I851" s="479"/>
      <c r="J851" s="479"/>
      <c r="K851" s="479"/>
      <c r="L851" s="479"/>
      <c r="M851" s="479"/>
      <c r="N851" s="479"/>
      <c r="O851" s="479"/>
      <c r="P851" s="479"/>
      <c r="Q851" s="479"/>
    </row>
    <row r="852" ht="25.15" customHeight="true" x14ac:dyDescent="0.2">
      <c r="C852" s="479"/>
      <c r="D852" s="479"/>
      <c r="E852" s="479"/>
      <c r="F852" s="479"/>
      <c r="G852" s="479"/>
      <c r="H852" s="479"/>
      <c r="I852" s="479"/>
      <c r="J852" s="479"/>
      <c r="K852" s="479"/>
      <c r="L852" s="479"/>
      <c r="M852" s="479"/>
      <c r="N852" s="479"/>
      <c r="O852" s="479"/>
      <c r="P852" s="479"/>
      <c r="Q852" s="479"/>
    </row>
    <row r="853" ht="25.15" customHeight="true" x14ac:dyDescent="0.2">
      <c r="C853" s="479"/>
      <c r="D853" s="479"/>
      <c r="E853" s="479"/>
      <c r="F853" s="479"/>
      <c r="G853" s="479"/>
      <c r="H853" s="479"/>
      <c r="I853" s="479"/>
      <c r="J853" s="479"/>
      <c r="K853" s="479"/>
      <c r="L853" s="479"/>
      <c r="M853" s="479"/>
      <c r="N853" s="479"/>
      <c r="O853" s="479"/>
      <c r="P853" s="479"/>
      <c r="Q853" s="479"/>
    </row>
    <row r="854" ht="25.15" customHeight="true" x14ac:dyDescent="0.2">
      <c r="C854" s="479"/>
      <c r="D854" s="479"/>
      <c r="E854" s="479"/>
      <c r="F854" s="479"/>
      <c r="G854" s="479"/>
      <c r="H854" s="479"/>
      <c r="I854" s="479"/>
      <c r="J854" s="479"/>
      <c r="K854" s="479"/>
      <c r="L854" s="479"/>
      <c r="M854" s="479"/>
      <c r="N854" s="479"/>
      <c r="O854" s="479"/>
      <c r="P854" s="479"/>
      <c r="Q854" s="479"/>
    </row>
    <row r="855" ht="25.15" customHeight="true" x14ac:dyDescent="0.2">
      <c r="C855" s="479"/>
      <c r="D855" s="479"/>
      <c r="E855" s="479"/>
      <c r="F855" s="479"/>
      <c r="G855" s="479"/>
      <c r="H855" s="479"/>
      <c r="I855" s="479"/>
      <c r="J855" s="479"/>
      <c r="K855" s="479"/>
      <c r="L855" s="479"/>
      <c r="M855" s="479"/>
      <c r="N855" s="479"/>
      <c r="O855" s="479"/>
      <c r="P855" s="479"/>
      <c r="Q855" s="479"/>
    </row>
    <row r="856" ht="25.15" customHeight="true" x14ac:dyDescent="0.2">
      <c r="C856" s="479"/>
      <c r="D856" s="479"/>
      <c r="E856" s="479"/>
      <c r="F856" s="479"/>
      <c r="G856" s="479"/>
      <c r="H856" s="479"/>
      <c r="I856" s="479"/>
      <c r="J856" s="479"/>
      <c r="K856" s="479"/>
      <c r="L856" s="479"/>
      <c r="M856" s="479"/>
      <c r="N856" s="479"/>
      <c r="O856" s="479"/>
      <c r="P856" s="479"/>
      <c r="Q856" s="479"/>
    </row>
    <row r="857" ht="25.15" customHeight="true" x14ac:dyDescent="0.2">
      <c r="C857" s="479"/>
      <c r="D857" s="479"/>
      <c r="E857" s="479"/>
      <c r="F857" s="479"/>
      <c r="G857" s="479"/>
      <c r="H857" s="479"/>
      <c r="I857" s="479"/>
      <c r="J857" s="479"/>
      <c r="K857" s="479"/>
      <c r="L857" s="479"/>
      <c r="M857" s="479"/>
      <c r="N857" s="479"/>
      <c r="O857" s="479"/>
      <c r="P857" s="479"/>
      <c r="Q857" s="479"/>
    </row>
    <row r="858" ht="25.15" customHeight="true" x14ac:dyDescent="0.2">
      <c r="C858" s="479"/>
      <c r="D858" s="479"/>
      <c r="E858" s="479"/>
      <c r="F858" s="479"/>
      <c r="G858" s="479"/>
      <c r="H858" s="479"/>
      <c r="I858" s="479"/>
      <c r="J858" s="479"/>
      <c r="K858" s="479"/>
      <c r="L858" s="479"/>
      <c r="M858" s="479"/>
      <c r="N858" s="479"/>
      <c r="O858" s="479"/>
      <c r="P858" s="479"/>
      <c r="Q858" s="479"/>
    </row>
    <row r="859" ht="25.15" customHeight="true" x14ac:dyDescent="0.2">
      <c r="C859" s="479"/>
      <c r="D859" s="479"/>
      <c r="E859" s="479"/>
      <c r="F859" s="479"/>
      <c r="G859" s="479"/>
      <c r="H859" s="479"/>
      <c r="I859" s="479"/>
      <c r="J859" s="479"/>
      <c r="K859" s="479"/>
      <c r="L859" s="479"/>
      <c r="M859" s="479"/>
      <c r="N859" s="479"/>
      <c r="O859" s="479"/>
      <c r="P859" s="479"/>
      <c r="Q859" s="479"/>
    </row>
    <row r="860" ht="25.15" customHeight="true" x14ac:dyDescent="0.2">
      <c r="C860" s="479"/>
      <c r="D860" s="479"/>
      <c r="E860" s="479"/>
      <c r="F860" s="479"/>
      <c r="G860" s="479"/>
      <c r="H860" s="479"/>
      <c r="I860" s="479"/>
      <c r="J860" s="479"/>
      <c r="K860" s="479"/>
      <c r="L860" s="479"/>
      <c r="M860" s="479"/>
      <c r="N860" s="479"/>
      <c r="O860" s="479"/>
      <c r="P860" s="479"/>
      <c r="Q860" s="479"/>
    </row>
    <row r="861" ht="25.15" customHeight="true" x14ac:dyDescent="0.2">
      <c r="C861" s="479"/>
      <c r="D861" s="479"/>
      <c r="E861" s="479"/>
      <c r="F861" s="479"/>
      <c r="G861" s="479"/>
      <c r="H861" s="479"/>
      <c r="I861" s="479"/>
      <c r="J861" s="479"/>
      <c r="K861" s="479"/>
      <c r="L861" s="479"/>
      <c r="M861" s="479"/>
      <c r="N861" s="479"/>
      <c r="O861" s="479"/>
      <c r="P861" s="479"/>
      <c r="Q861" s="479"/>
    </row>
    <row r="862" ht="25.15" customHeight="true" x14ac:dyDescent="0.2">
      <c r="C862" s="479"/>
      <c r="D862" s="479"/>
      <c r="E862" s="479"/>
      <c r="F862" s="479"/>
      <c r="G862" s="479"/>
      <c r="H862" s="479"/>
      <c r="I862" s="479"/>
      <c r="J862" s="479"/>
      <c r="K862" s="479"/>
      <c r="L862" s="479"/>
      <c r="M862" s="479"/>
      <c r="N862" s="479"/>
      <c r="O862" s="479"/>
      <c r="P862" s="479"/>
      <c r="Q862" s="479"/>
    </row>
    <row r="863" ht="25.15" customHeight="true" x14ac:dyDescent="0.2">
      <c r="C863" s="479"/>
      <c r="D863" s="479"/>
      <c r="E863" s="479"/>
      <c r="F863" s="479"/>
      <c r="G863" s="479"/>
      <c r="H863" s="479"/>
      <c r="I863" s="479"/>
      <c r="J863" s="479"/>
      <c r="K863" s="479"/>
      <c r="L863" s="479"/>
      <c r="M863" s="479"/>
      <c r="N863" s="479"/>
      <c r="O863" s="479"/>
      <c r="P863" s="479"/>
      <c r="Q863" s="479"/>
    </row>
    <row r="864" ht="25.15" customHeight="true" x14ac:dyDescent="0.2">
      <c r="C864" s="479"/>
      <c r="D864" s="479"/>
      <c r="E864" s="479"/>
      <c r="F864" s="479"/>
      <c r="G864" s="479"/>
      <c r="H864" s="479"/>
      <c r="I864" s="479"/>
      <c r="J864" s="479"/>
      <c r="K864" s="479"/>
      <c r="L864" s="479"/>
      <c r="M864" s="479"/>
      <c r="N864" s="479"/>
      <c r="O864" s="479"/>
      <c r="P864" s="479"/>
      <c r="Q864" s="479"/>
    </row>
    <row r="865" ht="25.15" customHeight="true" x14ac:dyDescent="0.2">
      <c r="C865" s="479"/>
      <c r="D865" s="479"/>
      <c r="E865" s="479"/>
      <c r="F865" s="479"/>
      <c r="G865" s="479"/>
      <c r="H865" s="479"/>
      <c r="I865" s="479"/>
      <c r="J865" s="479"/>
      <c r="K865" s="479"/>
      <c r="L865" s="479"/>
      <c r="M865" s="479"/>
      <c r="N865" s="479"/>
      <c r="O865" s="479"/>
      <c r="P865" s="479"/>
      <c r="Q865" s="479"/>
    </row>
    <row r="866" ht="25.15" customHeight="true" x14ac:dyDescent="0.2">
      <c r="C866" s="479"/>
      <c r="D866" s="479"/>
      <c r="E866" s="479"/>
      <c r="F866" s="479"/>
      <c r="G866" s="479"/>
      <c r="H866" s="479"/>
      <c r="I866" s="479"/>
      <c r="J866" s="479"/>
      <c r="K866" s="479"/>
      <c r="L866" s="479"/>
      <c r="M866" s="479"/>
      <c r="N866" s="479"/>
      <c r="O866" s="479"/>
      <c r="P866" s="479"/>
      <c r="Q866" s="479"/>
    </row>
    <row r="867" ht="25.15" customHeight="true" x14ac:dyDescent="0.2">
      <c r="C867" s="479"/>
      <c r="D867" s="479"/>
      <c r="E867" s="479"/>
      <c r="F867" s="479"/>
      <c r="G867" s="479"/>
      <c r="H867" s="479"/>
      <c r="I867" s="479"/>
      <c r="J867" s="479"/>
      <c r="K867" s="479"/>
      <c r="L867" s="479"/>
      <c r="M867" s="479"/>
      <c r="N867" s="479"/>
      <c r="O867" s="479"/>
      <c r="P867" s="479"/>
      <c r="Q867" s="479"/>
    </row>
    <row r="868" ht="25.15" customHeight="true" x14ac:dyDescent="0.2">
      <c r="C868" s="479"/>
      <c r="D868" s="479"/>
      <c r="E868" s="479"/>
      <c r="F868" s="479"/>
      <c r="G868" s="479"/>
      <c r="H868" s="479"/>
      <c r="I868" s="479"/>
      <c r="J868" s="479"/>
      <c r="K868" s="479"/>
      <c r="L868" s="479"/>
      <c r="M868" s="479"/>
      <c r="N868" s="479"/>
      <c r="O868" s="479"/>
      <c r="P868" s="479"/>
      <c r="Q868" s="479"/>
    </row>
    <row r="869" ht="25.15" customHeight="true" x14ac:dyDescent="0.2">
      <c r="C869" s="479"/>
      <c r="D869" s="479"/>
      <c r="E869" s="479"/>
      <c r="F869" s="479"/>
      <c r="G869" s="479"/>
      <c r="H869" s="479"/>
      <c r="I869" s="479"/>
      <c r="J869" s="479"/>
      <c r="K869" s="479"/>
      <c r="L869" s="479"/>
      <c r="M869" s="479"/>
      <c r="N869" s="479"/>
      <c r="O869" s="479"/>
      <c r="P869" s="479"/>
      <c r="Q869" s="479"/>
    </row>
    <row r="870" ht="25.15" customHeight="true" x14ac:dyDescent="0.2">
      <c r="C870" s="479"/>
      <c r="D870" s="479"/>
      <c r="E870" s="479"/>
      <c r="F870" s="479"/>
      <c r="G870" s="479"/>
      <c r="H870" s="479"/>
      <c r="I870" s="479"/>
      <c r="J870" s="479"/>
      <c r="K870" s="479"/>
      <c r="L870" s="479"/>
      <c r="M870" s="479"/>
      <c r="N870" s="479"/>
      <c r="O870" s="479"/>
      <c r="P870" s="479"/>
      <c r="Q870" s="479"/>
    </row>
    <row r="871" ht="25.15" customHeight="true" x14ac:dyDescent="0.2">
      <c r="C871" s="479"/>
      <c r="D871" s="479"/>
      <c r="E871" s="479"/>
      <c r="F871" s="479"/>
      <c r="G871" s="479"/>
      <c r="H871" s="479"/>
      <c r="I871" s="479"/>
      <c r="J871" s="479"/>
      <c r="K871" s="479"/>
      <c r="L871" s="479"/>
      <c r="M871" s="479"/>
      <c r="N871" s="479"/>
      <c r="O871" s="479"/>
      <c r="P871" s="479"/>
      <c r="Q871" s="479"/>
    </row>
    <row r="872" ht="25.15" customHeight="true" x14ac:dyDescent="0.2">
      <c r="C872" s="479"/>
      <c r="D872" s="479"/>
      <c r="E872" s="479"/>
      <c r="F872" s="479"/>
      <c r="G872" s="479"/>
      <c r="H872" s="479"/>
      <c r="I872" s="479"/>
      <c r="J872" s="479"/>
      <c r="K872" s="479"/>
      <c r="L872" s="479"/>
      <c r="M872" s="479"/>
      <c r="N872" s="479"/>
      <c r="O872" s="479"/>
      <c r="P872" s="479"/>
      <c r="Q872" s="479"/>
    </row>
    <row r="873" ht="25.15" customHeight="true" x14ac:dyDescent="0.2">
      <c r="C873" s="479"/>
      <c r="D873" s="479"/>
      <c r="E873" s="479"/>
      <c r="F873" s="479"/>
      <c r="G873" s="479"/>
      <c r="H873" s="479"/>
      <c r="I873" s="479"/>
      <c r="J873" s="479"/>
      <c r="K873" s="479"/>
      <c r="L873" s="479"/>
      <c r="M873" s="479"/>
      <c r="N873" s="479"/>
      <c r="O873" s="479"/>
      <c r="P873" s="479"/>
      <c r="Q873" s="479"/>
    </row>
    <row r="874" ht="25.15" customHeight="true" x14ac:dyDescent="0.2">
      <c r="C874" s="479"/>
      <c r="D874" s="479"/>
      <c r="E874" s="479"/>
      <c r="F874" s="479"/>
      <c r="G874" s="479"/>
      <c r="H874" s="479"/>
      <c r="I874" s="479"/>
      <c r="J874" s="479"/>
      <c r="K874" s="479"/>
      <c r="L874" s="479"/>
      <c r="M874" s="479"/>
      <c r="N874" s="479"/>
      <c r="O874" s="479"/>
      <c r="P874" s="479"/>
      <c r="Q874" s="479"/>
    </row>
    <row r="875" ht="25.15" customHeight="true" x14ac:dyDescent="0.2">
      <c r="C875" s="479"/>
      <c r="D875" s="479"/>
      <c r="E875" s="479"/>
      <c r="F875" s="479"/>
      <c r="G875" s="479"/>
      <c r="H875" s="479"/>
      <c r="I875" s="479"/>
      <c r="J875" s="479"/>
      <c r="K875" s="479"/>
      <c r="L875" s="479"/>
      <c r="M875" s="479"/>
      <c r="N875" s="479"/>
      <c r="O875" s="479"/>
      <c r="P875" s="479"/>
      <c r="Q875" s="479"/>
    </row>
    <row r="876" ht="25.15" customHeight="true" x14ac:dyDescent="0.2">
      <c r="C876" s="479"/>
      <c r="D876" s="479"/>
      <c r="E876" s="479"/>
      <c r="F876" s="479"/>
      <c r="G876" s="479"/>
      <c r="H876" s="479"/>
      <c r="I876" s="479"/>
      <c r="J876" s="479"/>
      <c r="K876" s="479"/>
      <c r="L876" s="479"/>
      <c r="M876" s="479"/>
      <c r="N876" s="479"/>
      <c r="O876" s="479"/>
      <c r="P876" s="479"/>
      <c r="Q876" s="479"/>
    </row>
    <row r="877" ht="25.15" customHeight="true" x14ac:dyDescent="0.2">
      <c r="C877" s="479"/>
      <c r="D877" s="479"/>
      <c r="E877" s="479"/>
      <c r="F877" s="479"/>
      <c r="G877" s="479"/>
      <c r="H877" s="479"/>
      <c r="I877" s="479"/>
      <c r="J877" s="479"/>
      <c r="K877" s="479"/>
      <c r="L877" s="479"/>
      <c r="M877" s="479"/>
      <c r="N877" s="479"/>
      <c r="O877" s="479"/>
      <c r="P877" s="479"/>
      <c r="Q877" s="479"/>
    </row>
    <row r="878" ht="25.15" customHeight="true" x14ac:dyDescent="0.2">
      <c r="C878" s="479"/>
      <c r="D878" s="479"/>
      <c r="E878" s="479"/>
      <c r="F878" s="479"/>
      <c r="G878" s="479"/>
      <c r="H878" s="479"/>
      <c r="I878" s="479"/>
      <c r="J878" s="479"/>
      <c r="K878" s="479"/>
      <c r="L878" s="479"/>
      <c r="M878" s="479"/>
      <c r="N878" s="479"/>
      <c r="O878" s="479"/>
      <c r="P878" s="479"/>
      <c r="Q878" s="479"/>
    </row>
    <row r="879" ht="25.15" customHeight="true" x14ac:dyDescent="0.2">
      <c r="C879" s="479"/>
      <c r="D879" s="479"/>
      <c r="E879" s="479"/>
      <c r="F879" s="479"/>
      <c r="G879" s="479"/>
      <c r="H879" s="479"/>
      <c r="I879" s="479"/>
      <c r="J879" s="479"/>
      <c r="K879" s="479"/>
      <c r="L879" s="479"/>
      <c r="M879" s="479"/>
      <c r="N879" s="479"/>
      <c r="O879" s="479"/>
      <c r="P879" s="479"/>
      <c r="Q879" s="479"/>
    </row>
    <row r="880" ht="25.15" customHeight="true" x14ac:dyDescent="0.2">
      <c r="C880" s="479"/>
      <c r="D880" s="479"/>
      <c r="E880" s="479"/>
      <c r="F880" s="479"/>
      <c r="G880" s="479"/>
      <c r="H880" s="479"/>
      <c r="I880" s="479"/>
      <c r="J880" s="479"/>
      <c r="K880" s="479"/>
      <c r="L880" s="479"/>
      <c r="M880" s="479"/>
      <c r="N880" s="479"/>
      <c r="O880" s="479"/>
      <c r="P880" s="479"/>
      <c r="Q880" s="479"/>
    </row>
    <row r="881" ht="25.15" customHeight="true" x14ac:dyDescent="0.2">
      <c r="C881" s="479"/>
      <c r="D881" s="479"/>
      <c r="E881" s="479"/>
      <c r="F881" s="479"/>
      <c r="G881" s="479"/>
      <c r="H881" s="479"/>
      <c r="I881" s="479"/>
      <c r="J881" s="479"/>
      <c r="K881" s="479"/>
      <c r="L881" s="479"/>
      <c r="M881" s="479"/>
      <c r="N881" s="479"/>
      <c r="O881" s="479"/>
      <c r="P881" s="479"/>
      <c r="Q881" s="479"/>
    </row>
    <row r="882" ht="25.15" customHeight="true" x14ac:dyDescent="0.2">
      <c r="C882" s="479"/>
      <c r="D882" s="479"/>
      <c r="E882" s="479"/>
      <c r="F882" s="479"/>
      <c r="G882" s="479"/>
      <c r="H882" s="479"/>
      <c r="I882" s="479"/>
      <c r="J882" s="479"/>
      <c r="K882" s="479"/>
      <c r="L882" s="479"/>
      <c r="M882" s="479"/>
      <c r="N882" s="479"/>
      <c r="O882" s="479"/>
      <c r="P882" s="479"/>
      <c r="Q882" s="479"/>
    </row>
    <row r="883" ht="25.15" customHeight="true" x14ac:dyDescent="0.2">
      <c r="C883" s="479"/>
      <c r="D883" s="479"/>
      <c r="E883" s="479"/>
      <c r="F883" s="479"/>
      <c r="G883" s="479"/>
      <c r="H883" s="479"/>
      <c r="I883" s="479"/>
      <c r="J883" s="479"/>
      <c r="K883" s="479"/>
      <c r="L883" s="479"/>
      <c r="M883" s="479"/>
      <c r="N883" s="479"/>
      <c r="O883" s="479"/>
      <c r="P883" s="479"/>
      <c r="Q883" s="479"/>
    </row>
    <row r="884" ht="25.15" customHeight="true" x14ac:dyDescent="0.2">
      <c r="C884" s="479"/>
      <c r="D884" s="479"/>
      <c r="E884" s="479"/>
      <c r="F884" s="479"/>
      <c r="G884" s="479"/>
      <c r="H884" s="479"/>
      <c r="I884" s="479"/>
      <c r="J884" s="479"/>
      <c r="K884" s="479"/>
      <c r="L884" s="479"/>
      <c r="M884" s="479"/>
      <c r="N884" s="479"/>
      <c r="O884" s="479"/>
      <c r="P884" s="479"/>
      <c r="Q884" s="479"/>
    </row>
    <row r="885" ht="25.15" customHeight="true" x14ac:dyDescent="0.2">
      <c r="C885" s="479"/>
      <c r="D885" s="479"/>
      <c r="E885" s="479"/>
      <c r="F885" s="479"/>
      <c r="G885" s="479"/>
      <c r="H885" s="479"/>
      <c r="I885" s="479"/>
      <c r="J885" s="479"/>
      <c r="K885" s="479"/>
      <c r="L885" s="479"/>
      <c r="M885" s="479"/>
      <c r="N885" s="479"/>
      <c r="O885" s="479"/>
      <c r="P885" s="479"/>
      <c r="Q885" s="479"/>
    </row>
    <row r="886" ht="25.15" customHeight="true" x14ac:dyDescent="0.2">
      <c r="C886" s="479"/>
      <c r="D886" s="479"/>
      <c r="E886" s="479"/>
      <c r="F886" s="479"/>
      <c r="G886" s="479"/>
      <c r="H886" s="479"/>
      <c r="I886" s="479"/>
      <c r="J886" s="479"/>
      <c r="K886" s="479"/>
      <c r="L886" s="479"/>
      <c r="M886" s="479"/>
      <c r="N886" s="479"/>
      <c r="O886" s="479"/>
      <c r="P886" s="479"/>
      <c r="Q886" s="479"/>
    </row>
    <row r="887" ht="25.15" customHeight="true" x14ac:dyDescent="0.2">
      <c r="C887" s="479"/>
      <c r="D887" s="479"/>
      <c r="E887" s="479"/>
      <c r="F887" s="479"/>
      <c r="G887" s="479"/>
      <c r="H887" s="479"/>
      <c r="I887" s="479"/>
      <c r="J887" s="479"/>
      <c r="K887" s="479"/>
      <c r="L887" s="479"/>
      <c r="M887" s="479"/>
      <c r="N887" s="479"/>
      <c r="O887" s="479"/>
      <c r="P887" s="479"/>
      <c r="Q887" s="479"/>
    </row>
    <row r="888" ht="25.15" customHeight="true" x14ac:dyDescent="0.2">
      <c r="C888" s="479"/>
      <c r="D888" s="479"/>
      <c r="E888" s="479"/>
      <c r="F888" s="479"/>
      <c r="G888" s="479"/>
      <c r="H888" s="479"/>
      <c r="I888" s="479"/>
      <c r="J888" s="479"/>
      <c r="K888" s="479"/>
      <c r="L888" s="479"/>
      <c r="M888" s="479"/>
      <c r="N888" s="479"/>
      <c r="O888" s="479"/>
      <c r="P888" s="479"/>
      <c r="Q888" s="479"/>
    </row>
    <row r="889" ht="25.15" customHeight="true" x14ac:dyDescent="0.2">
      <c r="C889" s="479"/>
      <c r="D889" s="479"/>
      <c r="E889" s="479"/>
      <c r="F889" s="479"/>
      <c r="G889" s="479"/>
      <c r="H889" s="479"/>
      <c r="I889" s="479"/>
      <c r="J889" s="479"/>
      <c r="K889" s="479"/>
      <c r="L889" s="479"/>
      <c r="M889" s="479"/>
      <c r="N889" s="479"/>
      <c r="O889" s="479"/>
      <c r="P889" s="479"/>
      <c r="Q889" s="479"/>
    </row>
    <row r="890" ht="25.15" customHeight="true" x14ac:dyDescent="0.2">
      <c r="C890" s="479"/>
      <c r="D890" s="479"/>
      <c r="E890" s="479"/>
      <c r="F890" s="479"/>
      <c r="G890" s="479"/>
      <c r="H890" s="479"/>
      <c r="I890" s="479"/>
      <c r="J890" s="479"/>
      <c r="K890" s="479"/>
      <c r="L890" s="479"/>
      <c r="M890" s="479"/>
      <c r="N890" s="479"/>
      <c r="O890" s="479"/>
      <c r="P890" s="479"/>
      <c r="Q890" s="479"/>
    </row>
    <row r="891" ht="25.15" customHeight="true" x14ac:dyDescent="0.2">
      <c r="C891" s="479"/>
      <c r="D891" s="479"/>
      <c r="E891" s="479"/>
      <c r="F891" s="479"/>
      <c r="G891" s="479"/>
      <c r="H891" s="479"/>
      <c r="I891" s="479"/>
      <c r="J891" s="479"/>
      <c r="K891" s="479"/>
      <c r="L891" s="479"/>
      <c r="M891" s="479"/>
      <c r="N891" s="479"/>
      <c r="O891" s="479"/>
      <c r="P891" s="479"/>
      <c r="Q891" s="479"/>
    </row>
    <row r="892" ht="25.15" customHeight="true" x14ac:dyDescent="0.2">
      <c r="C892" s="479"/>
      <c r="D892" s="479"/>
      <c r="E892" s="479"/>
      <c r="F892" s="479"/>
      <c r="G892" s="479"/>
      <c r="H892" s="479"/>
      <c r="I892" s="479"/>
      <c r="J892" s="479"/>
      <c r="K892" s="479"/>
      <c r="L892" s="479"/>
      <c r="M892" s="479"/>
      <c r="N892" s="479"/>
      <c r="O892" s="479"/>
      <c r="P892" s="479"/>
      <c r="Q892" s="479"/>
    </row>
    <row r="893" ht="25.15" customHeight="true" x14ac:dyDescent="0.2">
      <c r="C893" s="479"/>
      <c r="D893" s="479"/>
      <c r="E893" s="479"/>
      <c r="F893" s="479"/>
      <c r="G893" s="479"/>
      <c r="H893" s="479"/>
      <c r="I893" s="479"/>
      <c r="J893" s="479"/>
      <c r="K893" s="479"/>
      <c r="L893" s="479"/>
      <c r="M893" s="479"/>
      <c r="N893" s="479"/>
      <c r="O893" s="479"/>
      <c r="P893" s="479"/>
      <c r="Q893" s="479"/>
    </row>
    <row r="894" ht="25.15" customHeight="true" x14ac:dyDescent="0.2">
      <c r="C894" s="479"/>
      <c r="D894" s="479"/>
      <c r="E894" s="479"/>
      <c r="F894" s="479"/>
      <c r="G894" s="479"/>
      <c r="H894" s="479"/>
      <c r="I894" s="479"/>
      <c r="J894" s="479"/>
      <c r="K894" s="479"/>
      <c r="L894" s="479"/>
      <c r="M894" s="479"/>
      <c r="N894" s="479"/>
      <c r="O894" s="479"/>
      <c r="P894" s="479"/>
      <c r="Q894" s="479"/>
    </row>
    <row r="895" ht="25.15" customHeight="true" x14ac:dyDescent="0.2">
      <c r="C895" s="479"/>
      <c r="D895" s="479"/>
      <c r="E895" s="479"/>
      <c r="F895" s="479"/>
      <c r="G895" s="479"/>
      <c r="H895" s="479"/>
      <c r="I895" s="479"/>
      <c r="J895" s="479"/>
      <c r="K895" s="479"/>
      <c r="L895" s="479"/>
      <c r="M895" s="479"/>
      <c r="N895" s="479"/>
      <c r="O895" s="479"/>
      <c r="P895" s="479"/>
      <c r="Q895" s="479"/>
    </row>
    <row r="896" ht="25.15" customHeight="true" x14ac:dyDescent="0.2">
      <c r="C896" s="479"/>
      <c r="D896" s="479"/>
      <c r="E896" s="479"/>
      <c r="F896" s="479"/>
      <c r="G896" s="479"/>
      <c r="H896" s="479"/>
      <c r="I896" s="479"/>
      <c r="J896" s="479"/>
      <c r="K896" s="479"/>
      <c r="L896" s="479"/>
      <c r="M896" s="479"/>
      <c r="N896" s="479"/>
      <c r="O896" s="479"/>
      <c r="P896" s="479"/>
      <c r="Q896" s="479"/>
    </row>
    <row r="897" ht="25.15" customHeight="true" x14ac:dyDescent="0.2">
      <c r="C897" s="479"/>
      <c r="D897" s="479"/>
      <c r="E897" s="479"/>
      <c r="F897" s="479"/>
      <c r="G897" s="479"/>
      <c r="H897" s="479"/>
      <c r="I897" s="479"/>
      <c r="J897" s="479"/>
      <c r="K897" s="479"/>
      <c r="L897" s="479"/>
      <c r="M897" s="479"/>
      <c r="N897" s="479"/>
      <c r="O897" s="479"/>
      <c r="P897" s="479"/>
      <c r="Q897" s="479"/>
    </row>
    <row r="898" ht="25.15" customHeight="true" x14ac:dyDescent="0.2">
      <c r="C898" s="479"/>
      <c r="D898" s="479"/>
      <c r="E898" s="479"/>
      <c r="F898" s="479"/>
      <c r="G898" s="479"/>
      <c r="H898" s="479"/>
      <c r="I898" s="479"/>
      <c r="J898" s="479"/>
      <c r="K898" s="479"/>
      <c r="L898" s="479"/>
      <c r="M898" s="479"/>
      <c r="N898" s="479"/>
      <c r="O898" s="479"/>
      <c r="P898" s="479"/>
      <c r="Q898" s="479"/>
    </row>
    <row r="899" ht="25.15" customHeight="true" x14ac:dyDescent="0.2">
      <c r="C899" s="479"/>
      <c r="D899" s="479"/>
      <c r="E899" s="479"/>
      <c r="F899" s="479"/>
      <c r="G899" s="479"/>
      <c r="H899" s="479"/>
      <c r="I899" s="479"/>
      <c r="J899" s="479"/>
      <c r="K899" s="479"/>
      <c r="L899" s="479"/>
      <c r="M899" s="479"/>
      <c r="N899" s="479"/>
      <c r="O899" s="479"/>
      <c r="P899" s="479"/>
      <c r="Q899" s="479"/>
    </row>
    <row r="900" ht="25.15" customHeight="true" x14ac:dyDescent="0.2">
      <c r="C900" s="479"/>
      <c r="D900" s="479"/>
      <c r="E900" s="479"/>
      <c r="F900" s="479"/>
      <c r="G900" s="479"/>
      <c r="H900" s="479"/>
      <c r="I900" s="479"/>
      <c r="J900" s="479"/>
      <c r="K900" s="479"/>
      <c r="L900" s="479"/>
      <c r="M900" s="479"/>
      <c r="N900" s="479"/>
      <c r="O900" s="479"/>
      <c r="P900" s="479"/>
      <c r="Q900" s="479"/>
    </row>
    <row r="901" ht="25.15" customHeight="true" x14ac:dyDescent="0.2">
      <c r="C901" s="479"/>
      <c r="D901" s="479"/>
      <c r="E901" s="479"/>
      <c r="F901" s="479"/>
      <c r="G901" s="479"/>
      <c r="H901" s="479"/>
      <c r="I901" s="479"/>
      <c r="J901" s="479"/>
      <c r="K901" s="479"/>
      <c r="L901" s="479"/>
      <c r="M901" s="479"/>
      <c r="N901" s="479"/>
      <c r="O901" s="479"/>
      <c r="P901" s="479"/>
      <c r="Q901" s="479"/>
    </row>
    <row r="902" ht="25.15" customHeight="true" x14ac:dyDescent="0.2">
      <c r="C902" s="479"/>
      <c r="D902" s="479"/>
      <c r="E902" s="479"/>
      <c r="F902" s="479"/>
      <c r="G902" s="479"/>
      <c r="H902" s="479"/>
      <c r="I902" s="479"/>
      <c r="J902" s="479"/>
      <c r="K902" s="479"/>
      <c r="L902" s="479"/>
      <c r="M902" s="479"/>
      <c r="N902" s="479"/>
      <c r="O902" s="479"/>
      <c r="P902" s="479"/>
      <c r="Q902" s="479"/>
    </row>
    <row r="903" ht="25.15" customHeight="true" x14ac:dyDescent="0.2">
      <c r="C903" s="479"/>
      <c r="D903" s="479"/>
      <c r="E903" s="479"/>
      <c r="F903" s="479"/>
      <c r="G903" s="479"/>
      <c r="H903" s="479"/>
      <c r="I903" s="479"/>
      <c r="J903" s="479"/>
      <c r="K903" s="479"/>
      <c r="L903" s="479"/>
      <c r="M903" s="479"/>
      <c r="N903" s="479"/>
      <c r="O903" s="479"/>
      <c r="P903" s="479"/>
      <c r="Q903" s="479"/>
    </row>
    <row r="904" ht="25.15" customHeight="true" x14ac:dyDescent="0.2">
      <c r="C904" s="479"/>
      <c r="D904" s="479"/>
      <c r="E904" s="479"/>
      <c r="F904" s="479"/>
      <c r="G904" s="479"/>
      <c r="H904" s="479"/>
      <c r="I904" s="479"/>
      <c r="J904" s="479"/>
      <c r="K904" s="479"/>
      <c r="L904" s="479"/>
      <c r="M904" s="479"/>
      <c r="N904" s="479"/>
      <c r="O904" s="479"/>
      <c r="P904" s="479"/>
      <c r="Q904" s="479"/>
    </row>
    <row r="905" ht="25.15" customHeight="true" x14ac:dyDescent="0.2">
      <c r="C905" s="479"/>
      <c r="D905" s="479"/>
      <c r="E905" s="479"/>
      <c r="F905" s="479"/>
      <c r="G905" s="479"/>
      <c r="H905" s="479"/>
      <c r="I905" s="479"/>
      <c r="J905" s="479"/>
      <c r="K905" s="479"/>
      <c r="L905" s="479"/>
      <c r="M905" s="479"/>
      <c r="N905" s="479"/>
      <c r="O905" s="479"/>
      <c r="P905" s="479"/>
      <c r="Q905" s="479"/>
    </row>
    <row r="906" ht="25.15" customHeight="true" x14ac:dyDescent="0.2">
      <c r="C906" s="479"/>
      <c r="D906" s="479"/>
      <c r="E906" s="479"/>
      <c r="F906" s="479"/>
      <c r="G906" s="479"/>
      <c r="H906" s="479"/>
      <c r="I906" s="479"/>
      <c r="J906" s="479"/>
      <c r="K906" s="479"/>
      <c r="L906" s="479"/>
      <c r="M906" s="479"/>
      <c r="N906" s="479"/>
      <c r="O906" s="479"/>
      <c r="P906" s="479"/>
      <c r="Q906" s="479"/>
    </row>
    <row r="907" ht="25.15" customHeight="true" x14ac:dyDescent="0.2">
      <c r="C907" s="479"/>
      <c r="D907" s="479"/>
      <c r="E907" s="479"/>
      <c r="F907" s="479"/>
      <c r="G907" s="479"/>
      <c r="H907" s="479"/>
      <c r="I907" s="479"/>
      <c r="J907" s="479"/>
      <c r="K907" s="479"/>
      <c r="L907" s="479"/>
      <c r="M907" s="479"/>
      <c r="N907" s="479"/>
      <c r="O907" s="479"/>
      <c r="P907" s="479"/>
      <c r="Q907" s="479"/>
    </row>
    <row r="908" ht="25.15" customHeight="true" x14ac:dyDescent="0.2">
      <c r="C908" s="479"/>
      <c r="D908" s="479"/>
      <c r="E908" s="479"/>
      <c r="F908" s="479"/>
      <c r="G908" s="479"/>
      <c r="H908" s="479"/>
      <c r="I908" s="479"/>
      <c r="J908" s="479"/>
      <c r="K908" s="479"/>
      <c r="L908" s="479"/>
      <c r="M908" s="479"/>
      <c r="N908" s="479"/>
      <c r="O908" s="479"/>
      <c r="P908" s="479"/>
      <c r="Q908" s="479"/>
    </row>
    <row r="909" ht="25.15" customHeight="true" x14ac:dyDescent="0.2">
      <c r="C909" s="479"/>
      <c r="D909" s="479"/>
      <c r="E909" s="479"/>
      <c r="F909" s="479"/>
      <c r="G909" s="479"/>
      <c r="H909" s="479"/>
      <c r="I909" s="479"/>
      <c r="J909" s="479"/>
      <c r="K909" s="479"/>
      <c r="L909" s="479"/>
      <c r="M909" s="479"/>
      <c r="N909" s="479"/>
      <c r="O909" s="479"/>
      <c r="P909" s="479"/>
      <c r="Q909" s="479"/>
    </row>
    <row r="910" ht="25.15" customHeight="true" x14ac:dyDescent="0.2">
      <c r="C910" s="479"/>
      <c r="D910" s="479"/>
      <c r="E910" s="479"/>
      <c r="F910" s="479"/>
      <c r="G910" s="479"/>
      <c r="H910" s="479"/>
      <c r="I910" s="479"/>
      <c r="J910" s="479"/>
      <c r="K910" s="479"/>
      <c r="L910" s="479"/>
      <c r="M910" s="479"/>
      <c r="N910" s="479"/>
      <c r="O910" s="479"/>
      <c r="P910" s="479"/>
      <c r="Q910" s="479"/>
    </row>
    <row r="911" ht="25.15" customHeight="true" x14ac:dyDescent="0.2">
      <c r="C911" s="479"/>
      <c r="D911" s="479"/>
      <c r="E911" s="479"/>
      <c r="F911" s="479"/>
      <c r="G911" s="479"/>
      <c r="H911" s="479"/>
      <c r="I911" s="479"/>
      <c r="J911" s="479"/>
      <c r="K911" s="479"/>
      <c r="L911" s="479"/>
      <c r="M911" s="479"/>
      <c r="N911" s="479"/>
      <c r="O911" s="479"/>
      <c r="P911" s="479"/>
      <c r="Q911" s="479"/>
    </row>
    <row r="912" ht="25.15" customHeight="true" x14ac:dyDescent="0.2">
      <c r="C912" s="479"/>
      <c r="D912" s="479"/>
      <c r="E912" s="479"/>
      <c r="F912" s="479"/>
      <c r="G912" s="479"/>
      <c r="H912" s="479"/>
      <c r="I912" s="479"/>
      <c r="J912" s="479"/>
      <c r="K912" s="479"/>
      <c r="L912" s="479"/>
      <c r="M912" s="479"/>
      <c r="N912" s="479"/>
      <c r="O912" s="479"/>
      <c r="P912" s="479"/>
      <c r="Q912" s="479"/>
    </row>
    <row r="913" ht="25.15" customHeight="true" x14ac:dyDescent="0.2">
      <c r="C913" s="479"/>
      <c r="D913" s="479"/>
      <c r="E913" s="479"/>
      <c r="F913" s="479"/>
      <c r="G913" s="479"/>
      <c r="H913" s="479"/>
      <c r="I913" s="479"/>
      <c r="J913" s="479"/>
      <c r="K913" s="479"/>
      <c r="L913" s="479"/>
      <c r="M913" s="479"/>
      <c r="N913" s="479"/>
      <c r="O913" s="479"/>
      <c r="P913" s="479"/>
      <c r="Q913" s="479"/>
    </row>
    <row r="914" ht="25.15" customHeight="true" x14ac:dyDescent="0.2">
      <c r="C914" s="479"/>
      <c r="D914" s="479"/>
      <c r="E914" s="479"/>
      <c r="F914" s="479"/>
      <c r="G914" s="479"/>
      <c r="H914" s="479"/>
      <c r="I914" s="479"/>
      <c r="J914" s="479"/>
      <c r="K914" s="479"/>
      <c r="L914" s="479"/>
      <c r="M914" s="479"/>
      <c r="N914" s="479"/>
      <c r="O914" s="479"/>
      <c r="P914" s="479"/>
      <c r="Q914" s="479"/>
    </row>
    <row r="915" ht="25.15" customHeight="true" x14ac:dyDescent="0.2">
      <c r="C915" s="479"/>
      <c r="D915" s="479"/>
      <c r="E915" s="479"/>
      <c r="F915" s="479"/>
      <c r="G915" s="479"/>
      <c r="H915" s="479"/>
      <c r="I915" s="479"/>
      <c r="J915" s="479"/>
      <c r="K915" s="479"/>
      <c r="L915" s="479"/>
      <c r="M915" s="479"/>
      <c r="N915" s="479"/>
      <c r="O915" s="479"/>
      <c r="P915" s="479"/>
      <c r="Q915" s="479"/>
    </row>
    <row r="916" ht="25.15" customHeight="true" x14ac:dyDescent="0.2">
      <c r="C916" s="479"/>
      <c r="D916" s="479"/>
      <c r="E916" s="479"/>
      <c r="F916" s="479"/>
      <c r="G916" s="479"/>
      <c r="H916" s="479"/>
      <c r="I916" s="479"/>
      <c r="J916" s="479"/>
      <c r="K916" s="479"/>
      <c r="L916" s="479"/>
      <c r="M916" s="479"/>
      <c r="N916" s="479"/>
      <c r="O916" s="479"/>
      <c r="P916" s="479"/>
      <c r="Q916" s="479"/>
    </row>
    <row r="917" ht="25.15" customHeight="true" x14ac:dyDescent="0.2">
      <c r="C917" s="479"/>
      <c r="D917" s="479"/>
      <c r="E917" s="479"/>
      <c r="F917" s="479"/>
      <c r="G917" s="479"/>
      <c r="H917" s="479"/>
      <c r="I917" s="479"/>
      <c r="J917" s="479"/>
      <c r="K917" s="479"/>
      <c r="L917" s="479"/>
      <c r="M917" s="479"/>
      <c r="N917" s="479"/>
      <c r="O917" s="479"/>
      <c r="P917" s="479"/>
      <c r="Q917" s="479"/>
    </row>
    <row r="918" ht="25.15" customHeight="true" x14ac:dyDescent="0.2">
      <c r="C918" s="479"/>
      <c r="D918" s="479"/>
      <c r="E918" s="479"/>
      <c r="F918" s="479"/>
      <c r="G918" s="479"/>
      <c r="H918" s="479"/>
      <c r="I918" s="479"/>
      <c r="J918" s="479"/>
      <c r="K918" s="479"/>
      <c r="L918" s="479"/>
      <c r="M918" s="479"/>
      <c r="N918" s="479"/>
      <c r="O918" s="479"/>
      <c r="P918" s="479"/>
      <c r="Q918" s="479"/>
    </row>
    <row r="919" ht="25.15" customHeight="true" x14ac:dyDescent="0.2">
      <c r="C919" s="479"/>
      <c r="D919" s="479"/>
      <c r="E919" s="479"/>
      <c r="F919" s="479"/>
      <c r="G919" s="479"/>
      <c r="H919" s="479"/>
      <c r="I919" s="479"/>
      <c r="J919" s="479"/>
      <c r="K919" s="479"/>
      <c r="L919" s="479"/>
      <c r="M919" s="479"/>
      <c r="N919" s="479"/>
      <c r="O919" s="479"/>
      <c r="P919" s="479"/>
      <c r="Q919" s="479"/>
    </row>
    <row r="920" ht="25.15" customHeight="true" x14ac:dyDescent="0.2">
      <c r="C920" s="479"/>
      <c r="D920" s="479"/>
      <c r="E920" s="479"/>
      <c r="F920" s="479"/>
      <c r="G920" s="479"/>
      <c r="H920" s="479"/>
      <c r="I920" s="479"/>
      <c r="J920" s="479"/>
      <c r="K920" s="479"/>
      <c r="L920" s="479"/>
      <c r="M920" s="479"/>
      <c r="N920" s="479"/>
      <c r="O920" s="479"/>
      <c r="P920" s="479"/>
      <c r="Q920" s="479"/>
    </row>
    <row r="921" ht="25.15" customHeight="true" x14ac:dyDescent="0.2">
      <c r="C921" s="479"/>
      <c r="D921" s="479"/>
      <c r="E921" s="479"/>
      <c r="F921" s="479"/>
      <c r="G921" s="479"/>
      <c r="H921" s="479"/>
      <c r="I921" s="479"/>
      <c r="J921" s="479"/>
      <c r="K921" s="479"/>
      <c r="L921" s="479"/>
      <c r="M921" s="479"/>
      <c r="N921" s="479"/>
      <c r="O921" s="479"/>
      <c r="P921" s="479"/>
      <c r="Q921" s="479"/>
    </row>
    <row r="922" ht="25.15" customHeight="true" x14ac:dyDescent="0.2">
      <c r="C922" s="479"/>
      <c r="D922" s="479"/>
      <c r="E922" s="479"/>
      <c r="F922" s="479"/>
      <c r="G922" s="479"/>
      <c r="H922" s="479"/>
      <c r="I922" s="479"/>
      <c r="J922" s="479"/>
      <c r="K922" s="479"/>
      <c r="L922" s="479"/>
      <c r="M922" s="479"/>
      <c r="N922" s="479"/>
      <c r="O922" s="479"/>
      <c r="P922" s="479"/>
      <c r="Q922" s="479"/>
    </row>
    <row r="923" ht="25.15" customHeight="true" x14ac:dyDescent="0.2">
      <c r="C923" s="479"/>
      <c r="D923" s="479"/>
      <c r="E923" s="479"/>
      <c r="F923" s="479"/>
      <c r="G923" s="479"/>
      <c r="H923" s="479"/>
      <c r="I923" s="479"/>
      <c r="J923" s="479"/>
      <c r="K923" s="479"/>
      <c r="L923" s="479"/>
      <c r="M923" s="479"/>
      <c r="N923" s="479"/>
      <c r="O923" s="479"/>
      <c r="P923" s="479"/>
      <c r="Q923" s="479"/>
    </row>
    <row r="924" ht="25.15" customHeight="true" x14ac:dyDescent="0.2">
      <c r="C924" s="479"/>
      <c r="D924" s="479"/>
      <c r="E924" s="479"/>
      <c r="F924" s="479"/>
      <c r="G924" s="479"/>
      <c r="H924" s="479"/>
      <c r="I924" s="479"/>
      <c r="J924" s="479"/>
      <c r="K924" s="479"/>
      <c r="L924" s="479"/>
      <c r="M924" s="479"/>
      <c r="N924" s="479"/>
      <c r="O924" s="479"/>
      <c r="P924" s="479"/>
      <c r="Q924" s="479"/>
    </row>
    <row r="925" ht="25.15" customHeight="true" x14ac:dyDescent="0.2">
      <c r="C925" s="479"/>
      <c r="D925" s="479"/>
      <c r="E925" s="479"/>
      <c r="F925" s="479"/>
      <c r="G925" s="479"/>
      <c r="H925" s="479"/>
      <c r="I925" s="479"/>
      <c r="J925" s="479"/>
      <c r="K925" s="479"/>
      <c r="L925" s="479"/>
      <c r="M925" s="479"/>
      <c r="N925" s="479"/>
      <c r="O925" s="479"/>
      <c r="P925" s="479"/>
      <c r="Q925" s="479"/>
    </row>
    <row r="926" ht="25.15" customHeight="true" x14ac:dyDescent="0.2">
      <c r="C926" s="479"/>
      <c r="D926" s="479"/>
      <c r="E926" s="479"/>
      <c r="F926" s="479"/>
      <c r="G926" s="479"/>
      <c r="H926" s="479"/>
      <c r="I926" s="479"/>
      <c r="J926" s="479"/>
      <c r="K926" s="479"/>
      <c r="L926" s="479"/>
      <c r="M926" s="479"/>
      <c r="N926" s="479"/>
      <c r="O926" s="479"/>
      <c r="P926" s="479"/>
      <c r="Q926" s="479"/>
    </row>
    <row r="927" ht="25.15" customHeight="true" x14ac:dyDescent="0.2">
      <c r="C927" s="479"/>
      <c r="D927" s="479"/>
      <c r="E927" s="479"/>
      <c r="F927" s="479"/>
      <c r="G927" s="479"/>
      <c r="H927" s="479"/>
      <c r="I927" s="479"/>
      <c r="J927" s="479"/>
      <c r="K927" s="479"/>
      <c r="L927" s="479"/>
      <c r="M927" s="479"/>
      <c r="N927" s="479"/>
      <c r="O927" s="479"/>
      <c r="P927" s="479"/>
      <c r="Q927" s="479"/>
    </row>
    <row r="928" ht="25.15" customHeight="true" x14ac:dyDescent="0.2">
      <c r="C928" s="479"/>
      <c r="D928" s="479"/>
      <c r="E928" s="479"/>
      <c r="F928" s="479"/>
      <c r="G928" s="479"/>
      <c r="H928" s="479"/>
      <c r="I928" s="479"/>
      <c r="J928" s="479"/>
      <c r="K928" s="479"/>
      <c r="L928" s="479"/>
      <c r="M928" s="479"/>
      <c r="N928" s="479"/>
      <c r="O928" s="479"/>
      <c r="P928" s="479"/>
      <c r="Q928" s="479"/>
    </row>
    <row r="929" ht="25.15" customHeight="true" x14ac:dyDescent="0.2">
      <c r="C929" s="479"/>
      <c r="D929" s="479"/>
      <c r="E929" s="479"/>
      <c r="F929" s="479"/>
      <c r="G929" s="479"/>
      <c r="H929" s="479"/>
      <c r="I929" s="479"/>
      <c r="J929" s="479"/>
      <c r="K929" s="479"/>
      <c r="L929" s="479"/>
      <c r="M929" s="479"/>
      <c r="N929" s="479"/>
      <c r="O929" s="479"/>
      <c r="P929" s="479"/>
      <c r="Q929" s="479"/>
    </row>
    <row r="930" ht="25.15" customHeight="true" x14ac:dyDescent="0.2">
      <c r="C930" s="479"/>
      <c r="D930" s="479"/>
      <c r="E930" s="479"/>
      <c r="F930" s="479"/>
      <c r="G930" s="479"/>
      <c r="H930" s="479"/>
      <c r="I930" s="479"/>
      <c r="J930" s="479"/>
      <c r="K930" s="479"/>
      <c r="L930" s="479"/>
      <c r="M930" s="479"/>
      <c r="N930" s="479"/>
      <c r="O930" s="479"/>
      <c r="P930" s="479"/>
      <c r="Q930" s="479"/>
    </row>
    <row r="931" ht="25.15" customHeight="true" x14ac:dyDescent="0.2">
      <c r="C931" s="479"/>
      <c r="D931" s="479"/>
      <c r="E931" s="479"/>
      <c r="F931" s="479"/>
      <c r="G931" s="479"/>
      <c r="H931" s="479"/>
      <c r="I931" s="479"/>
      <c r="J931" s="479"/>
      <c r="K931" s="479"/>
      <c r="L931" s="479"/>
      <c r="M931" s="479"/>
      <c r="N931" s="479"/>
      <c r="O931" s="479"/>
      <c r="P931" s="479"/>
      <c r="Q931" s="479"/>
    </row>
    <row r="932" ht="25.15" customHeight="true" x14ac:dyDescent="0.2">
      <c r="C932" s="479"/>
      <c r="D932" s="479"/>
      <c r="E932" s="479"/>
      <c r="F932" s="479"/>
      <c r="G932" s="479"/>
      <c r="H932" s="479"/>
      <c r="I932" s="479"/>
      <c r="J932" s="479"/>
      <c r="K932" s="479"/>
      <c r="L932" s="479"/>
      <c r="M932" s="479"/>
      <c r="N932" s="479"/>
      <c r="O932" s="479"/>
      <c r="P932" s="479"/>
      <c r="Q932" s="479"/>
    </row>
    <row r="933" ht="25.15" customHeight="true" x14ac:dyDescent="0.2">
      <c r="C933" s="479"/>
      <c r="D933" s="479"/>
      <c r="E933" s="479"/>
      <c r="F933" s="479"/>
      <c r="G933" s="479"/>
      <c r="H933" s="479"/>
      <c r="I933" s="479"/>
      <c r="J933" s="479"/>
      <c r="K933" s="479"/>
      <c r="L933" s="479"/>
      <c r="M933" s="479"/>
      <c r="N933" s="479"/>
      <c r="O933" s="479"/>
      <c r="P933" s="479"/>
      <c r="Q933" s="479"/>
    </row>
    <row r="934" ht="25.15" customHeight="true" x14ac:dyDescent="0.2">
      <c r="C934" s="479"/>
      <c r="D934" s="479"/>
      <c r="E934" s="479"/>
      <c r="F934" s="479"/>
      <c r="G934" s="479"/>
      <c r="H934" s="479"/>
      <c r="I934" s="479"/>
      <c r="J934" s="479"/>
      <c r="K934" s="479"/>
      <c r="L934" s="479"/>
      <c r="M934" s="479"/>
      <c r="N934" s="479"/>
      <c r="O934" s="479"/>
      <c r="P934" s="479"/>
      <c r="Q934" s="479"/>
    </row>
    <row r="935" ht="25.15" customHeight="true" x14ac:dyDescent="0.2">
      <c r="C935" s="479"/>
      <c r="D935" s="479"/>
      <c r="E935" s="479"/>
      <c r="F935" s="479"/>
      <c r="G935" s="479"/>
      <c r="H935" s="479"/>
      <c r="I935" s="479"/>
      <c r="J935" s="479"/>
      <c r="K935" s="479"/>
      <c r="L935" s="479"/>
      <c r="M935" s="479"/>
      <c r="N935" s="479"/>
      <c r="O935" s="479"/>
      <c r="P935" s="479"/>
      <c r="Q935" s="479"/>
    </row>
    <row r="936" ht="25.15" customHeight="true" x14ac:dyDescent="0.2">
      <c r="C936" s="479"/>
      <c r="D936" s="479"/>
      <c r="E936" s="479"/>
      <c r="F936" s="479"/>
      <c r="G936" s="479"/>
      <c r="H936" s="479"/>
      <c r="I936" s="479"/>
      <c r="J936" s="479"/>
      <c r="K936" s="479"/>
      <c r="L936" s="479"/>
      <c r="M936" s="479"/>
      <c r="N936" s="479"/>
      <c r="O936" s="479"/>
      <c r="P936" s="479"/>
      <c r="Q936" s="479"/>
    </row>
    <row r="937" ht="25.15" customHeight="true" x14ac:dyDescent="0.2">
      <c r="C937" s="479"/>
      <c r="D937" s="479"/>
      <c r="E937" s="479"/>
      <c r="F937" s="479"/>
      <c r="G937" s="479"/>
      <c r="H937" s="479"/>
      <c r="I937" s="479"/>
      <c r="J937" s="479"/>
      <c r="K937" s="479"/>
      <c r="L937" s="479"/>
      <c r="M937" s="479"/>
      <c r="N937" s="479"/>
      <c r="O937" s="479"/>
      <c r="P937" s="479"/>
      <c r="Q937" s="479"/>
    </row>
    <row r="938" ht="25.15" customHeight="true" x14ac:dyDescent="0.2">
      <c r="C938" s="479"/>
      <c r="D938" s="479"/>
      <c r="E938" s="479"/>
      <c r="F938" s="479"/>
      <c r="G938" s="479"/>
      <c r="H938" s="479"/>
      <c r="I938" s="479"/>
      <c r="J938" s="479"/>
      <c r="K938" s="479"/>
      <c r="L938" s="479"/>
      <c r="M938" s="479"/>
      <c r="N938" s="479"/>
      <c r="O938" s="479"/>
      <c r="P938" s="479"/>
      <c r="Q938" s="479"/>
    </row>
    <row r="939" ht="25.15" customHeight="true" x14ac:dyDescent="0.2">
      <c r="C939" s="479"/>
      <c r="D939" s="479"/>
      <c r="E939" s="479"/>
      <c r="F939" s="479"/>
      <c r="G939" s="479"/>
      <c r="H939" s="479"/>
      <c r="I939" s="479"/>
      <c r="J939" s="479"/>
      <c r="K939" s="479"/>
      <c r="L939" s="479"/>
      <c r="M939" s="479"/>
      <c r="N939" s="479"/>
      <c r="O939" s="479"/>
      <c r="P939" s="479"/>
      <c r="Q939" s="479"/>
    </row>
    <row r="940" ht="25.15" customHeight="true" x14ac:dyDescent="0.2">
      <c r="C940" s="479"/>
      <c r="D940" s="479"/>
      <c r="E940" s="479"/>
      <c r="F940" s="479"/>
      <c r="G940" s="479"/>
      <c r="H940" s="479"/>
      <c r="I940" s="479"/>
      <c r="J940" s="479"/>
      <c r="K940" s="479"/>
      <c r="L940" s="479"/>
      <c r="M940" s="479"/>
      <c r="N940" s="479"/>
      <c r="O940" s="479"/>
      <c r="P940" s="479"/>
      <c r="Q940" s="479"/>
    </row>
    <row r="941" ht="25.15" customHeight="true" x14ac:dyDescent="0.2">
      <c r="C941" s="479"/>
      <c r="D941" s="479"/>
      <c r="E941" s="479"/>
      <c r="F941" s="479"/>
      <c r="G941" s="479"/>
      <c r="H941" s="479"/>
      <c r="I941" s="479"/>
      <c r="J941" s="479"/>
      <c r="K941" s="479"/>
      <c r="L941" s="479"/>
      <c r="M941" s="479"/>
      <c r="N941" s="479"/>
      <c r="O941" s="479"/>
      <c r="P941" s="479"/>
      <c r="Q941" s="479"/>
    </row>
    <row r="942" ht="25.15" customHeight="true" x14ac:dyDescent="0.2">
      <c r="C942" s="479"/>
      <c r="D942" s="479"/>
      <c r="E942" s="479"/>
      <c r="F942" s="479"/>
      <c r="G942" s="479"/>
      <c r="H942" s="479"/>
      <c r="I942" s="479"/>
      <c r="J942" s="479"/>
      <c r="K942" s="479"/>
      <c r="L942" s="479"/>
      <c r="M942" s="479"/>
      <c r="N942" s="479"/>
      <c r="O942" s="479"/>
      <c r="P942" s="479"/>
      <c r="Q942" s="479"/>
    </row>
    <row r="943" ht="25.15" customHeight="true" x14ac:dyDescent="0.2">
      <c r="C943" s="479"/>
      <c r="D943" s="479"/>
      <c r="E943" s="479"/>
      <c r="F943" s="479"/>
      <c r="G943" s="479"/>
      <c r="H943" s="479"/>
      <c r="I943" s="479"/>
      <c r="J943" s="479"/>
      <c r="K943" s="479"/>
      <c r="L943" s="479"/>
      <c r="M943" s="479"/>
      <c r="N943" s="479"/>
      <c r="O943" s="479"/>
      <c r="P943" s="479"/>
      <c r="Q943" s="479"/>
    </row>
    <row r="944" ht="25.15" customHeight="true" x14ac:dyDescent="0.2">
      <c r="C944" s="479"/>
      <c r="D944" s="479"/>
      <c r="E944" s="479"/>
      <c r="F944" s="479"/>
      <c r="G944" s="479"/>
      <c r="H944" s="479"/>
      <c r="I944" s="479"/>
      <c r="J944" s="479"/>
      <c r="K944" s="479"/>
      <c r="L944" s="479"/>
      <c r="M944" s="479"/>
      <c r="N944" s="479"/>
      <c r="O944" s="479"/>
      <c r="P944" s="479"/>
      <c r="Q944" s="479"/>
    </row>
    <row r="945" ht="25.15" customHeight="true" x14ac:dyDescent="0.2">
      <c r="C945" s="479"/>
      <c r="D945" s="479"/>
      <c r="E945" s="479"/>
      <c r="F945" s="479"/>
      <c r="G945" s="479"/>
      <c r="H945" s="479"/>
      <c r="I945" s="479"/>
      <c r="J945" s="479"/>
      <c r="K945" s="479"/>
      <c r="L945" s="479"/>
      <c r="M945" s="479"/>
      <c r="N945" s="479"/>
      <c r="O945" s="479"/>
      <c r="P945" s="479"/>
      <c r="Q945" s="479"/>
    </row>
    <row r="946" ht="25.15" customHeight="true" x14ac:dyDescent="0.2">
      <c r="C946" s="479"/>
      <c r="D946" s="479"/>
      <c r="E946" s="479"/>
      <c r="F946" s="479"/>
      <c r="G946" s="479"/>
      <c r="H946" s="479"/>
      <c r="I946" s="479"/>
      <c r="J946" s="479"/>
      <c r="K946" s="479"/>
      <c r="L946" s="479"/>
      <c r="M946" s="479"/>
      <c r="N946" s="479"/>
      <c r="O946" s="479"/>
      <c r="P946" s="479"/>
      <c r="Q946" s="479"/>
    </row>
    <row r="947" ht="25.15" customHeight="true" x14ac:dyDescent="0.2">
      <c r="C947" s="479"/>
      <c r="D947" s="479"/>
      <c r="E947" s="479"/>
      <c r="F947" s="479"/>
      <c r="G947" s="479"/>
      <c r="H947" s="479"/>
      <c r="I947" s="479"/>
      <c r="J947" s="479"/>
      <c r="K947" s="479"/>
      <c r="L947" s="479"/>
      <c r="M947" s="479"/>
      <c r="N947" s="479"/>
      <c r="O947" s="479"/>
      <c r="P947" s="479"/>
      <c r="Q947" s="479"/>
    </row>
    <row r="948" ht="25.15" customHeight="true" x14ac:dyDescent="0.2">
      <c r="C948" s="479"/>
      <c r="D948" s="479"/>
      <c r="E948" s="479"/>
      <c r="F948" s="479"/>
      <c r="G948" s="479"/>
      <c r="H948" s="479"/>
      <c r="I948" s="479"/>
      <c r="J948" s="479"/>
      <c r="K948" s="479"/>
      <c r="L948" s="479"/>
      <c r="M948" s="479"/>
      <c r="N948" s="479"/>
      <c r="O948" s="479"/>
      <c r="P948" s="479"/>
      <c r="Q948" s="479"/>
    </row>
    <row r="949" ht="25.15" customHeight="true" x14ac:dyDescent="0.2">
      <c r="C949" s="479"/>
      <c r="D949" s="479"/>
      <c r="E949" s="479"/>
      <c r="F949" s="479"/>
      <c r="G949" s="479"/>
      <c r="H949" s="479"/>
      <c r="I949" s="479"/>
      <c r="J949" s="479"/>
      <c r="K949" s="479"/>
      <c r="L949" s="479"/>
      <c r="M949" s="479"/>
      <c r="N949" s="479"/>
      <c r="O949" s="479"/>
      <c r="P949" s="479"/>
      <c r="Q949" s="479"/>
    </row>
    <row r="950" ht="25.15" customHeight="true" x14ac:dyDescent="0.2">
      <c r="C950" s="479"/>
      <c r="D950" s="479"/>
      <c r="E950" s="479"/>
      <c r="F950" s="479"/>
      <c r="G950" s="479"/>
      <c r="H950" s="479"/>
      <c r="I950" s="479"/>
      <c r="J950" s="479"/>
      <c r="K950" s="479"/>
      <c r="L950" s="479"/>
      <c r="M950" s="479"/>
      <c r="N950" s="479"/>
      <c r="O950" s="479"/>
      <c r="P950" s="479"/>
      <c r="Q950" s="479"/>
    </row>
    <row r="951" ht="25.15" customHeight="true" x14ac:dyDescent="0.2">
      <c r="C951" s="479"/>
      <c r="D951" s="479"/>
      <c r="E951" s="479"/>
      <c r="F951" s="479"/>
      <c r="G951" s="479"/>
      <c r="H951" s="479"/>
      <c r="I951" s="479"/>
      <c r="J951" s="479"/>
      <c r="K951" s="479"/>
      <c r="L951" s="479"/>
      <c r="M951" s="479"/>
      <c r="N951" s="479"/>
      <c r="O951" s="479"/>
      <c r="P951" s="479"/>
      <c r="Q951" s="479"/>
    </row>
    <row r="952" ht="25.15" customHeight="true" x14ac:dyDescent="0.2">
      <c r="C952" s="479"/>
      <c r="D952" s="479"/>
      <c r="E952" s="479"/>
      <c r="F952" s="479"/>
      <c r="G952" s="479"/>
      <c r="H952" s="479"/>
      <c r="I952" s="479"/>
      <c r="J952" s="479"/>
      <c r="K952" s="479"/>
      <c r="L952" s="479"/>
      <c r="M952" s="479"/>
      <c r="N952" s="479"/>
      <c r="O952" s="479"/>
      <c r="P952" s="479"/>
      <c r="Q952" s="479"/>
    </row>
    <row r="953" ht="25.15" customHeight="true" x14ac:dyDescent="0.2">
      <c r="C953" s="479"/>
      <c r="D953" s="479"/>
      <c r="E953" s="479"/>
      <c r="F953" s="479"/>
      <c r="G953" s="479"/>
      <c r="H953" s="479"/>
      <c r="I953" s="479"/>
      <c r="J953" s="479"/>
      <c r="K953" s="479"/>
      <c r="L953" s="479"/>
      <c r="M953" s="479"/>
      <c r="N953" s="479"/>
      <c r="O953" s="479"/>
      <c r="P953" s="479"/>
      <c r="Q953" s="479"/>
    </row>
    <row r="954" ht="25.15" customHeight="true" x14ac:dyDescent="0.2">
      <c r="C954" s="479"/>
      <c r="D954" s="479"/>
      <c r="E954" s="479"/>
      <c r="F954" s="479"/>
      <c r="G954" s="479"/>
      <c r="H954" s="479"/>
      <c r="I954" s="479"/>
      <c r="J954" s="479"/>
      <c r="K954" s="479"/>
      <c r="L954" s="479"/>
      <c r="M954" s="479"/>
      <c r="N954" s="479"/>
      <c r="O954" s="479"/>
      <c r="P954" s="479"/>
      <c r="Q954" s="479"/>
    </row>
    <row r="955" ht="25.15" customHeight="true" x14ac:dyDescent="0.2">
      <c r="C955" s="479"/>
      <c r="D955" s="479"/>
      <c r="E955" s="479"/>
      <c r="F955" s="479"/>
      <c r="G955" s="479"/>
      <c r="H955" s="479"/>
      <c r="I955" s="479"/>
      <c r="J955" s="479"/>
      <c r="K955" s="479"/>
      <c r="L955" s="479"/>
      <c r="M955" s="479"/>
      <c r="N955" s="479"/>
      <c r="O955" s="479"/>
      <c r="P955" s="479"/>
      <c r="Q955" s="479"/>
    </row>
    <row r="956" ht="25.15" customHeight="true" x14ac:dyDescent="0.2">
      <c r="C956" s="479"/>
      <c r="D956" s="479"/>
      <c r="E956" s="479"/>
      <c r="F956" s="479"/>
      <c r="G956" s="479"/>
      <c r="H956" s="479"/>
      <c r="I956" s="479"/>
      <c r="J956" s="479"/>
      <c r="K956" s="479"/>
      <c r="L956" s="479"/>
      <c r="M956" s="479"/>
      <c r="N956" s="479"/>
      <c r="O956" s="479"/>
      <c r="P956" s="479"/>
      <c r="Q956" s="479"/>
    </row>
    <row r="957" ht="25.15" customHeight="true" x14ac:dyDescent="0.2">
      <c r="C957" s="479"/>
      <c r="D957" s="479"/>
      <c r="E957" s="479"/>
      <c r="F957" s="479"/>
      <c r="G957" s="479"/>
      <c r="H957" s="479"/>
      <c r="I957" s="479"/>
      <c r="J957" s="479"/>
      <c r="K957" s="479"/>
      <c r="L957" s="479"/>
      <c r="M957" s="479"/>
      <c r="N957" s="479"/>
      <c r="O957" s="479"/>
      <c r="P957" s="479"/>
      <c r="Q957" s="479"/>
    </row>
    <row r="958" ht="25.15" customHeight="true" x14ac:dyDescent="0.2">
      <c r="C958" s="479"/>
      <c r="D958" s="479"/>
      <c r="E958" s="479"/>
      <c r="F958" s="479"/>
      <c r="G958" s="479"/>
      <c r="H958" s="479"/>
      <c r="I958" s="479"/>
      <c r="J958" s="479"/>
      <c r="K958" s="479"/>
      <c r="L958" s="479"/>
      <c r="M958" s="479"/>
      <c r="N958" s="479"/>
      <c r="O958" s="479"/>
      <c r="P958" s="479"/>
      <c r="Q958" s="479"/>
    </row>
    <row r="959" ht="25.15" customHeight="true" x14ac:dyDescent="0.2">
      <c r="C959" s="479"/>
      <c r="D959" s="479"/>
      <c r="E959" s="479"/>
      <c r="F959" s="479"/>
      <c r="G959" s="479"/>
      <c r="H959" s="479"/>
      <c r="I959" s="479"/>
      <c r="J959" s="479"/>
      <c r="K959" s="479"/>
      <c r="L959" s="479"/>
      <c r="M959" s="479"/>
      <c r="N959" s="479"/>
      <c r="O959" s="479"/>
      <c r="P959" s="479"/>
      <c r="Q959" s="479"/>
    </row>
    <row r="960" ht="25.15" customHeight="true" x14ac:dyDescent="0.2">
      <c r="C960" s="479"/>
      <c r="D960" s="479"/>
      <c r="E960" s="479"/>
      <c r="F960" s="479"/>
      <c r="G960" s="479"/>
      <c r="H960" s="479"/>
      <c r="I960" s="479"/>
      <c r="J960" s="479"/>
      <c r="K960" s="479"/>
      <c r="L960" s="479"/>
      <c r="M960" s="479"/>
      <c r="N960" s="479"/>
      <c r="O960" s="479"/>
      <c r="P960" s="479"/>
      <c r="Q960" s="479"/>
    </row>
    <row r="961" ht="25.15" customHeight="true" x14ac:dyDescent="0.2">
      <c r="C961" s="479"/>
      <c r="D961" s="479"/>
      <c r="E961" s="479"/>
      <c r="F961" s="479"/>
      <c r="G961" s="479"/>
      <c r="H961" s="479"/>
      <c r="I961" s="479"/>
      <c r="J961" s="479"/>
      <c r="K961" s="479"/>
      <c r="L961" s="479"/>
      <c r="M961" s="479"/>
      <c r="N961" s="479"/>
      <c r="O961" s="479"/>
      <c r="P961" s="479"/>
      <c r="Q961" s="479"/>
    </row>
    <row r="962" ht="25.15" customHeight="true" x14ac:dyDescent="0.2">
      <c r="C962" s="479"/>
      <c r="D962" s="479"/>
      <c r="E962" s="479"/>
      <c r="F962" s="479"/>
      <c r="G962" s="479"/>
      <c r="H962" s="479"/>
      <c r="I962" s="479"/>
      <c r="J962" s="479"/>
      <c r="K962" s="479"/>
      <c r="L962" s="479"/>
      <c r="M962" s="479"/>
      <c r="N962" s="479"/>
      <c r="O962" s="479"/>
      <c r="P962" s="479"/>
      <c r="Q962" s="479"/>
    </row>
    <row r="963" ht="25.15" customHeight="true" x14ac:dyDescent="0.2">
      <c r="C963" s="479"/>
      <c r="D963" s="479"/>
      <c r="E963" s="479"/>
      <c r="F963" s="479"/>
      <c r="G963" s="479"/>
      <c r="H963" s="479"/>
      <c r="I963" s="479"/>
      <c r="J963" s="479"/>
      <c r="K963" s="479"/>
      <c r="L963" s="479"/>
      <c r="M963" s="479"/>
      <c r="N963" s="479"/>
      <c r="O963" s="479"/>
      <c r="P963" s="479"/>
      <c r="Q963" s="479"/>
    </row>
    <row r="964" ht="25.15" customHeight="true" x14ac:dyDescent="0.2">
      <c r="C964" s="479"/>
      <c r="D964" s="479"/>
      <c r="E964" s="479"/>
      <c r="F964" s="479"/>
      <c r="G964" s="479"/>
      <c r="H964" s="479"/>
      <c r="I964" s="479"/>
      <c r="J964" s="479"/>
      <c r="K964" s="479"/>
      <c r="L964" s="479"/>
      <c r="M964" s="479"/>
      <c r="N964" s="479"/>
      <c r="O964" s="479"/>
      <c r="P964" s="479"/>
      <c r="Q964" s="479"/>
    </row>
    <row r="965" ht="25.15" customHeight="true" x14ac:dyDescent="0.2">
      <c r="C965" s="479"/>
      <c r="D965" s="479"/>
      <c r="E965" s="479"/>
      <c r="F965" s="479"/>
      <c r="G965" s="479"/>
      <c r="H965" s="479"/>
      <c r="I965" s="479"/>
      <c r="J965" s="479"/>
      <c r="K965" s="479"/>
      <c r="L965" s="479"/>
      <c r="M965" s="479"/>
      <c r="N965" s="479"/>
      <c r="O965" s="479"/>
      <c r="P965" s="479"/>
      <c r="Q965" s="479"/>
    </row>
    <row r="966" ht="25.15" customHeight="true" x14ac:dyDescent="0.2">
      <c r="C966" s="479"/>
      <c r="D966" s="479"/>
      <c r="E966" s="479"/>
      <c r="F966" s="479"/>
      <c r="G966" s="479"/>
      <c r="H966" s="479"/>
      <c r="I966" s="479"/>
      <c r="J966" s="479"/>
      <c r="K966" s="479"/>
      <c r="L966" s="479"/>
      <c r="M966" s="479"/>
      <c r="N966" s="479"/>
      <c r="O966" s="479"/>
      <c r="P966" s="479"/>
      <c r="Q966" s="479"/>
    </row>
    <row r="967" ht="25.15" customHeight="true" x14ac:dyDescent="0.2">
      <c r="C967" s="479"/>
      <c r="D967" s="479"/>
      <c r="E967" s="479"/>
      <c r="F967" s="479"/>
      <c r="G967" s="479"/>
      <c r="H967" s="479"/>
      <c r="I967" s="479"/>
      <c r="J967" s="479"/>
      <c r="K967" s="479"/>
      <c r="L967" s="479"/>
      <c r="M967" s="479"/>
      <c r="N967" s="479"/>
      <c r="O967" s="479"/>
      <c r="P967" s="479"/>
      <c r="Q967" s="479"/>
    </row>
    <row r="968" ht="25.15" customHeight="true" x14ac:dyDescent="0.2">
      <c r="C968" s="479"/>
      <c r="D968" s="479"/>
      <c r="E968" s="479"/>
      <c r="F968" s="479"/>
      <c r="G968" s="479"/>
      <c r="H968" s="479"/>
      <c r="I968" s="479"/>
      <c r="J968" s="479"/>
      <c r="K968" s="479"/>
      <c r="L968" s="479"/>
      <c r="M968" s="479"/>
      <c r="N968" s="479"/>
      <c r="O968" s="479"/>
      <c r="P968" s="479"/>
      <c r="Q968" s="479"/>
    </row>
    <row r="969" ht="25.15" customHeight="true" x14ac:dyDescent="0.2">
      <c r="C969" s="479"/>
      <c r="D969" s="479"/>
      <c r="E969" s="479"/>
      <c r="F969" s="479"/>
      <c r="G969" s="479"/>
      <c r="H969" s="479"/>
      <c r="I969" s="479"/>
      <c r="J969" s="479"/>
      <c r="K969" s="479"/>
      <c r="L969" s="479"/>
      <c r="M969" s="479"/>
      <c r="N969" s="479"/>
      <c r="O969" s="479"/>
      <c r="P969" s="479"/>
      <c r="Q969" s="479"/>
    </row>
    <row r="970" ht="25.15" customHeight="true" x14ac:dyDescent="0.2">
      <c r="C970" s="479"/>
      <c r="D970" s="479"/>
      <c r="E970" s="479"/>
      <c r="F970" s="479"/>
      <c r="G970" s="479"/>
      <c r="H970" s="479"/>
      <c r="I970" s="479"/>
      <c r="J970" s="479"/>
      <c r="K970" s="479"/>
      <c r="L970" s="479"/>
      <c r="M970" s="479"/>
      <c r="N970" s="479"/>
      <c r="O970" s="479"/>
      <c r="P970" s="479"/>
      <c r="Q970" s="479"/>
    </row>
    <row r="971" ht="25.15" customHeight="true" x14ac:dyDescent="0.2">
      <c r="C971" s="479"/>
      <c r="D971" s="479"/>
      <c r="E971" s="479"/>
      <c r="F971" s="479"/>
      <c r="G971" s="479"/>
      <c r="H971" s="479"/>
      <c r="I971" s="479"/>
      <c r="J971" s="479"/>
      <c r="K971" s="479"/>
      <c r="L971" s="479"/>
      <c r="M971" s="479"/>
      <c r="N971" s="479"/>
      <c r="O971" s="479"/>
      <c r="P971" s="479"/>
      <c r="Q971" s="479"/>
    </row>
    <row r="972" ht="25.15" customHeight="true" x14ac:dyDescent="0.2">
      <c r="C972" s="479"/>
      <c r="D972" s="479"/>
      <c r="E972" s="479"/>
      <c r="F972" s="479"/>
      <c r="G972" s="479"/>
      <c r="H972" s="479"/>
      <c r="I972" s="479"/>
      <c r="J972" s="479"/>
      <c r="K972" s="479"/>
      <c r="L972" s="479"/>
      <c r="M972" s="479"/>
      <c r="N972" s="479"/>
      <c r="O972" s="479"/>
      <c r="P972" s="479"/>
      <c r="Q972" s="479"/>
    </row>
    <row r="973" ht="25.15" customHeight="true" x14ac:dyDescent="0.2">
      <c r="C973" s="479"/>
      <c r="D973" s="479"/>
      <c r="E973" s="479"/>
      <c r="F973" s="479"/>
      <c r="G973" s="479"/>
      <c r="H973" s="479"/>
      <c r="I973" s="479"/>
      <c r="J973" s="479"/>
      <c r="K973" s="479"/>
      <c r="L973" s="479"/>
      <c r="M973" s="479"/>
      <c r="N973" s="479"/>
      <c r="O973" s="479"/>
      <c r="P973" s="479"/>
      <c r="Q973" s="479"/>
    </row>
    <row r="974" ht="25.15" customHeight="true" x14ac:dyDescent="0.2">
      <c r="C974" s="479"/>
      <c r="D974" s="479"/>
      <c r="E974" s="479"/>
      <c r="F974" s="479"/>
      <c r="G974" s="479"/>
      <c r="H974" s="479"/>
      <c r="I974" s="479"/>
      <c r="J974" s="479"/>
      <c r="K974" s="479"/>
      <c r="L974" s="479"/>
      <c r="M974" s="479"/>
      <c r="N974" s="479"/>
      <c r="O974" s="479"/>
      <c r="P974" s="479"/>
      <c r="Q974" s="479"/>
    </row>
    <row r="975" ht="25.15" customHeight="true" x14ac:dyDescent="0.2">
      <c r="C975" s="479"/>
      <c r="D975" s="479"/>
      <c r="E975" s="479"/>
      <c r="F975" s="479"/>
      <c r="G975" s="479"/>
      <c r="H975" s="479"/>
      <c r="I975" s="479"/>
      <c r="J975" s="479"/>
      <c r="K975" s="479"/>
      <c r="L975" s="479"/>
      <c r="M975" s="479"/>
      <c r="N975" s="479"/>
      <c r="O975" s="479"/>
      <c r="P975" s="479"/>
      <c r="Q975" s="479"/>
    </row>
    <row r="976" ht="25.15" customHeight="true" x14ac:dyDescent="0.2">
      <c r="C976" s="479"/>
      <c r="D976" s="479"/>
      <c r="E976" s="479"/>
      <c r="F976" s="479"/>
      <c r="G976" s="479"/>
      <c r="H976" s="479"/>
      <c r="I976" s="479"/>
      <c r="J976" s="479"/>
      <c r="K976" s="479"/>
      <c r="L976" s="479"/>
      <c r="M976" s="479"/>
      <c r="N976" s="479"/>
      <c r="O976" s="479"/>
      <c r="P976" s="479"/>
      <c r="Q976" s="479"/>
    </row>
    <row r="977" ht="25.15" customHeight="true" x14ac:dyDescent="0.2">
      <c r="C977" s="479"/>
      <c r="D977" s="479"/>
      <c r="E977" s="479"/>
      <c r="F977" s="479"/>
      <c r="G977" s="479"/>
      <c r="H977" s="479"/>
      <c r="I977" s="479"/>
      <c r="J977" s="479"/>
      <c r="K977" s="479"/>
      <c r="L977" s="479"/>
      <c r="M977" s="479"/>
      <c r="N977" s="479"/>
      <c r="O977" s="479"/>
      <c r="P977" s="479"/>
      <c r="Q977" s="479"/>
    </row>
    <row r="978" ht="25.15" customHeight="true" x14ac:dyDescent="0.2">
      <c r="C978" s="479"/>
      <c r="D978" s="479"/>
      <c r="E978" s="479"/>
      <c r="F978" s="479"/>
      <c r="G978" s="479"/>
      <c r="H978" s="479"/>
      <c r="I978" s="479"/>
      <c r="J978" s="479"/>
      <c r="K978" s="479"/>
      <c r="L978" s="479"/>
      <c r="M978" s="479"/>
      <c r="N978" s="479"/>
      <c r="O978" s="479"/>
      <c r="P978" s="479"/>
      <c r="Q978" s="479"/>
    </row>
    <row r="979" ht="25.15" customHeight="true" x14ac:dyDescent="0.2">
      <c r="C979" s="479"/>
      <c r="D979" s="479"/>
      <c r="E979" s="479"/>
      <c r="F979" s="479"/>
      <c r="G979" s="479"/>
      <c r="H979" s="479"/>
      <c r="I979" s="479"/>
      <c r="J979" s="479"/>
      <c r="K979" s="479"/>
      <c r="L979" s="479"/>
      <c r="M979" s="479"/>
      <c r="N979" s="479"/>
      <c r="O979" s="479"/>
      <c r="P979" s="479"/>
      <c r="Q979" s="479"/>
    </row>
    <row r="980" ht="25.15" customHeight="true" x14ac:dyDescent="0.2">
      <c r="C980" s="479"/>
      <c r="D980" s="479"/>
      <c r="E980" s="479"/>
      <c r="F980" s="479"/>
      <c r="G980" s="479"/>
      <c r="H980" s="479"/>
      <c r="I980" s="479"/>
      <c r="J980" s="479"/>
      <c r="K980" s="479"/>
      <c r="L980" s="479"/>
      <c r="M980" s="479"/>
      <c r="N980" s="479"/>
      <c r="O980" s="479"/>
      <c r="P980" s="479"/>
      <c r="Q980" s="479"/>
    </row>
    <row r="981" ht="25.15" customHeight="true" x14ac:dyDescent="0.2">
      <c r="C981" s="479"/>
      <c r="D981" s="479"/>
      <c r="E981" s="479"/>
      <c r="F981" s="479"/>
      <c r="G981" s="479"/>
      <c r="H981" s="479"/>
      <c r="I981" s="479"/>
      <c r="J981" s="479"/>
      <c r="K981" s="479"/>
      <c r="L981" s="479"/>
      <c r="M981" s="479"/>
      <c r="N981" s="479"/>
      <c r="O981" s="479"/>
      <c r="P981" s="479"/>
      <c r="Q981" s="479"/>
    </row>
    <row r="982" ht="25.15" customHeight="true" x14ac:dyDescent="0.2">
      <c r="C982" s="479"/>
      <c r="D982" s="479"/>
      <c r="E982" s="479"/>
      <c r="F982" s="479"/>
      <c r="G982" s="479"/>
      <c r="H982" s="479"/>
      <c r="I982" s="479"/>
      <c r="J982" s="479"/>
      <c r="K982" s="479"/>
      <c r="L982" s="479"/>
      <c r="M982" s="479"/>
      <c r="N982" s="479"/>
      <c r="O982" s="479"/>
      <c r="P982" s="479"/>
      <c r="Q982" s="479"/>
    </row>
    <row r="983" ht="25.15" customHeight="true" x14ac:dyDescent="0.2">
      <c r="C983" s="479"/>
      <c r="D983" s="479"/>
      <c r="E983" s="479"/>
      <c r="F983" s="479"/>
      <c r="G983" s="479"/>
      <c r="H983" s="479"/>
      <c r="I983" s="479"/>
      <c r="J983" s="479"/>
      <c r="K983" s="479"/>
      <c r="L983" s="479"/>
      <c r="M983" s="479"/>
      <c r="N983" s="479"/>
      <c r="O983" s="479"/>
      <c r="P983" s="479"/>
      <c r="Q983" s="479"/>
    </row>
    <row r="984" ht="25.15" customHeight="true" x14ac:dyDescent="0.2">
      <c r="C984" s="479"/>
      <c r="D984" s="479"/>
      <c r="E984" s="479"/>
      <c r="F984" s="479"/>
      <c r="G984" s="479"/>
      <c r="H984" s="479"/>
      <c r="I984" s="479"/>
      <c r="J984" s="479"/>
      <c r="K984" s="479"/>
      <c r="L984" s="479"/>
      <c r="M984" s="479"/>
      <c r="N984" s="479"/>
      <c r="O984" s="479"/>
      <c r="P984" s="479"/>
      <c r="Q984" s="479"/>
    </row>
    <row r="985" ht="25.15" customHeight="true" x14ac:dyDescent="0.2">
      <c r="C985" s="479"/>
      <c r="D985" s="479"/>
      <c r="E985" s="479"/>
      <c r="F985" s="479"/>
      <c r="G985" s="479"/>
      <c r="H985" s="479"/>
      <c r="I985" s="479"/>
      <c r="J985" s="479"/>
      <c r="K985" s="479"/>
      <c r="L985" s="479"/>
      <c r="M985" s="479"/>
      <c r="N985" s="479"/>
      <c r="O985" s="479"/>
      <c r="P985" s="479"/>
      <c r="Q985" s="479"/>
    </row>
    <row r="986" ht="25.15" customHeight="true" x14ac:dyDescent="0.2">
      <c r="C986" s="479"/>
      <c r="D986" s="479"/>
      <c r="E986" s="479"/>
      <c r="F986" s="479"/>
      <c r="G986" s="479"/>
      <c r="H986" s="479"/>
      <c r="I986" s="479"/>
      <c r="J986" s="479"/>
      <c r="K986" s="479"/>
      <c r="L986" s="479"/>
      <c r="M986" s="479"/>
      <c r="N986" s="479"/>
      <c r="O986" s="479"/>
      <c r="P986" s="479"/>
      <c r="Q986" s="479"/>
    </row>
    <row r="987" ht="25.15" customHeight="true" x14ac:dyDescent="0.2">
      <c r="C987" s="479"/>
      <c r="D987" s="479"/>
      <c r="E987" s="479"/>
      <c r="F987" s="479"/>
      <c r="G987" s="479"/>
      <c r="H987" s="479"/>
      <c r="I987" s="479"/>
      <c r="J987" s="479"/>
      <c r="K987" s="479"/>
      <c r="L987" s="479"/>
      <c r="M987" s="479"/>
      <c r="N987" s="479"/>
      <c r="O987" s="479"/>
      <c r="P987" s="479"/>
      <c r="Q987" s="479"/>
    </row>
    <row r="988" ht="25.15" customHeight="true" x14ac:dyDescent="0.2">
      <c r="C988" s="479"/>
      <c r="D988" s="479"/>
      <c r="E988" s="479"/>
      <c r="F988" s="479"/>
      <c r="G988" s="479"/>
      <c r="H988" s="479"/>
      <c r="I988" s="479"/>
      <c r="J988" s="479"/>
      <c r="K988" s="479"/>
      <c r="L988" s="479"/>
      <c r="M988" s="479"/>
      <c r="N988" s="479"/>
      <c r="O988" s="479"/>
      <c r="P988" s="479"/>
      <c r="Q988" s="479"/>
    </row>
    <row r="989" ht="25.15" customHeight="true" x14ac:dyDescent="0.2">
      <c r="C989" s="479"/>
      <c r="D989" s="479"/>
      <c r="E989" s="479"/>
      <c r="F989" s="479"/>
      <c r="G989" s="479"/>
      <c r="H989" s="479"/>
      <c r="I989" s="479"/>
      <c r="J989" s="479"/>
      <c r="K989" s="479"/>
      <c r="L989" s="479"/>
      <c r="M989" s="479"/>
      <c r="N989" s="479"/>
      <c r="O989" s="479"/>
      <c r="P989" s="479"/>
      <c r="Q989" s="479"/>
    </row>
    <row r="990" ht="25.15" customHeight="true" x14ac:dyDescent="0.2">
      <c r="C990" s="479"/>
      <c r="D990" s="479"/>
      <c r="E990" s="479"/>
      <c r="F990" s="479"/>
      <c r="G990" s="479"/>
      <c r="H990" s="479"/>
      <c r="I990" s="479"/>
      <c r="J990" s="479"/>
      <c r="K990" s="479"/>
      <c r="L990" s="479"/>
      <c r="M990" s="479"/>
      <c r="N990" s="479"/>
      <c r="O990" s="479"/>
      <c r="P990" s="479"/>
      <c r="Q990" s="479"/>
    </row>
    <row r="991" ht="25.15" customHeight="true" x14ac:dyDescent="0.2">
      <c r="C991" s="479"/>
      <c r="D991" s="479"/>
      <c r="E991" s="479"/>
      <c r="F991" s="479"/>
      <c r="G991" s="479"/>
      <c r="H991" s="479"/>
      <c r="I991" s="479"/>
      <c r="J991" s="479"/>
      <c r="K991" s="479"/>
      <c r="L991" s="479"/>
      <c r="M991" s="479"/>
      <c r="N991" s="479"/>
      <c r="O991" s="479"/>
      <c r="P991" s="479"/>
      <c r="Q991" s="479"/>
    </row>
    <row r="992" ht="25.15" customHeight="true" x14ac:dyDescent="0.2">
      <c r="C992" s="479"/>
      <c r="D992" s="479"/>
      <c r="E992" s="479"/>
      <c r="F992" s="479"/>
      <c r="G992" s="479"/>
      <c r="H992" s="479"/>
      <c r="I992" s="479"/>
      <c r="J992" s="479"/>
      <c r="K992" s="479"/>
      <c r="L992" s="479"/>
      <c r="M992" s="479"/>
      <c r="N992" s="479"/>
      <c r="O992" s="479"/>
      <c r="P992" s="479"/>
      <c r="Q992" s="479"/>
    </row>
    <row r="993" ht="25.15" customHeight="true" x14ac:dyDescent="0.2">
      <c r="C993" s="479"/>
      <c r="D993" s="479"/>
      <c r="E993" s="479"/>
      <c r="F993" s="479"/>
      <c r="G993" s="479"/>
      <c r="H993" s="479"/>
      <c r="I993" s="479"/>
      <c r="J993" s="479"/>
      <c r="K993" s="479"/>
      <c r="L993" s="479"/>
      <c r="M993" s="479"/>
      <c r="N993" s="479"/>
      <c r="O993" s="479"/>
      <c r="P993" s="479"/>
      <c r="Q993" s="479"/>
    </row>
    <row r="994" ht="25.15" customHeight="true" x14ac:dyDescent="0.2">
      <c r="C994" s="479"/>
      <c r="D994" s="479"/>
      <c r="E994" s="479"/>
      <c r="F994" s="479"/>
      <c r="G994" s="479"/>
      <c r="H994" s="479"/>
      <c r="I994" s="479"/>
      <c r="J994" s="479"/>
      <c r="K994" s="479"/>
      <c r="L994" s="479"/>
      <c r="M994" s="479"/>
      <c r="N994" s="479"/>
      <c r="O994" s="479"/>
      <c r="P994" s="479"/>
      <c r="Q994" s="479"/>
    </row>
    <row r="995" ht="25.15" customHeight="true" x14ac:dyDescent="0.2">
      <c r="C995" s="479"/>
      <c r="D995" s="479"/>
      <c r="E995" s="479"/>
      <c r="F995" s="479"/>
      <c r="G995" s="479"/>
      <c r="H995" s="479"/>
      <c r="I995" s="479"/>
      <c r="J995" s="479"/>
      <c r="K995" s="479"/>
      <c r="L995" s="479"/>
      <c r="M995" s="479"/>
      <c r="N995" s="479"/>
      <c r="O995" s="479"/>
      <c r="P995" s="479"/>
      <c r="Q995" s="479"/>
    </row>
    <row r="996" ht="25.15" customHeight="true" x14ac:dyDescent="0.2">
      <c r="C996" s="479"/>
      <c r="D996" s="479"/>
      <c r="E996" s="479"/>
      <c r="F996" s="479"/>
      <c r="G996" s="479"/>
      <c r="H996" s="479"/>
      <c r="I996" s="479"/>
      <c r="J996" s="479"/>
      <c r="K996" s="479"/>
      <c r="L996" s="479"/>
      <c r="M996" s="479"/>
      <c r="N996" s="479"/>
      <c r="O996" s="479"/>
      <c r="P996" s="479"/>
      <c r="Q996" s="479"/>
    </row>
    <row r="997" ht="25.15" customHeight="true" x14ac:dyDescent="0.2">
      <c r="C997" s="479"/>
      <c r="D997" s="479"/>
      <c r="E997" s="479"/>
      <c r="F997" s="479"/>
      <c r="G997" s="479"/>
      <c r="H997" s="479"/>
      <c r="I997" s="479"/>
      <c r="J997" s="479"/>
      <c r="K997" s="479"/>
      <c r="L997" s="479"/>
      <c r="M997" s="479"/>
      <c r="N997" s="479"/>
      <c r="O997" s="479"/>
      <c r="P997" s="479"/>
      <c r="Q997" s="479"/>
    </row>
    <row r="998" ht="25.15" customHeight="true" x14ac:dyDescent="0.2">
      <c r="C998" s="479"/>
      <c r="D998" s="479"/>
      <c r="E998" s="479"/>
      <c r="F998" s="479"/>
      <c r="G998" s="479"/>
      <c r="H998" s="479"/>
      <c r="I998" s="479"/>
      <c r="J998" s="479"/>
      <c r="K998" s="479"/>
      <c r="L998" s="479"/>
      <c r="M998" s="479"/>
      <c r="N998" s="479"/>
      <c r="O998" s="479"/>
      <c r="P998" s="479"/>
      <c r="Q998" s="479"/>
    </row>
    <row r="999" ht="25.15" customHeight="true" x14ac:dyDescent="0.2">
      <c r="C999" s="479"/>
      <c r="D999" s="479"/>
      <c r="E999" s="479"/>
      <c r="F999" s="479"/>
      <c r="G999" s="479"/>
      <c r="H999" s="479"/>
      <c r="I999" s="479"/>
      <c r="J999" s="479"/>
      <c r="K999" s="479"/>
      <c r="L999" s="479"/>
      <c r="M999" s="479"/>
      <c r="N999" s="479"/>
      <c r="O999" s="479"/>
      <c r="P999" s="479"/>
      <c r="Q999" s="479"/>
    </row>
    <row r="1000" ht="25.15" customHeight="true" x14ac:dyDescent="0.2">
      <c r="C1000" s="479"/>
      <c r="D1000" s="479"/>
      <c r="E1000" s="479"/>
      <c r="F1000" s="479"/>
      <c r="G1000" s="479"/>
      <c r="H1000" s="479"/>
      <c r="I1000" s="479"/>
      <c r="J1000" s="479"/>
      <c r="K1000" s="479"/>
      <c r="L1000" s="479"/>
      <c r="M1000" s="479"/>
      <c r="N1000" s="479"/>
      <c r="O1000" s="479"/>
      <c r="P1000" s="479"/>
      <c r="Q1000" s="479"/>
    </row>
    <row r="1001" ht="25.15" customHeight="true" x14ac:dyDescent="0.2">
      <c r="C1001" s="479"/>
      <c r="D1001" s="479"/>
      <c r="E1001" s="479"/>
      <c r="F1001" s="479"/>
      <c r="G1001" s="479"/>
      <c r="H1001" s="479"/>
      <c r="I1001" s="479"/>
      <c r="J1001" s="479"/>
      <c r="K1001" s="479"/>
      <c r="L1001" s="479"/>
      <c r="M1001" s="479"/>
      <c r="N1001" s="479"/>
      <c r="O1001" s="479"/>
      <c r="P1001" s="479"/>
      <c r="Q1001" s="479"/>
    </row>
    <row r="1002" ht="25.15" customHeight="true" x14ac:dyDescent="0.2">
      <c r="C1002" s="479"/>
      <c r="D1002" s="479"/>
      <c r="E1002" s="479"/>
      <c r="F1002" s="479"/>
      <c r="G1002" s="479"/>
      <c r="H1002" s="479"/>
      <c r="I1002" s="479"/>
      <c r="J1002" s="479"/>
      <c r="K1002" s="479"/>
      <c r="L1002" s="479"/>
      <c r="M1002" s="479"/>
      <c r="N1002" s="479"/>
      <c r="O1002" s="479"/>
      <c r="P1002" s="479"/>
      <c r="Q1002" s="479"/>
    </row>
    <row r="1003" ht="25.15" customHeight="true" x14ac:dyDescent="0.2">
      <c r="C1003" s="479"/>
      <c r="D1003" s="479"/>
      <c r="E1003" s="479"/>
      <c r="F1003" s="479"/>
      <c r="G1003" s="479"/>
      <c r="H1003" s="479"/>
      <c r="I1003" s="479"/>
      <c r="J1003" s="479"/>
      <c r="K1003" s="479"/>
      <c r="L1003" s="479"/>
      <c r="M1003" s="479"/>
      <c r="N1003" s="479"/>
      <c r="O1003" s="479"/>
      <c r="P1003" s="479"/>
      <c r="Q1003" s="479"/>
    </row>
    <row r="1004" ht="25.15" customHeight="true" x14ac:dyDescent="0.2">
      <c r="C1004" s="479"/>
      <c r="D1004" s="479"/>
      <c r="E1004" s="479"/>
      <c r="F1004" s="479"/>
      <c r="G1004" s="479"/>
      <c r="H1004" s="479"/>
      <c r="I1004" s="479"/>
      <c r="J1004" s="479"/>
      <c r="K1004" s="479"/>
      <c r="L1004" s="479"/>
      <c r="M1004" s="479"/>
      <c r="N1004" s="479"/>
      <c r="O1004" s="479"/>
      <c r="P1004" s="479"/>
      <c r="Q1004" s="479"/>
    </row>
    <row r="1005" ht="25.15" customHeight="true" x14ac:dyDescent="0.2">
      <c r="C1005" s="479"/>
      <c r="D1005" s="479"/>
      <c r="E1005" s="479"/>
      <c r="F1005" s="479"/>
      <c r="G1005" s="479"/>
      <c r="H1005" s="479"/>
      <c r="I1005" s="479"/>
      <c r="J1005" s="479"/>
      <c r="K1005" s="479"/>
      <c r="L1005" s="479"/>
      <c r="M1005" s="479"/>
      <c r="N1005" s="479"/>
      <c r="O1005" s="479"/>
      <c r="P1005" s="479"/>
      <c r="Q1005" s="479"/>
    </row>
    <row r="1006" ht="25.15" customHeight="true" x14ac:dyDescent="0.2">
      <c r="C1006" s="479"/>
      <c r="D1006" s="479"/>
      <c r="E1006" s="479"/>
      <c r="F1006" s="479"/>
      <c r="G1006" s="479"/>
      <c r="H1006" s="479"/>
      <c r="I1006" s="479"/>
      <c r="J1006" s="479"/>
      <c r="K1006" s="479"/>
      <c r="L1006" s="479"/>
      <c r="M1006" s="479"/>
      <c r="N1006" s="479"/>
      <c r="O1006" s="479"/>
      <c r="P1006" s="479"/>
      <c r="Q1006" s="479"/>
    </row>
    <row r="1007" ht="25.15" customHeight="true" x14ac:dyDescent="0.2">
      <c r="C1007" s="479"/>
      <c r="D1007" s="479"/>
      <c r="E1007" s="479"/>
      <c r="F1007" s="479"/>
      <c r="G1007" s="479"/>
      <c r="H1007" s="479"/>
      <c r="I1007" s="479"/>
      <c r="J1007" s="479"/>
      <c r="K1007" s="479"/>
      <c r="L1007" s="479"/>
      <c r="M1007" s="479"/>
      <c r="N1007" s="479"/>
      <c r="O1007" s="479"/>
      <c r="P1007" s="479"/>
      <c r="Q1007" s="479"/>
    </row>
    <row r="1008" ht="25.15" customHeight="true" x14ac:dyDescent="0.2">
      <c r="C1008" s="479"/>
      <c r="D1008" s="479"/>
      <c r="E1008" s="479"/>
      <c r="F1008" s="479"/>
      <c r="G1008" s="479"/>
      <c r="H1008" s="479"/>
      <c r="I1008" s="479"/>
      <c r="J1008" s="479"/>
      <c r="K1008" s="479"/>
      <c r="L1008" s="479"/>
      <c r="M1008" s="479"/>
      <c r="N1008" s="479"/>
      <c r="O1008" s="479"/>
      <c r="P1008" s="479"/>
      <c r="Q1008" s="479"/>
    </row>
    <row r="1009" ht="25.15" customHeight="true" x14ac:dyDescent="0.2">
      <c r="C1009" s="479"/>
      <c r="D1009" s="479"/>
      <c r="E1009" s="479"/>
      <c r="F1009" s="479"/>
      <c r="G1009" s="479"/>
      <c r="H1009" s="479"/>
      <c r="I1009" s="479"/>
      <c r="J1009" s="479"/>
      <c r="K1009" s="479"/>
      <c r="L1009" s="479"/>
      <c r="M1009" s="479"/>
      <c r="N1009" s="479"/>
      <c r="O1009" s="479"/>
      <c r="P1009" s="479"/>
      <c r="Q1009" s="479"/>
    </row>
    <row r="1010" ht="25.15" customHeight="true" x14ac:dyDescent="0.2">
      <c r="C1010" s="479"/>
      <c r="D1010" s="479"/>
      <c r="E1010" s="479"/>
      <c r="F1010" s="479"/>
      <c r="G1010" s="479"/>
      <c r="H1010" s="479"/>
      <c r="I1010" s="479"/>
      <c r="J1010" s="479"/>
      <c r="K1010" s="479"/>
      <c r="L1010" s="479"/>
      <c r="M1010" s="479"/>
      <c r="N1010" s="479"/>
      <c r="O1010" s="479"/>
      <c r="P1010" s="479"/>
      <c r="Q1010" s="479"/>
    </row>
    <row r="1011" ht="25.15" customHeight="true" x14ac:dyDescent="0.2">
      <c r="C1011" s="479"/>
      <c r="D1011" s="479"/>
      <c r="E1011" s="479"/>
      <c r="F1011" s="479"/>
      <c r="G1011" s="479"/>
      <c r="H1011" s="479"/>
      <c r="I1011" s="479"/>
      <c r="J1011" s="479"/>
      <c r="K1011" s="479"/>
      <c r="L1011" s="479"/>
      <c r="M1011" s="479"/>
      <c r="N1011" s="479"/>
      <c r="O1011" s="479"/>
      <c r="P1011" s="479"/>
      <c r="Q1011" s="479"/>
    </row>
    <row r="1012" ht="25.15" customHeight="true" x14ac:dyDescent="0.2">
      <c r="C1012" s="479"/>
      <c r="D1012" s="479"/>
      <c r="E1012" s="479"/>
      <c r="F1012" s="479"/>
      <c r="G1012" s="479"/>
      <c r="H1012" s="479"/>
      <c r="I1012" s="479"/>
      <c r="J1012" s="479"/>
      <c r="K1012" s="479"/>
      <c r="L1012" s="479"/>
      <c r="M1012" s="479"/>
      <c r="N1012" s="479"/>
      <c r="O1012" s="479"/>
      <c r="P1012" s="479"/>
      <c r="Q1012" s="479"/>
    </row>
    <row r="1013" ht="25.15" customHeight="true" x14ac:dyDescent="0.2">
      <c r="C1013" s="479"/>
      <c r="D1013" s="479"/>
      <c r="E1013" s="479"/>
      <c r="F1013" s="479"/>
      <c r="G1013" s="479"/>
      <c r="H1013" s="479"/>
      <c r="I1013" s="479"/>
      <c r="J1013" s="479"/>
      <c r="K1013" s="479"/>
      <c r="L1013" s="479"/>
      <c r="M1013" s="479"/>
      <c r="N1013" s="479"/>
      <c r="O1013" s="479"/>
      <c r="P1013" s="479"/>
      <c r="Q1013" s="479"/>
    </row>
    <row r="1014" ht="25.15" customHeight="true" x14ac:dyDescent="0.2">
      <c r="C1014" s="479"/>
      <c r="D1014" s="479"/>
      <c r="E1014" s="479"/>
      <c r="F1014" s="479"/>
      <c r="G1014" s="479"/>
      <c r="H1014" s="479"/>
      <c r="I1014" s="479"/>
      <c r="J1014" s="479"/>
      <c r="K1014" s="479"/>
      <c r="L1014" s="479"/>
      <c r="M1014" s="479"/>
      <c r="N1014" s="479"/>
      <c r="O1014" s="479"/>
      <c r="P1014" s="479"/>
      <c r="Q1014" s="479"/>
    </row>
    <row r="1015" ht="25.15" customHeight="true" x14ac:dyDescent="0.2">
      <c r="C1015" s="479"/>
      <c r="D1015" s="479"/>
      <c r="E1015" s="479"/>
      <c r="F1015" s="479"/>
      <c r="G1015" s="479"/>
      <c r="H1015" s="479"/>
      <c r="I1015" s="479"/>
      <c r="J1015" s="479"/>
      <c r="K1015" s="479"/>
      <c r="L1015" s="479"/>
      <c r="M1015" s="479"/>
      <c r="N1015" s="479"/>
      <c r="O1015" s="479"/>
      <c r="P1015" s="479"/>
      <c r="Q1015" s="479"/>
    </row>
    <row r="1016" ht="25.15" customHeight="true" x14ac:dyDescent="0.2">
      <c r="C1016" s="479"/>
      <c r="D1016" s="479"/>
      <c r="E1016" s="479"/>
      <c r="F1016" s="479"/>
      <c r="G1016" s="479"/>
      <c r="H1016" s="479"/>
      <c r="I1016" s="479"/>
      <c r="J1016" s="479"/>
      <c r="K1016" s="479"/>
      <c r="L1016" s="479"/>
      <c r="M1016" s="479"/>
      <c r="N1016" s="479"/>
      <c r="O1016" s="479"/>
      <c r="P1016" s="479"/>
      <c r="Q1016" s="479"/>
    </row>
    <row r="1017" ht="25.15" customHeight="true" x14ac:dyDescent="0.2">
      <c r="C1017" s="479"/>
      <c r="D1017" s="479"/>
      <c r="E1017" s="479"/>
      <c r="F1017" s="479"/>
      <c r="G1017" s="479"/>
      <c r="H1017" s="479"/>
      <c r="I1017" s="479"/>
      <c r="J1017" s="479"/>
      <c r="K1017" s="479"/>
      <c r="L1017" s="479"/>
      <c r="M1017" s="479"/>
      <c r="N1017" s="479"/>
      <c r="O1017" s="479"/>
      <c r="P1017" s="479"/>
      <c r="Q1017" s="479"/>
    </row>
    <row r="1018" ht="25.15" customHeight="true" x14ac:dyDescent="0.2">
      <c r="C1018" s="479"/>
      <c r="D1018" s="479"/>
      <c r="E1018" s="479"/>
      <c r="F1018" s="479"/>
      <c r="G1018" s="479"/>
      <c r="H1018" s="479"/>
      <c r="I1018" s="479"/>
      <c r="J1018" s="479"/>
      <c r="K1018" s="479"/>
      <c r="L1018" s="479"/>
      <c r="M1018" s="479"/>
      <c r="N1018" s="479"/>
      <c r="O1018" s="479"/>
      <c r="P1018" s="479"/>
      <c r="Q1018" s="479"/>
    </row>
    <row r="1019" ht="25.15" customHeight="true" x14ac:dyDescent="0.2">
      <c r="C1019" s="479"/>
      <c r="D1019" s="479"/>
      <c r="E1019" s="479"/>
      <c r="F1019" s="479"/>
      <c r="G1019" s="479"/>
      <c r="H1019" s="479"/>
      <c r="I1019" s="479"/>
      <c r="J1019" s="479"/>
      <c r="K1019" s="479"/>
      <c r="L1019" s="479"/>
      <c r="M1019" s="479"/>
      <c r="N1019" s="479"/>
      <c r="O1019" s="479"/>
      <c r="P1019" s="479"/>
      <c r="Q1019" s="479"/>
    </row>
    <row r="1020" ht="25.15" customHeight="true" x14ac:dyDescent="0.2">
      <c r="C1020" s="479"/>
      <c r="D1020" s="479"/>
      <c r="E1020" s="479"/>
      <c r="F1020" s="479"/>
      <c r="G1020" s="479"/>
      <c r="H1020" s="479"/>
      <c r="I1020" s="479"/>
      <c r="J1020" s="479"/>
      <c r="K1020" s="479"/>
      <c r="L1020" s="479"/>
      <c r="M1020" s="479"/>
      <c r="N1020" s="479"/>
      <c r="O1020" s="479"/>
      <c r="P1020" s="479"/>
      <c r="Q1020" s="479"/>
    </row>
    <row r="1021" ht="25.15" customHeight="true" x14ac:dyDescent="0.2">
      <c r="C1021" s="479"/>
      <c r="D1021" s="479"/>
      <c r="E1021" s="479"/>
      <c r="F1021" s="479"/>
      <c r="G1021" s="479"/>
      <c r="H1021" s="479"/>
      <c r="I1021" s="479"/>
      <c r="J1021" s="479"/>
      <c r="K1021" s="479"/>
      <c r="L1021" s="479"/>
      <c r="M1021" s="479"/>
      <c r="N1021" s="479"/>
      <c r="O1021" s="479"/>
      <c r="P1021" s="479"/>
      <c r="Q1021" s="479"/>
    </row>
    <row r="1022" ht="25.15" customHeight="true" x14ac:dyDescent="0.2">
      <c r="C1022" s="479"/>
      <c r="D1022" s="479"/>
      <c r="E1022" s="479"/>
      <c r="F1022" s="479"/>
      <c r="G1022" s="479"/>
      <c r="H1022" s="479"/>
      <c r="I1022" s="479"/>
      <c r="J1022" s="479"/>
      <c r="K1022" s="479"/>
      <c r="L1022" s="479"/>
      <c r="M1022" s="479"/>
      <c r="N1022" s="479"/>
      <c r="O1022" s="479"/>
      <c r="P1022" s="479"/>
      <c r="Q1022" s="479"/>
    </row>
    <row r="1023" ht="25.15" customHeight="true" x14ac:dyDescent="0.2">
      <c r="C1023" s="479"/>
      <c r="D1023" s="479"/>
      <c r="E1023" s="479"/>
      <c r="F1023" s="479"/>
      <c r="G1023" s="479"/>
      <c r="H1023" s="479"/>
      <c r="I1023" s="479"/>
      <c r="J1023" s="479"/>
      <c r="K1023" s="479"/>
      <c r="L1023" s="479"/>
      <c r="M1023" s="479"/>
      <c r="N1023" s="479"/>
      <c r="O1023" s="479"/>
      <c r="P1023" s="479"/>
      <c r="Q1023" s="479"/>
    </row>
    <row r="1024" ht="25.15" customHeight="true" x14ac:dyDescent="0.2">
      <c r="C1024" s="479"/>
      <c r="D1024" s="479"/>
      <c r="E1024" s="479"/>
      <c r="F1024" s="479"/>
      <c r="G1024" s="479"/>
      <c r="H1024" s="479"/>
      <c r="I1024" s="479"/>
      <c r="J1024" s="479"/>
      <c r="K1024" s="479"/>
      <c r="L1024" s="479"/>
      <c r="M1024" s="479"/>
      <c r="N1024" s="479"/>
      <c r="O1024" s="479"/>
      <c r="P1024" s="479"/>
      <c r="Q1024" s="479"/>
    </row>
    <row r="1025" s="399" customFormat="true" ht="21" customHeight="true" x14ac:dyDescent="0.2">
      <c r="A1025" s="2298" t="s">
        <v>147</v>
      </c>
      <c r="B1025" s="2299"/>
      <c r="C1025" s="2300"/>
      <c r="Z1025" s="1855"/>
      <c r="AA1025" s="1855"/>
      <c r="AB1025" s="1855"/>
      <c r="AC1025" s="1855"/>
      <c r="AD1025" s="1855"/>
      <c r="AE1025" s="1855"/>
      <c r="AF1025" s="1855"/>
      <c r="AG1025" s="1855"/>
      <c r="AH1025" s="1855"/>
      <c r="AI1025" s="1855"/>
      <c r="AJ1025" s="1855"/>
      <c r="AK1025" s="1855"/>
      <c r="AL1025" s="1855"/>
      <c r="AM1025" s="1855"/>
      <c r="AN1025" s="1855"/>
      <c r="AO1025" s="1855"/>
      <c r="AP1025" s="1855"/>
      <c r="AQ1025" s="1855"/>
      <c r="AR1025" s="1855"/>
      <c r="AS1025" s="1855"/>
      <c r="AT1025" s="1855"/>
      <c r="AU1025" s="1855"/>
      <c r="AV1025" s="1855"/>
      <c r="AW1025" s="1855"/>
      <c r="AX1025" s="1855"/>
      <c r="AY1025" s="1855"/>
      <c r="AZ1025" s="1855"/>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99" customFormat="true" ht="15.95" customHeight="true" x14ac:dyDescent="0.2">
      <c r="A1026" s="2301" t="s">
        <v>171</v>
      </c>
      <c r="B1026" s="2302"/>
      <c r="C1026" s="423" t="s">
        <v>172</v>
      </c>
      <c r="Z1026" s="1855"/>
      <c r="AA1026" s="1855"/>
      <c r="AB1026" s="1855"/>
      <c r="AC1026" s="1855"/>
      <c r="AD1026" s="1855"/>
      <c r="AE1026" s="1855"/>
      <c r="AF1026" s="1855"/>
      <c r="AG1026" s="1855"/>
      <c r="AH1026" s="1855"/>
      <c r="AI1026" s="1855"/>
      <c r="AJ1026" s="1855"/>
      <c r="AK1026" s="1855"/>
      <c r="AL1026" s="1855"/>
      <c r="AM1026" s="1855"/>
      <c r="AN1026" s="1855"/>
      <c r="AO1026" s="1855"/>
      <c r="AP1026" s="1855"/>
      <c r="AQ1026" s="1855"/>
      <c r="AR1026" s="1855"/>
      <c r="AS1026" s="1855"/>
      <c r="AT1026" s="1855"/>
      <c r="AU1026" s="1855"/>
      <c r="AV1026" s="1855"/>
      <c r="AW1026" s="1855"/>
      <c r="AX1026" s="1855"/>
      <c r="AY1026" s="1855"/>
      <c r="AZ1026" s="1855"/>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99" customFormat="true" ht="17.1" hidden="true" customHeight="true" x14ac:dyDescent="0.2">
      <c r="A1027" s="424" t="s">
        <v>173</v>
      </c>
      <c r="B1027" s="425" t="s">
        <v>174</v>
      </c>
      <c r="C1027" s="426">
        <v>13110</v>
      </c>
      <c r="Z1027" s="1855"/>
      <c r="AA1027" s="1855"/>
      <c r="AB1027" s="1855"/>
      <c r="AC1027" s="1855"/>
      <c r="AD1027" s="1855"/>
      <c r="AE1027" s="1855"/>
      <c r="AF1027" s="1855"/>
      <c r="AG1027" s="1855"/>
      <c r="AH1027" s="1855"/>
      <c r="AI1027" s="1855"/>
      <c r="AJ1027" s="1855"/>
      <c r="AK1027" s="1855"/>
      <c r="AL1027" s="1855"/>
      <c r="AM1027" s="1855"/>
      <c r="AN1027" s="1855"/>
      <c r="AO1027" s="1855"/>
      <c r="AP1027" s="1855"/>
      <c r="AQ1027" s="1855"/>
      <c r="AR1027" s="1855"/>
      <c r="AS1027" s="1855"/>
      <c r="AT1027" s="1855"/>
      <c r="AU1027" s="1855"/>
      <c r="AV1027" s="1855"/>
      <c r="AW1027" s="1855"/>
      <c r="AX1027" s="1855"/>
      <c r="AY1027" s="1855"/>
      <c r="AZ1027" s="1855"/>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99" customFormat="true" ht="17.1" hidden="true" customHeight="true" x14ac:dyDescent="0.2">
      <c r="A1028" s="427" t="s">
        <v>175</v>
      </c>
      <c r="B1028" s="428" t="s">
        <v>174</v>
      </c>
      <c r="C1028" s="429">
        <v>13110</v>
      </c>
      <c r="Z1028" s="1855"/>
      <c r="AA1028" s="1855"/>
      <c r="AB1028" s="1855"/>
      <c r="AC1028" s="1855"/>
      <c r="AD1028" s="1855"/>
      <c r="AE1028" s="1855"/>
      <c r="AF1028" s="1855"/>
      <c r="AG1028" s="1855"/>
      <c r="AH1028" s="1855"/>
      <c r="AI1028" s="1855"/>
      <c r="AJ1028" s="1855"/>
      <c r="AK1028" s="1855"/>
      <c r="AL1028" s="1855"/>
      <c r="AM1028" s="1855"/>
      <c r="AN1028" s="1855"/>
      <c r="AO1028" s="1855"/>
      <c r="AP1028" s="1855"/>
      <c r="AQ1028" s="1855"/>
      <c r="AR1028" s="1855"/>
      <c r="AS1028" s="1855"/>
      <c r="AT1028" s="1855"/>
      <c r="AU1028" s="1855"/>
      <c r="AV1028" s="1855"/>
      <c r="AW1028" s="1855"/>
      <c r="AX1028" s="1855"/>
      <c r="AY1028" s="1855"/>
      <c r="AZ1028" s="1855"/>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99" customFormat="true" ht="17.1" hidden="true" customHeight="true" x14ac:dyDescent="0.2">
      <c r="A1029" s="427" t="s">
        <v>176</v>
      </c>
      <c r="B1029" s="428" t="s">
        <v>264</v>
      </c>
      <c r="C1029" s="429">
        <v>13110</v>
      </c>
      <c r="Z1029" s="1855"/>
      <c r="AA1029" s="1855"/>
      <c r="AB1029" s="1855"/>
      <c r="AC1029" s="1855"/>
      <c r="AD1029" s="1855"/>
      <c r="AE1029" s="1855"/>
      <c r="AF1029" s="1855"/>
      <c r="AG1029" s="1855"/>
      <c r="AH1029" s="1855"/>
      <c r="AI1029" s="1855"/>
      <c r="AJ1029" s="1855"/>
      <c r="AK1029" s="1855"/>
      <c r="AL1029" s="1855"/>
      <c r="AM1029" s="1855"/>
      <c r="AN1029" s="1855"/>
      <c r="AO1029" s="1855"/>
      <c r="AP1029" s="1855"/>
      <c r="AQ1029" s="1855"/>
      <c r="AR1029" s="1855"/>
      <c r="AS1029" s="1855"/>
      <c r="AT1029" s="1855"/>
      <c r="AU1029" s="1855"/>
      <c r="AV1029" s="1855"/>
      <c r="AW1029" s="1855"/>
      <c r="AX1029" s="1855"/>
      <c r="AY1029" s="1855"/>
      <c r="AZ1029" s="1855"/>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99" customFormat="true" ht="17.1" hidden="true" customHeight="true" x14ac:dyDescent="0.2">
      <c r="A1030" s="427" t="s">
        <v>177</v>
      </c>
      <c r="B1030" s="428" t="s">
        <v>265</v>
      </c>
      <c r="C1030" s="429">
        <v>13110</v>
      </c>
      <c r="Z1030" s="1855"/>
      <c r="AA1030" s="1855"/>
      <c r="AB1030" s="1855"/>
      <c r="AC1030" s="1855"/>
      <c r="AD1030" s="1855"/>
      <c r="AE1030" s="1855"/>
      <c r="AF1030" s="1855"/>
      <c r="AG1030" s="1855"/>
      <c r="AH1030" s="1855"/>
      <c r="AI1030" s="1855"/>
      <c r="AJ1030" s="1855"/>
      <c r="AK1030" s="1855"/>
      <c r="AL1030" s="1855"/>
      <c r="AM1030" s="1855"/>
      <c r="AN1030" s="1855"/>
      <c r="AO1030" s="1855"/>
      <c r="AP1030" s="1855"/>
      <c r="AQ1030" s="1855"/>
      <c r="AR1030" s="1855"/>
      <c r="AS1030" s="1855"/>
      <c r="AT1030" s="1855"/>
      <c r="AU1030" s="1855"/>
      <c r="AV1030" s="1855"/>
      <c r="AW1030" s="1855"/>
      <c r="AX1030" s="1855"/>
      <c r="AY1030" s="1855"/>
      <c r="AZ1030" s="1855"/>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99" customFormat="true" ht="17.1" customHeight="true" x14ac:dyDescent="0.2">
      <c r="A1031" s="2303" t="s">
        <v>178</v>
      </c>
      <c r="B1031" s="428" t="s">
        <v>179</v>
      </c>
      <c r="C1031" s="429">
        <v>5432</v>
      </c>
      <c r="Z1031" s="1855"/>
      <c r="AA1031" s="1855"/>
      <c r="AB1031" s="1855"/>
      <c r="AC1031" s="1855"/>
      <c r="AD1031" s="1855"/>
      <c r="AE1031" s="1855"/>
      <c r="AF1031" s="1855"/>
      <c r="AG1031" s="1855"/>
      <c r="AH1031" s="1855"/>
      <c r="AI1031" s="1855"/>
      <c r="AJ1031" s="1855"/>
      <c r="AK1031" s="1855"/>
      <c r="AL1031" s="1855"/>
      <c r="AM1031" s="1855"/>
      <c r="AN1031" s="1855"/>
      <c r="AO1031" s="1855"/>
      <c r="AP1031" s="1855"/>
      <c r="AQ1031" s="1855"/>
      <c r="AR1031" s="1855"/>
      <c r="AS1031" s="1855"/>
      <c r="AT1031" s="1855"/>
      <c r="AU1031" s="1855"/>
      <c r="AV1031" s="1855"/>
      <c r="AW1031" s="1855"/>
      <c r="AX1031" s="1855"/>
      <c r="AY1031" s="1855"/>
      <c r="AZ1031" s="1855"/>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99" customFormat="true" ht="17.1" customHeight="true" x14ac:dyDescent="0.2">
      <c r="A1032" s="2303"/>
      <c r="B1032" s="428" t="s">
        <v>180</v>
      </c>
      <c r="C1032" s="429">
        <v>7678</v>
      </c>
      <c r="Z1032" s="1855"/>
      <c r="AA1032" s="1855"/>
      <c r="AB1032" s="1855"/>
      <c r="AC1032" s="1855"/>
      <c r="AD1032" s="1855"/>
      <c r="AE1032" s="1855"/>
      <c r="AF1032" s="1855"/>
      <c r="AG1032" s="1855"/>
      <c r="AH1032" s="1855"/>
      <c r="AI1032" s="1855"/>
      <c r="AJ1032" s="1855"/>
      <c r="AK1032" s="1855"/>
      <c r="AL1032" s="1855"/>
      <c r="AM1032" s="1855"/>
      <c r="AN1032" s="1855"/>
      <c r="AO1032" s="1855"/>
      <c r="AP1032" s="1855"/>
      <c r="AQ1032" s="1855"/>
      <c r="AR1032" s="1855"/>
      <c r="AS1032" s="1855"/>
      <c r="AT1032" s="1855"/>
      <c r="AU1032" s="1855"/>
      <c r="AV1032" s="1855"/>
      <c r="AW1032" s="1855"/>
      <c r="AX1032" s="1855"/>
      <c r="AY1032" s="1855"/>
      <c r="AZ1032" s="1855"/>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99" customFormat="true" ht="17.1" customHeight="true" x14ac:dyDescent="0.2">
      <c r="A1033" s="2304"/>
      <c r="B1033" s="430" t="s">
        <v>181</v>
      </c>
      <c r="C1033" s="431">
        <v>0</v>
      </c>
      <c r="Z1033" s="1855"/>
      <c r="AA1033" s="1855"/>
      <c r="AB1033" s="1855"/>
      <c r="AC1033" s="1855"/>
      <c r="AD1033" s="1855"/>
      <c r="AE1033" s="1855"/>
      <c r="AF1033" s="1855"/>
      <c r="AG1033" s="1855"/>
      <c r="AH1033" s="1855"/>
      <c r="AI1033" s="1855"/>
      <c r="AJ1033" s="1855"/>
      <c r="AK1033" s="1855"/>
      <c r="AL1033" s="1855"/>
      <c r="AM1033" s="1855"/>
      <c r="AN1033" s="1855"/>
      <c r="AO1033" s="1855"/>
      <c r="AP1033" s="1855"/>
      <c r="AQ1033" s="1855"/>
      <c r="AR1033" s="1855"/>
      <c r="AS1033" s="1855"/>
      <c r="AT1033" s="1855"/>
      <c r="AU1033" s="1855"/>
      <c r="AV1033" s="1855"/>
      <c r="AW1033" s="1855"/>
      <c r="AX1033" s="1855"/>
      <c r="AY1033" s="1855"/>
      <c r="AZ1033" s="1855"/>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99" customFormat="true" ht="12.95" customHeight="true" x14ac:dyDescent="0.2">
      <c r="A1034" s="2305" t="s">
        <v>266</v>
      </c>
      <c r="B1034" s="2306"/>
      <c r="C1034" s="2307"/>
      <c r="Z1034" s="1855"/>
      <c r="AA1034" s="1855"/>
      <c r="AB1034" s="1855"/>
      <c r="AC1034" s="1855"/>
      <c r="AD1034" s="1855"/>
      <c r="AE1034" s="1855"/>
      <c r="AF1034" s="1855"/>
      <c r="AG1034" s="1855"/>
      <c r="AH1034" s="1855"/>
      <c r="AI1034" s="1855"/>
      <c r="AJ1034" s="1855"/>
      <c r="AK1034" s="1855"/>
      <c r="AL1034" s="1855"/>
      <c r="AM1034" s="1855"/>
      <c r="AN1034" s="1855"/>
      <c r="AO1034" s="1855"/>
      <c r="AP1034" s="1855"/>
      <c r="AQ1034" s="1855"/>
      <c r="AR1034" s="1855"/>
      <c r="AS1034" s="1855"/>
      <c r="AT1034" s="1855"/>
      <c r="AU1034" s="1855"/>
      <c r="AV1034" s="1855"/>
      <c r="AW1034" s="1855"/>
      <c r="AX1034" s="1855"/>
      <c r="AY1034" s="1855"/>
      <c r="AZ1034" s="1855"/>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6"/>
      <c r="BB1035" s="238"/>
      <c r="BC1035" s="396"/>
      <c r="BD1035" s="396"/>
      <c r="BE1035" s="396"/>
      <c r="BF1035" s="396"/>
      <c r="BG1035" s="396"/>
      <c r="BH1035" s="396"/>
      <c r="BI1035" s="396"/>
      <c r="BJ1035" s="396"/>
      <c r="BK1035" s="396"/>
      <c r="BL1035" s="396"/>
      <c r="BM1035" s="396"/>
      <c r="BN1035" s="396"/>
      <c r="BO1035" s="396"/>
      <c r="BP1035" s="396"/>
      <c r="BQ1035" s="396"/>
      <c r="BR1035" s="396"/>
      <c r="BS1035" s="396"/>
      <c r="BT1035" s="396"/>
      <c r="BU1035" s="396"/>
      <c r="BV1035" s="396"/>
      <c r="BW1035" s="396"/>
      <c r="BX1035" s="396"/>
      <c r="BY1035" s="396"/>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Central</v>
      </c>
      <c r="B1037" s="293" t="e">
        <f>BR122+BR123</f>
        <v>#VALUE!</v>
      </c>
    </row>
    <row r="1038" ht="15" customHeight="true" x14ac:dyDescent="0.2">
      <c r="A1038" s="293" t="str">
        <f>S15</f>
        <v>Metropolitana</v>
      </c>
      <c r="B1038" s="293" t="e">
        <f>BS122+BS123</f>
        <v>#VALUE!</v>
      </c>
    </row>
    <row r="1039" ht="15" customHeight="true" x14ac:dyDescent="0.2">
      <c r="A1039" s="293" t="str">
        <f>T15</f>
        <v>Nor-Oriente</v>
      </c>
      <c r="B1039" s="293" t="e">
        <f>BT122+BT123</f>
        <v>#VALUE!</v>
      </c>
    </row>
    <row r="1040" ht="15" customHeight="true" x14ac:dyDescent="0.2">
      <c r="A1040" s="293" t="str">
        <f>U15</f>
        <v>Nor-Occidente</v>
      </c>
      <c r="B1040" s="293" t="e">
        <f>BU122+BU123</f>
        <v>#VALUE!</v>
      </c>
    </row>
    <row r="1041" ht="15" customHeight="true" x14ac:dyDescent="0.2">
      <c r="A1041" s="293" t="str">
        <f>V15</f>
        <v>Norte</v>
      </c>
      <c r="B1041" s="293" t="e">
        <f>BV122+BV123</f>
        <v>#VALUE!</v>
      </c>
    </row>
    <row r="1042" ht="15" customHeight="true" x14ac:dyDescent="0.2">
      <c r="A1042" s="293" t="str">
        <f>W15</f>
        <v>Peten</v>
      </c>
      <c r="B1042" s="293" t="e">
        <f>BW122+BW123</f>
        <v>#VALUE!</v>
      </c>
    </row>
    <row r="1043" ht="15" customHeight="true" x14ac:dyDescent="0.2">
      <c r="A1043" s="293" t="str">
        <f>X15</f>
        <v>Sur-Occidente</v>
      </c>
      <c r="B1043" s="293" t="e">
        <f>BX122+XR123</f>
        <v>#VALUE!</v>
      </c>
    </row>
    <row r="1044" ht="15" customHeight="true" x14ac:dyDescent="0.2">
      <c r="A1044" s="293" t="str">
        <f>Y15</f>
        <v>Sur-Oriente</v>
      </c>
      <c r="B1044" s="293" t="e">
        <f>BY122+BY123</f>
        <v>#VALUE!</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8</v>
      </c>
      <c r="B1072" s="238" t="s">
        <v>136</v>
      </c>
    </row>
    <row r="1100" s="618" customFormat="true" ht="17.1" customHeight="true" x14ac:dyDescent="0.2">
      <c r="A1100" s="619"/>
      <c r="B1100" s="607"/>
      <c r="BA1100" s="396"/>
      <c r="BB1100" s="238"/>
      <c r="BC1100" s="396"/>
      <c r="BD1100" s="396"/>
      <c r="BE1100" s="396"/>
      <c r="BF1100" s="396"/>
      <c r="BG1100" s="396"/>
      <c r="BH1100" s="396"/>
      <c r="BI1100" s="396"/>
      <c r="BJ1100" s="396"/>
      <c r="BK1100" s="396"/>
      <c r="BL1100" s="396"/>
      <c r="BM1100" s="396"/>
      <c r="BN1100" s="396"/>
      <c r="BO1100" s="396"/>
      <c r="BP1100" s="396"/>
      <c r="BQ1100" s="396"/>
      <c r="BR1100" s="396"/>
      <c r="BS1100" s="396"/>
      <c r="BT1100" s="396"/>
      <c r="BU1100" s="396"/>
      <c r="BV1100" s="396"/>
      <c r="BW1100" s="396"/>
      <c r="BX1100" s="396"/>
      <c r="BY1100" s="396"/>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18" customFormat="true" ht="17.1" customHeight="true" x14ac:dyDescent="0.2">
      <c r="A1101" s="620"/>
      <c r="B1101" s="608"/>
      <c r="BA1101" s="396"/>
      <c r="BB1101" s="238"/>
      <c r="BC1101" s="396"/>
      <c r="BD1101" s="396"/>
      <c r="BE1101" s="396"/>
      <c r="BF1101" s="396"/>
      <c r="BG1101" s="396"/>
      <c r="BH1101" s="396"/>
      <c r="BI1101" s="396"/>
      <c r="BJ1101" s="396"/>
      <c r="BK1101" s="396"/>
      <c r="BL1101" s="396"/>
      <c r="BM1101" s="396"/>
      <c r="BN1101" s="396"/>
      <c r="BO1101" s="396"/>
      <c r="BP1101" s="396"/>
      <c r="BQ1101" s="396"/>
      <c r="BR1101" s="396"/>
      <c r="BS1101" s="396"/>
      <c r="BT1101" s="396"/>
      <c r="BU1101" s="396"/>
      <c r="BV1101" s="396"/>
      <c r="BW1101" s="396"/>
      <c r="BX1101" s="396"/>
      <c r="BY1101" s="396"/>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96"/>
      <c r="BB1102" s="238"/>
      <c r="BC1102" s="396"/>
      <c r="BD1102" s="396"/>
      <c r="BE1102" s="396"/>
      <c r="BF1102" s="396"/>
      <c r="BG1102" s="396"/>
      <c r="BH1102" s="396"/>
      <c r="BI1102" s="396"/>
      <c r="BJ1102" s="396"/>
      <c r="BK1102" s="396"/>
      <c r="BL1102" s="396"/>
      <c r="BM1102" s="396"/>
      <c r="BN1102" s="396"/>
      <c r="BO1102" s="396"/>
      <c r="BP1102" s="396"/>
      <c r="BQ1102" s="396"/>
      <c r="BR1102" s="396"/>
      <c r="BS1102" s="396"/>
      <c r="BT1102" s="396"/>
      <c r="BU1102" s="396"/>
      <c r="BV1102" s="396"/>
      <c r="BW1102" s="396"/>
      <c r="BX1102" s="396"/>
      <c r="BY1102" s="396"/>
    </row>
    <row r="1103" s="211" customFormat="true" ht="15" customHeight="true" x14ac:dyDescent="0.2">
      <c r="BA1103" s="396"/>
      <c r="BB1103" s="238"/>
      <c r="BC1103" s="396"/>
      <c r="BD1103" s="396"/>
      <c r="BE1103" s="396"/>
      <c r="BF1103" s="396"/>
      <c r="BG1103" s="396"/>
      <c r="BH1103" s="396"/>
      <c r="BI1103" s="396"/>
      <c r="BJ1103" s="396"/>
      <c r="BK1103" s="396"/>
      <c r="BL1103" s="396"/>
      <c r="BM1103" s="396"/>
      <c r="BN1103" s="396"/>
      <c r="BO1103" s="396"/>
      <c r="BP1103" s="396"/>
      <c r="BQ1103" s="396"/>
      <c r="BR1103" s="396"/>
      <c r="BS1103" s="396"/>
      <c r="BT1103" s="396"/>
      <c r="BU1103" s="396"/>
      <c r="BV1103" s="396"/>
      <c r="BW1103" s="396"/>
      <c r="BX1103" s="396"/>
      <c r="BY1103" s="396"/>
    </row>
    <row r="1104" s="211" customFormat="true" ht="15" customHeight="true" x14ac:dyDescent="0.2">
      <c r="BA1104" s="396"/>
      <c r="BB1104" s="238"/>
      <c r="BC1104" s="396"/>
      <c r="BD1104" s="396"/>
      <c r="BE1104" s="396"/>
      <c r="BF1104" s="396"/>
      <c r="BG1104" s="396"/>
      <c r="BH1104" s="396"/>
      <c r="BI1104" s="396"/>
      <c r="BJ1104" s="396"/>
      <c r="BK1104" s="396"/>
      <c r="BL1104" s="396"/>
      <c r="BM1104" s="396"/>
      <c r="BN1104" s="396"/>
      <c r="BO1104" s="396"/>
      <c r="BP1104" s="396"/>
      <c r="BQ1104" s="396"/>
      <c r="BR1104" s="396"/>
      <c r="BS1104" s="396"/>
      <c r="BT1104" s="396"/>
      <c r="BU1104" s="396"/>
      <c r="BV1104" s="396"/>
      <c r="BW1104" s="396"/>
      <c r="BX1104" s="396"/>
      <c r="BY1104" s="396"/>
    </row>
    <row r="1105" s="211" customFormat="true" ht="15" customHeight="true" x14ac:dyDescent="0.2">
      <c r="BA1105" s="396"/>
      <c r="BB1105" s="238"/>
      <c r="BC1105" s="396"/>
      <c r="BD1105" s="396"/>
      <c r="BE1105" s="396"/>
      <c r="BF1105" s="396"/>
      <c r="BG1105" s="396"/>
      <c r="BH1105" s="396"/>
      <c r="BI1105" s="396"/>
      <c r="BJ1105" s="396"/>
      <c r="BK1105" s="396"/>
      <c r="BL1105" s="396"/>
      <c r="BM1105" s="396"/>
      <c r="BN1105" s="396"/>
      <c r="BO1105" s="396"/>
      <c r="BP1105" s="396"/>
      <c r="BQ1105" s="396"/>
      <c r="BR1105" s="396"/>
      <c r="BS1105" s="396"/>
      <c r="BT1105" s="396"/>
      <c r="BU1105" s="396"/>
      <c r="BV1105" s="396"/>
      <c r="BW1105" s="396"/>
      <c r="BX1105" s="396"/>
      <c r="BY1105" s="396"/>
    </row>
    <row r="1106" s="211" customFormat="true" ht="15" customHeight="true" x14ac:dyDescent="0.2">
      <c r="BA1106" s="396"/>
      <c r="BB1106" s="238"/>
      <c r="BC1106" s="396"/>
      <c r="BD1106" s="396"/>
      <c r="BE1106" s="396"/>
      <c r="BF1106" s="396"/>
      <c r="BG1106" s="396"/>
      <c r="BH1106" s="396"/>
      <c r="BI1106" s="396"/>
      <c r="BJ1106" s="396"/>
      <c r="BK1106" s="396"/>
      <c r="BL1106" s="396"/>
      <c r="BM1106" s="396"/>
      <c r="BN1106" s="396"/>
      <c r="BO1106" s="396"/>
      <c r="BP1106" s="396"/>
      <c r="BQ1106" s="396"/>
      <c r="BR1106" s="396"/>
      <c r="BS1106" s="396"/>
      <c r="BT1106" s="396"/>
      <c r="BU1106" s="396"/>
      <c r="BV1106" s="396"/>
      <c r="BW1106" s="396"/>
      <c r="BX1106" s="396"/>
      <c r="BY1106" s="396"/>
    </row>
    <row r="1107" s="211" customFormat="true" ht="15" customHeight="true" x14ac:dyDescent="0.2">
      <c r="BA1107" s="396"/>
      <c r="BB1107" s="238"/>
      <c r="BC1107" s="396"/>
      <c r="BD1107" s="396"/>
      <c r="BE1107" s="396"/>
      <c r="BF1107" s="396"/>
      <c r="BG1107" s="396"/>
      <c r="BH1107" s="396"/>
      <c r="BI1107" s="396"/>
      <c r="BJ1107" s="396"/>
      <c r="BK1107" s="396"/>
      <c r="BL1107" s="396"/>
      <c r="BM1107" s="396"/>
      <c r="BN1107" s="396"/>
      <c r="BO1107" s="396"/>
      <c r="BP1107" s="396"/>
      <c r="BQ1107" s="396"/>
      <c r="BR1107" s="396"/>
      <c r="BS1107" s="396"/>
      <c r="BT1107" s="396"/>
      <c r="BU1107" s="396"/>
      <c r="BV1107" s="396"/>
      <c r="BW1107" s="396"/>
      <c r="BX1107" s="396"/>
      <c r="BY1107" s="396"/>
    </row>
    <row r="1108" s="211" customFormat="true" ht="15" customHeight="true" x14ac:dyDescent="0.2">
      <c r="BA1108" s="396"/>
      <c r="BB1108" s="238"/>
      <c r="BC1108" s="396"/>
      <c r="BD1108" s="396"/>
      <c r="BE1108" s="396"/>
      <c r="BF1108" s="396"/>
      <c r="BG1108" s="396"/>
      <c r="BH1108" s="396"/>
      <c r="BI1108" s="396"/>
      <c r="BJ1108" s="396"/>
      <c r="BK1108" s="396"/>
      <c r="BL1108" s="396"/>
      <c r="BM1108" s="396"/>
      <c r="BN1108" s="396"/>
      <c r="BO1108" s="396"/>
      <c r="BP1108" s="396"/>
      <c r="BQ1108" s="396"/>
      <c r="BR1108" s="396"/>
      <c r="BS1108" s="396"/>
      <c r="BT1108" s="396"/>
      <c r="BU1108" s="396"/>
      <c r="BV1108" s="396"/>
      <c r="BW1108" s="396"/>
      <c r="BX1108" s="396"/>
      <c r="BY1108" s="396"/>
    </row>
    <row r="1109" s="211" customFormat="true" ht="15" customHeight="true" x14ac:dyDescent="0.2">
      <c r="BA1109" s="396"/>
      <c r="BB1109" s="238"/>
      <c r="BC1109" s="396"/>
      <c r="BD1109" s="396"/>
      <c r="BE1109" s="396"/>
      <c r="BF1109" s="396"/>
      <c r="BG1109" s="396"/>
      <c r="BH1109" s="396"/>
      <c r="BI1109" s="396"/>
      <c r="BJ1109" s="396"/>
      <c r="BK1109" s="396"/>
      <c r="BL1109" s="396"/>
      <c r="BM1109" s="396"/>
      <c r="BN1109" s="396"/>
      <c r="BO1109" s="396"/>
      <c r="BP1109" s="396"/>
      <c r="BQ1109" s="396"/>
      <c r="BR1109" s="396"/>
      <c r="BS1109" s="396"/>
      <c r="BT1109" s="396"/>
      <c r="BU1109" s="396"/>
      <c r="BV1109" s="396"/>
      <c r="BW1109" s="396"/>
      <c r="BX1109" s="396"/>
      <c r="BY1109" s="396"/>
    </row>
    <row r="1110" s="211" customFormat="true" ht="15" customHeight="true" x14ac:dyDescent="0.2">
      <c r="BA1110" s="396"/>
      <c r="BB1110" s="238"/>
      <c r="BC1110" s="396"/>
      <c r="BD1110" s="396"/>
      <c r="BE1110" s="396"/>
      <c r="BF1110" s="396"/>
      <c r="BG1110" s="396"/>
      <c r="BH1110" s="396"/>
      <c r="BI1110" s="396"/>
      <c r="BJ1110" s="396"/>
      <c r="BK1110" s="396"/>
      <c r="BL1110" s="396"/>
      <c r="BM1110" s="396"/>
      <c r="BN1110" s="396"/>
      <c r="BO1110" s="396"/>
      <c r="BP1110" s="396"/>
      <c r="BQ1110" s="396"/>
      <c r="BR1110" s="396"/>
      <c r="BS1110" s="396"/>
      <c r="BT1110" s="396"/>
      <c r="BU1110" s="396"/>
      <c r="BV1110" s="396"/>
      <c r="BW1110" s="396"/>
      <c r="BX1110" s="396"/>
      <c r="BY1110" s="396"/>
    </row>
    <row r="1111" s="211" customFormat="true" ht="15" customHeight="true" x14ac:dyDescent="0.2">
      <c r="BA1111" s="396"/>
      <c r="BB1111" s="238"/>
      <c r="BC1111" s="396"/>
      <c r="BD1111" s="396"/>
      <c r="BE1111" s="396"/>
      <c r="BF1111" s="396"/>
      <c r="BG1111" s="396"/>
      <c r="BH1111" s="396"/>
      <c r="BI1111" s="396"/>
      <c r="BJ1111" s="396"/>
      <c r="BK1111" s="396"/>
      <c r="BL1111" s="396"/>
      <c r="BM1111" s="396"/>
      <c r="BN1111" s="396"/>
      <c r="BO1111" s="396"/>
      <c r="BP1111" s="396"/>
      <c r="BQ1111" s="396"/>
      <c r="BR1111" s="396"/>
      <c r="BS1111" s="396"/>
      <c r="BT1111" s="396"/>
      <c r="BU1111" s="396"/>
      <c r="BV1111" s="396"/>
      <c r="BW1111" s="396"/>
      <c r="BX1111" s="396"/>
      <c r="BY1111" s="396"/>
    </row>
    <row r="1112" s="211" customFormat="true" ht="15" customHeight="true" x14ac:dyDescent="0.2">
      <c r="BA1112" s="396"/>
      <c r="BB1112" s="238"/>
      <c r="BC1112" s="396"/>
      <c r="BD1112" s="396"/>
      <c r="BE1112" s="396"/>
      <c r="BF1112" s="396"/>
      <c r="BG1112" s="396"/>
      <c r="BH1112" s="396"/>
      <c r="BI1112" s="396"/>
      <c r="BJ1112" s="396"/>
      <c r="BK1112" s="396"/>
      <c r="BL1112" s="396"/>
      <c r="BM1112" s="396"/>
      <c r="BN1112" s="396"/>
      <c r="BO1112" s="396"/>
      <c r="BP1112" s="396"/>
      <c r="BQ1112" s="396"/>
      <c r="BR1112" s="396"/>
      <c r="BS1112" s="396"/>
      <c r="BT1112" s="396"/>
      <c r="BU1112" s="396"/>
      <c r="BV1112" s="396"/>
      <c r="BW1112" s="396"/>
      <c r="BX1112" s="396"/>
      <c r="BY1112" s="396"/>
    </row>
    <row r="1113" s="211" customFormat="true" ht="15" customHeight="true" x14ac:dyDescent="0.2">
      <c r="BA1113" s="396"/>
      <c r="BB1113" s="238"/>
      <c r="BC1113" s="396"/>
      <c r="BD1113" s="396"/>
      <c r="BE1113" s="396"/>
      <c r="BF1113" s="396"/>
      <c r="BG1113" s="396"/>
      <c r="BH1113" s="396"/>
      <c r="BI1113" s="396"/>
      <c r="BJ1113" s="396"/>
      <c r="BK1113" s="396"/>
      <c r="BL1113" s="396"/>
      <c r="BM1113" s="396"/>
      <c r="BN1113" s="396"/>
      <c r="BO1113" s="396"/>
      <c r="BP1113" s="396"/>
      <c r="BQ1113" s="396"/>
      <c r="BR1113" s="396"/>
      <c r="BS1113" s="396"/>
      <c r="BT1113" s="396"/>
      <c r="BU1113" s="396"/>
      <c r="BV1113" s="396"/>
      <c r="BW1113" s="396"/>
      <c r="BX1113" s="396"/>
      <c r="BY1113" s="396"/>
    </row>
    <row r="1114" s="618" customFormat="true" ht="17.1" customHeight="true" x14ac:dyDescent="0.2">
      <c r="A1114" s="620"/>
      <c r="B1114" s="608"/>
      <c r="C1114" s="609"/>
      <c r="D1114" s="610"/>
      <c r="E1114" s="610"/>
      <c r="F1114" s="610"/>
      <c r="G1114" s="611"/>
      <c r="H1114" s="610"/>
      <c r="I1114" s="610"/>
      <c r="J1114" s="610"/>
      <c r="K1114" s="610"/>
      <c r="L1114" s="611"/>
      <c r="M1114" s="610"/>
      <c r="N1114" s="610"/>
      <c r="O1114" s="610"/>
      <c r="P1114" s="610"/>
      <c r="Q1114" s="611"/>
      <c r="R1114" s="610"/>
      <c r="S1114" s="610"/>
      <c r="T1114" s="610"/>
      <c r="U1114" s="610"/>
      <c r="V1114" s="610"/>
      <c r="W1114" s="610"/>
      <c r="X1114" s="610"/>
      <c r="Y1114" s="612"/>
      <c r="BA1114" s="396"/>
      <c r="BB1114" s="238"/>
      <c r="BC1114" s="396"/>
      <c r="BD1114" s="396"/>
      <c r="BE1114" s="396"/>
      <c r="BF1114" s="396"/>
      <c r="BG1114" s="396"/>
      <c r="BH1114" s="396"/>
      <c r="BI1114" s="396"/>
      <c r="BJ1114" s="396"/>
      <c r="BK1114" s="396"/>
      <c r="BL1114" s="396"/>
      <c r="BM1114" s="396"/>
      <c r="BN1114" s="396"/>
      <c r="BO1114" s="396"/>
      <c r="BP1114" s="396"/>
      <c r="BQ1114" s="396"/>
      <c r="BR1114" s="396"/>
      <c r="BS1114" s="396"/>
      <c r="BT1114" s="396"/>
      <c r="BU1114" s="396"/>
      <c r="BV1114" s="396"/>
      <c r="BW1114" s="396"/>
      <c r="BX1114" s="396"/>
      <c r="BY1114" s="396"/>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618" customFormat="true" ht="17.1" customHeight="true" x14ac:dyDescent="0.2">
      <c r="A1115" s="620"/>
      <c r="B1115" s="608"/>
      <c r="C1115" s="609"/>
      <c r="D1115" s="610"/>
      <c r="E1115" s="610"/>
      <c r="F1115" s="610"/>
      <c r="G1115" s="611"/>
      <c r="H1115" s="610"/>
      <c r="I1115" s="610"/>
      <c r="J1115" s="610"/>
      <c r="K1115" s="610"/>
      <c r="L1115" s="611"/>
      <c r="M1115" s="610"/>
      <c r="N1115" s="610"/>
      <c r="O1115" s="610"/>
      <c r="P1115" s="610"/>
      <c r="Q1115" s="611"/>
      <c r="R1115" s="610"/>
      <c r="S1115" s="610"/>
      <c r="T1115" s="610"/>
      <c r="U1115" s="610"/>
      <c r="V1115" s="610"/>
      <c r="W1115" s="610"/>
      <c r="X1115" s="610"/>
      <c r="Y1115" s="612"/>
      <c r="BA1115" s="396"/>
      <c r="BB1115" s="238"/>
      <c r="BC1115" s="396"/>
      <c r="BD1115" s="396"/>
      <c r="BE1115" s="396"/>
      <c r="BF1115" s="396"/>
      <c r="BG1115" s="396"/>
      <c r="BH1115" s="396"/>
      <c r="BI1115" s="396"/>
      <c r="BJ1115" s="396"/>
      <c r="BK1115" s="396"/>
      <c r="BL1115" s="396"/>
      <c r="BM1115" s="396"/>
      <c r="BN1115" s="396"/>
      <c r="BO1115" s="396"/>
      <c r="BP1115" s="396"/>
      <c r="BQ1115" s="396"/>
      <c r="BR1115" s="396"/>
      <c r="BS1115" s="396"/>
      <c r="BT1115" s="396"/>
      <c r="BU1115" s="396"/>
      <c r="BV1115" s="396"/>
      <c r="BW1115" s="396"/>
      <c r="BX1115" s="396"/>
      <c r="BY1115" s="396"/>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618" customFormat="true" ht="17.1" customHeight="true" x14ac:dyDescent="0.2">
      <c r="A1116" s="620"/>
      <c r="B1116" s="608"/>
      <c r="C1116" s="609"/>
      <c r="D1116" s="610"/>
      <c r="E1116" s="610"/>
      <c r="F1116" s="610"/>
      <c r="G1116" s="611"/>
      <c r="H1116" s="610"/>
      <c r="I1116" s="610"/>
      <c r="J1116" s="610"/>
      <c r="K1116" s="610"/>
      <c r="L1116" s="611"/>
      <c r="M1116" s="610"/>
      <c r="N1116" s="610"/>
      <c r="O1116" s="610"/>
      <c r="P1116" s="610"/>
      <c r="Q1116" s="611"/>
      <c r="R1116" s="610"/>
      <c r="S1116" s="610"/>
      <c r="T1116" s="610"/>
      <c r="U1116" s="610"/>
      <c r="V1116" s="610"/>
      <c r="W1116" s="610"/>
      <c r="X1116" s="610"/>
      <c r="Y1116" s="612"/>
      <c r="BA1116" s="396"/>
      <c r="BB1116" s="238"/>
      <c r="BC1116" s="396"/>
      <c r="BD1116" s="396"/>
      <c r="BE1116" s="396"/>
      <c r="BF1116" s="396"/>
      <c r="BG1116" s="396"/>
      <c r="BH1116" s="396"/>
      <c r="BI1116" s="396"/>
      <c r="BJ1116" s="396"/>
      <c r="BK1116" s="396"/>
      <c r="BL1116" s="396"/>
      <c r="BM1116" s="396"/>
      <c r="BN1116" s="396"/>
      <c r="BO1116" s="396"/>
      <c r="BP1116" s="396"/>
      <c r="BQ1116" s="396"/>
      <c r="BR1116" s="396"/>
      <c r="BS1116" s="396"/>
      <c r="BT1116" s="396"/>
      <c r="BU1116" s="396"/>
      <c r="BV1116" s="396"/>
      <c r="BW1116" s="396"/>
      <c r="BX1116" s="396"/>
      <c r="BY1116" s="396"/>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618" customFormat="true" ht="17.1" customHeight="true" x14ac:dyDescent="0.2">
      <c r="A1117" s="621"/>
      <c r="B1117" s="613"/>
      <c r="C1117" s="614"/>
      <c r="D1117" s="615"/>
      <c r="E1117" s="615"/>
      <c r="F1117" s="615"/>
      <c r="G1117" s="616"/>
      <c r="H1117" s="615"/>
      <c r="I1117" s="615"/>
      <c r="J1117" s="615"/>
      <c r="K1117" s="615"/>
      <c r="L1117" s="616"/>
      <c r="M1117" s="615"/>
      <c r="N1117" s="615"/>
      <c r="O1117" s="615"/>
      <c r="P1117" s="615"/>
      <c r="Q1117" s="616"/>
      <c r="R1117" s="615"/>
      <c r="S1117" s="615"/>
      <c r="T1117" s="615"/>
      <c r="U1117" s="615"/>
      <c r="V1117" s="615"/>
      <c r="W1117" s="615"/>
      <c r="X1117" s="615"/>
      <c r="Y1117" s="617"/>
      <c r="BA1117" s="396"/>
      <c r="BB1117" s="238"/>
      <c r="BC1117" s="396"/>
      <c r="BD1117" s="396"/>
      <c r="BE1117" s="396"/>
      <c r="BF1117" s="396"/>
      <c r="BG1117" s="396"/>
      <c r="BH1117" s="396"/>
      <c r="BI1117" s="396"/>
      <c r="BJ1117" s="396"/>
      <c r="BK1117" s="396"/>
      <c r="BL1117" s="396"/>
      <c r="BM1117" s="396"/>
      <c r="BN1117" s="396"/>
      <c r="BO1117" s="396"/>
      <c r="BP1117" s="396"/>
      <c r="BQ1117" s="396"/>
      <c r="BR1117" s="396"/>
      <c r="BS1117" s="396"/>
      <c r="BT1117" s="396"/>
      <c r="BU1117" s="396"/>
      <c r="BV1117" s="396"/>
      <c r="BW1117" s="396"/>
      <c r="BX1117" s="396"/>
      <c r="BY1117" s="396"/>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96"/>
      <c r="BB1118" s="238"/>
      <c r="BC1118" s="396"/>
      <c r="BD1118" s="396"/>
      <c r="BE1118" s="396"/>
      <c r="BF1118" s="396"/>
      <c r="BG1118" s="396"/>
      <c r="BH1118" s="396"/>
      <c r="BI1118" s="396"/>
      <c r="BJ1118" s="396"/>
      <c r="BK1118" s="396"/>
      <c r="BL1118" s="396"/>
      <c r="BM1118" s="396"/>
      <c r="BN1118" s="396"/>
      <c r="BO1118" s="396"/>
      <c r="BP1118" s="396"/>
      <c r="BQ1118" s="396"/>
      <c r="BR1118" s="396"/>
      <c r="BS1118" s="396"/>
      <c r="BT1118" s="396"/>
      <c r="BU1118" s="396"/>
      <c r="BV1118" s="396"/>
      <c r="BW1118" s="396"/>
      <c r="BX1118" s="396"/>
      <c r="BY1118" s="396"/>
    </row>
    <row r="1119" s="211" customFormat="true" ht="15" customHeight="true" x14ac:dyDescent="0.2">
      <c r="BA1119" s="396"/>
      <c r="BB1119" s="238"/>
      <c r="BC1119" s="396"/>
      <c r="BD1119" s="396"/>
      <c r="BE1119" s="396"/>
      <c r="BF1119" s="396"/>
      <c r="BG1119" s="396"/>
      <c r="BH1119" s="396"/>
      <c r="BI1119" s="396"/>
      <c r="BJ1119" s="396"/>
      <c r="BK1119" s="396"/>
      <c r="BL1119" s="396"/>
      <c r="BM1119" s="396"/>
      <c r="BN1119" s="396"/>
      <c r="BO1119" s="396"/>
      <c r="BP1119" s="396"/>
      <c r="BQ1119" s="396"/>
      <c r="BR1119" s="396"/>
      <c r="BS1119" s="396"/>
      <c r="BT1119" s="396"/>
      <c r="BU1119" s="396"/>
      <c r="BV1119" s="396"/>
      <c r="BW1119" s="396"/>
      <c r="BX1119" s="396"/>
      <c r="BY1119" s="396"/>
    </row>
    <row r="1120" s="211" customFormat="true" ht="15" customHeight="true" x14ac:dyDescent="0.2">
      <c r="BA1120" s="396"/>
      <c r="BB1120" s="238"/>
      <c r="BC1120" s="396"/>
      <c r="BD1120" s="396"/>
      <c r="BE1120" s="396"/>
      <c r="BF1120" s="396"/>
      <c r="BG1120" s="396"/>
      <c r="BH1120" s="396"/>
      <c r="BI1120" s="396"/>
      <c r="BJ1120" s="396"/>
      <c r="BK1120" s="396"/>
      <c r="BL1120" s="396"/>
      <c r="BM1120" s="396"/>
      <c r="BN1120" s="396"/>
      <c r="BO1120" s="396"/>
      <c r="BP1120" s="396"/>
      <c r="BQ1120" s="396"/>
      <c r="BR1120" s="396"/>
      <c r="BS1120" s="396"/>
      <c r="BT1120" s="396"/>
      <c r="BU1120" s="396"/>
      <c r="BV1120" s="396"/>
      <c r="BW1120" s="396"/>
      <c r="BX1120" s="396"/>
      <c r="BY1120" s="396"/>
    </row>
    <row r="1121" s="211" customFormat="true" ht="15" customHeight="true" x14ac:dyDescent="0.2">
      <c r="BA1121" s="396"/>
      <c r="BB1121" s="238"/>
      <c r="BC1121" s="396"/>
      <c r="BD1121" s="396"/>
      <c r="BE1121" s="396"/>
      <c r="BF1121" s="396"/>
      <c r="BG1121" s="396"/>
      <c r="BH1121" s="396"/>
      <c r="BI1121" s="396"/>
      <c r="BJ1121" s="396"/>
      <c r="BK1121" s="396"/>
      <c r="BL1121" s="396"/>
      <c r="BM1121" s="396"/>
      <c r="BN1121" s="396"/>
      <c r="BO1121" s="396"/>
      <c r="BP1121" s="396"/>
      <c r="BQ1121" s="396"/>
      <c r="BR1121" s="396"/>
      <c r="BS1121" s="396"/>
      <c r="BT1121" s="396"/>
      <c r="BU1121" s="396"/>
      <c r="BV1121" s="396"/>
      <c r="BW1121" s="396"/>
      <c r="BX1121" s="396"/>
      <c r="BY1121" s="396"/>
    </row>
    <row r="1122" s="211" customFormat="true" ht="15" customHeight="true" x14ac:dyDescent="0.2">
      <c r="BA1122" s="396"/>
      <c r="BB1122" s="238"/>
      <c r="BC1122" s="396"/>
      <c r="BD1122" s="396"/>
      <c r="BE1122" s="396"/>
      <c r="BF1122" s="396"/>
      <c r="BG1122" s="396"/>
      <c r="BH1122" s="396"/>
      <c r="BI1122" s="396"/>
      <c r="BJ1122" s="396"/>
      <c r="BK1122" s="396"/>
      <c r="BL1122" s="396"/>
      <c r="BM1122" s="396"/>
      <c r="BN1122" s="396"/>
      <c r="BO1122" s="396"/>
      <c r="BP1122" s="396"/>
      <c r="BQ1122" s="396"/>
      <c r="BR1122" s="396"/>
      <c r="BS1122" s="396"/>
      <c r="BT1122" s="396"/>
      <c r="BU1122" s="396"/>
      <c r="BV1122" s="396"/>
      <c r="BW1122" s="396"/>
      <c r="BX1122" s="396"/>
      <c r="BY1122" s="396"/>
    </row>
    <row r="1123" s="211" customFormat="true" ht="15" customHeight="true" x14ac:dyDescent="0.2">
      <c r="BA1123" s="396"/>
      <c r="BB1123" s="238"/>
      <c r="BC1123" s="396"/>
      <c r="BD1123" s="396"/>
      <c r="BE1123" s="396"/>
      <c r="BF1123" s="396"/>
      <c r="BG1123" s="396"/>
      <c r="BH1123" s="396"/>
      <c r="BI1123" s="396"/>
      <c r="BJ1123" s="396"/>
      <c r="BK1123" s="396"/>
      <c r="BL1123" s="396"/>
      <c r="BM1123" s="396"/>
      <c r="BN1123" s="396"/>
      <c r="BO1123" s="396"/>
      <c r="BP1123" s="396"/>
      <c r="BQ1123" s="396"/>
      <c r="BR1123" s="396"/>
      <c r="BS1123" s="396"/>
      <c r="BT1123" s="396"/>
      <c r="BU1123" s="396"/>
      <c r="BV1123" s="396"/>
      <c r="BW1123" s="396"/>
      <c r="BX1123" s="396"/>
      <c r="BY1123" s="396"/>
    </row>
    <row r="1124" s="211" customFormat="true" ht="15" customHeight="true" x14ac:dyDescent="0.2">
      <c r="BA1124" s="396"/>
      <c r="BB1124" s="238"/>
      <c r="BC1124" s="396"/>
      <c r="BD1124" s="396"/>
      <c r="BE1124" s="396"/>
      <c r="BF1124" s="396"/>
      <c r="BG1124" s="396"/>
      <c r="BH1124" s="396"/>
      <c r="BI1124" s="396"/>
      <c r="BJ1124" s="396"/>
      <c r="BK1124" s="396"/>
      <c r="BL1124" s="396"/>
      <c r="BM1124" s="396"/>
      <c r="BN1124" s="396"/>
      <c r="BO1124" s="396"/>
      <c r="BP1124" s="396"/>
      <c r="BQ1124" s="396"/>
      <c r="BR1124" s="396"/>
      <c r="BS1124" s="396"/>
      <c r="BT1124" s="396"/>
      <c r="BU1124" s="396"/>
      <c r="BV1124" s="396"/>
      <c r="BW1124" s="396"/>
      <c r="BX1124" s="396"/>
      <c r="BY1124" s="396"/>
    </row>
    <row r="1125" s="211" customFormat="true" ht="15" customHeight="true" x14ac:dyDescent="0.2">
      <c r="BA1125" s="396"/>
      <c r="BB1125" s="238"/>
      <c r="BC1125" s="396"/>
      <c r="BD1125" s="396"/>
      <c r="BE1125" s="396"/>
      <c r="BF1125" s="396"/>
      <c r="BG1125" s="396"/>
      <c r="BH1125" s="396"/>
      <c r="BI1125" s="396"/>
      <c r="BJ1125" s="396"/>
      <c r="BK1125" s="396"/>
      <c r="BL1125" s="396"/>
      <c r="BM1125" s="396"/>
      <c r="BN1125" s="396"/>
      <c r="BO1125" s="396"/>
      <c r="BP1125" s="396"/>
      <c r="BQ1125" s="396"/>
      <c r="BR1125" s="396"/>
      <c r="BS1125" s="396"/>
      <c r="BT1125" s="396"/>
      <c r="BU1125" s="396"/>
      <c r="BV1125" s="396"/>
      <c r="BW1125" s="396"/>
      <c r="BX1125" s="396"/>
      <c r="BY1125" s="396"/>
    </row>
    <row r="1126" s="211" customFormat="true" ht="15" customHeight="true" x14ac:dyDescent="0.2">
      <c r="BA1126" s="396"/>
      <c r="BB1126" s="238"/>
      <c r="BC1126" s="396"/>
      <c r="BD1126" s="396"/>
      <c r="BE1126" s="396"/>
      <c r="BF1126" s="396"/>
      <c r="BG1126" s="396"/>
      <c r="BH1126" s="396"/>
      <c r="BI1126" s="396"/>
      <c r="BJ1126" s="396"/>
      <c r="BK1126" s="396"/>
      <c r="BL1126" s="396"/>
      <c r="BM1126" s="396"/>
      <c r="BN1126" s="396"/>
      <c r="BO1126" s="396"/>
      <c r="BP1126" s="396"/>
      <c r="BQ1126" s="396"/>
      <c r="BR1126" s="396"/>
      <c r="BS1126" s="396"/>
      <c r="BT1126" s="396"/>
      <c r="BU1126" s="396"/>
      <c r="BV1126" s="396"/>
      <c r="BW1126" s="396"/>
      <c r="BX1126" s="396"/>
      <c r="BY1126" s="396"/>
    </row>
    <row r="1127" s="211" customFormat="true" ht="15" customHeight="true" x14ac:dyDescent="0.2">
      <c r="BA1127" s="396"/>
      <c r="BB1127" s="238"/>
      <c r="BC1127" s="396"/>
      <c r="BD1127" s="396"/>
      <c r="BE1127" s="396"/>
      <c r="BF1127" s="396"/>
      <c r="BG1127" s="396"/>
      <c r="BH1127" s="396"/>
      <c r="BI1127" s="396"/>
      <c r="BJ1127" s="396"/>
      <c r="BK1127" s="396"/>
      <c r="BL1127" s="396"/>
      <c r="BM1127" s="396"/>
      <c r="BN1127" s="396"/>
      <c r="BO1127" s="396"/>
      <c r="BP1127" s="396"/>
      <c r="BQ1127" s="396"/>
      <c r="BR1127" s="396"/>
      <c r="BS1127" s="396"/>
      <c r="BT1127" s="396"/>
      <c r="BU1127" s="396"/>
      <c r="BV1127" s="396"/>
      <c r="BW1127" s="396"/>
      <c r="BX1127" s="396"/>
      <c r="BY1127" s="396"/>
    </row>
    <row r="1128" s="211" customFormat="true" ht="15" customHeight="true" x14ac:dyDescent="0.2">
      <c r="BA1128" s="396"/>
      <c r="BB1128" s="238"/>
      <c r="BC1128" s="396"/>
      <c r="BD1128" s="396"/>
      <c r="BE1128" s="396"/>
      <c r="BF1128" s="396"/>
      <c r="BG1128" s="396"/>
      <c r="BH1128" s="396"/>
      <c r="BI1128" s="396"/>
      <c r="BJ1128" s="396"/>
      <c r="BK1128" s="396"/>
      <c r="BL1128" s="396"/>
      <c r="BM1128" s="396"/>
      <c r="BN1128" s="396"/>
      <c r="BO1128" s="396"/>
      <c r="BP1128" s="396"/>
      <c r="BQ1128" s="396"/>
      <c r="BR1128" s="396"/>
      <c r="BS1128" s="396"/>
      <c r="BT1128" s="396"/>
      <c r="BU1128" s="396"/>
      <c r="BV1128" s="396"/>
      <c r="BW1128" s="396"/>
      <c r="BX1128" s="396"/>
      <c r="BY1128" s="396"/>
    </row>
    <row r="1129" s="211" customFormat="true" ht="15" customHeight="true" x14ac:dyDescent="0.2">
      <c r="BA1129" s="396"/>
      <c r="BB1129" s="238"/>
      <c r="BC1129" s="396"/>
      <c r="BD1129" s="396"/>
      <c r="BE1129" s="396"/>
      <c r="BF1129" s="396"/>
      <c r="BG1129" s="396"/>
      <c r="BH1129" s="396"/>
      <c r="BI1129" s="396"/>
      <c r="BJ1129" s="396"/>
      <c r="BK1129" s="396"/>
      <c r="BL1129" s="396"/>
      <c r="BM1129" s="396"/>
      <c r="BN1129" s="396"/>
      <c r="BO1129" s="396"/>
      <c r="BP1129" s="396"/>
      <c r="BQ1129" s="396"/>
      <c r="BR1129" s="396"/>
      <c r="BS1129" s="396"/>
      <c r="BT1129" s="396"/>
      <c r="BU1129" s="396"/>
      <c r="BV1129" s="396"/>
      <c r="BW1129" s="396"/>
      <c r="BX1129" s="396"/>
      <c r="BY1129" s="396"/>
    </row>
    <row r="1130" s="211" customFormat="true" ht="15" customHeight="true" x14ac:dyDescent="0.2">
      <c r="BA1130" s="396"/>
      <c r="BB1130" s="238"/>
      <c r="BC1130" s="396"/>
      <c r="BD1130" s="396"/>
      <c r="BE1130" s="396"/>
      <c r="BF1130" s="396"/>
      <c r="BG1130" s="396"/>
      <c r="BH1130" s="396"/>
      <c r="BI1130" s="396"/>
      <c r="BJ1130" s="396"/>
      <c r="BK1130" s="396"/>
      <c r="BL1130" s="396"/>
      <c r="BM1130" s="396"/>
      <c r="BN1130" s="396"/>
      <c r="BO1130" s="396"/>
      <c r="BP1130" s="396"/>
      <c r="BQ1130" s="396"/>
      <c r="BR1130" s="396"/>
      <c r="BS1130" s="396"/>
      <c r="BT1130" s="396"/>
      <c r="BU1130" s="396"/>
      <c r="BV1130" s="396"/>
      <c r="BW1130" s="396"/>
      <c r="BX1130" s="396"/>
      <c r="BY1130" s="396"/>
    </row>
    <row r="1131" s="211" customFormat="true" ht="15" customHeight="true" x14ac:dyDescent="0.2">
      <c r="BA1131" s="396"/>
      <c r="BB1131" s="238"/>
      <c r="BC1131" s="396"/>
      <c r="BD1131" s="396"/>
      <c r="BE1131" s="396"/>
      <c r="BF1131" s="396"/>
      <c r="BG1131" s="396"/>
      <c r="BH1131" s="396"/>
      <c r="BI1131" s="396"/>
      <c r="BJ1131" s="396"/>
      <c r="BK1131" s="396"/>
      <c r="BL1131" s="396"/>
      <c r="BM1131" s="396"/>
      <c r="BN1131" s="396"/>
      <c r="BO1131" s="396"/>
      <c r="BP1131" s="396"/>
      <c r="BQ1131" s="396"/>
      <c r="BR1131" s="396"/>
      <c r="BS1131" s="396"/>
      <c r="BT1131" s="396"/>
      <c r="BU1131" s="396"/>
      <c r="BV1131" s="396"/>
      <c r="BW1131" s="396"/>
      <c r="BX1131" s="396"/>
      <c r="BY1131" s="396"/>
    </row>
    <row r="1132" s="211" customFormat="true" ht="15" customHeight="true" x14ac:dyDescent="0.2">
      <c r="BA1132" s="396"/>
      <c r="BB1132" s="238"/>
      <c r="BC1132" s="396"/>
      <c r="BD1132" s="396"/>
      <c r="BE1132" s="396"/>
      <c r="BF1132" s="396"/>
      <c r="BG1132" s="396"/>
      <c r="BH1132" s="396"/>
      <c r="BI1132" s="396"/>
      <c r="BJ1132" s="396"/>
      <c r="BK1132" s="396"/>
      <c r="BL1132" s="396"/>
      <c r="BM1132" s="396"/>
      <c r="BN1132" s="396"/>
      <c r="BO1132" s="396"/>
      <c r="BP1132" s="396"/>
      <c r="BQ1132" s="396"/>
      <c r="BR1132" s="396"/>
      <c r="BS1132" s="396"/>
      <c r="BT1132" s="396"/>
      <c r="BU1132" s="396"/>
      <c r="BV1132" s="396"/>
      <c r="BW1132" s="396"/>
      <c r="BX1132" s="396"/>
      <c r="BY1132" s="396"/>
    </row>
    <row r="1133" s="211" customFormat="true" ht="15" customHeight="true" x14ac:dyDescent="0.2">
      <c r="BA1133" s="396"/>
      <c r="BB1133" s="238"/>
      <c r="BC1133" s="396"/>
      <c r="BD1133" s="396"/>
      <c r="BE1133" s="396"/>
      <c r="BF1133" s="396"/>
      <c r="BG1133" s="396"/>
      <c r="BH1133" s="396"/>
      <c r="BI1133" s="396"/>
      <c r="BJ1133" s="396"/>
      <c r="BK1133" s="396"/>
      <c r="BL1133" s="396"/>
      <c r="BM1133" s="396"/>
      <c r="BN1133" s="396"/>
      <c r="BO1133" s="396"/>
      <c r="BP1133" s="396"/>
      <c r="BQ1133" s="396"/>
      <c r="BR1133" s="396"/>
      <c r="BS1133" s="396"/>
      <c r="BT1133" s="396"/>
      <c r="BU1133" s="396"/>
      <c r="BV1133" s="396"/>
      <c r="BW1133" s="396"/>
      <c r="BX1133" s="396"/>
      <c r="BY1133" s="396"/>
    </row>
    <row r="1134" s="211" customFormat="true" ht="15" customHeight="true" x14ac:dyDescent="0.2">
      <c r="BA1134" s="396"/>
      <c r="BB1134" s="238"/>
      <c r="BC1134" s="396"/>
      <c r="BD1134" s="396"/>
      <c r="BE1134" s="396"/>
      <c r="BF1134" s="396"/>
      <c r="BG1134" s="396"/>
      <c r="BH1134" s="396"/>
      <c r="BI1134" s="396"/>
      <c r="BJ1134" s="396"/>
      <c r="BK1134" s="396"/>
      <c r="BL1134" s="396"/>
      <c r="BM1134" s="396"/>
      <c r="BN1134" s="396"/>
      <c r="BO1134" s="396"/>
      <c r="BP1134" s="396"/>
      <c r="BQ1134" s="396"/>
      <c r="BR1134" s="396"/>
      <c r="BS1134" s="396"/>
      <c r="BT1134" s="396"/>
      <c r="BU1134" s="396"/>
      <c r="BV1134" s="396"/>
      <c r="BW1134" s="396"/>
      <c r="BX1134" s="396"/>
      <c r="BY1134" s="396"/>
    </row>
    <row r="1135" s="211" customFormat="true" ht="15" customHeight="true" x14ac:dyDescent="0.2">
      <c r="BA1135" s="396"/>
      <c r="BB1135" s="238"/>
      <c r="BC1135" s="396"/>
      <c r="BD1135" s="396"/>
      <c r="BE1135" s="396"/>
      <c r="BF1135" s="396"/>
      <c r="BG1135" s="396"/>
      <c r="BH1135" s="396"/>
      <c r="BI1135" s="396"/>
      <c r="BJ1135" s="396"/>
      <c r="BK1135" s="396"/>
      <c r="BL1135" s="396"/>
      <c r="BM1135" s="396"/>
      <c r="BN1135" s="396"/>
      <c r="BO1135" s="396"/>
      <c r="BP1135" s="396"/>
      <c r="BQ1135" s="396"/>
      <c r="BR1135" s="396"/>
      <c r="BS1135" s="396"/>
      <c r="BT1135" s="396"/>
      <c r="BU1135" s="396"/>
      <c r="BV1135" s="396"/>
      <c r="BW1135" s="396"/>
      <c r="BX1135" s="396"/>
      <c r="BY1135" s="396"/>
    </row>
    <row r="1136" s="211" customFormat="true" ht="15" customHeight="true" x14ac:dyDescent="0.2">
      <c r="BA1136" s="396"/>
      <c r="BB1136" s="238"/>
      <c r="BC1136" s="396"/>
      <c r="BD1136" s="396"/>
      <c r="BE1136" s="396"/>
      <c r="BF1136" s="396"/>
      <c r="BG1136" s="396"/>
      <c r="BH1136" s="396"/>
      <c r="BI1136" s="396"/>
      <c r="BJ1136" s="396"/>
      <c r="BK1136" s="396"/>
      <c r="BL1136" s="396"/>
      <c r="BM1136" s="396"/>
      <c r="BN1136" s="396"/>
      <c r="BO1136" s="396"/>
      <c r="BP1136" s="396"/>
      <c r="BQ1136" s="396"/>
      <c r="BR1136" s="396"/>
      <c r="BS1136" s="396"/>
      <c r="BT1136" s="396"/>
      <c r="BU1136" s="396"/>
      <c r="BV1136" s="396"/>
      <c r="BW1136" s="396"/>
      <c r="BX1136" s="396"/>
      <c r="BY1136" s="396"/>
    </row>
    <row r="1137" s="211" customFormat="true" ht="15" customHeight="true" x14ac:dyDescent="0.2">
      <c r="BA1137" s="396"/>
      <c r="BB1137" s="238"/>
      <c r="BC1137" s="396"/>
      <c r="BD1137" s="396"/>
      <c r="BE1137" s="396"/>
      <c r="BF1137" s="396"/>
      <c r="BG1137" s="396"/>
      <c r="BH1137" s="396"/>
      <c r="BI1137" s="396"/>
      <c r="BJ1137" s="396"/>
      <c r="BK1137" s="396"/>
      <c r="BL1137" s="396"/>
      <c r="BM1137" s="396"/>
      <c r="BN1137" s="396"/>
      <c r="BO1137" s="396"/>
      <c r="BP1137" s="396"/>
      <c r="BQ1137" s="396"/>
      <c r="BR1137" s="396"/>
      <c r="BS1137" s="396"/>
      <c r="BT1137" s="396"/>
      <c r="BU1137" s="396"/>
      <c r="BV1137" s="396"/>
      <c r="BW1137" s="396"/>
      <c r="BX1137" s="396"/>
      <c r="BY1137" s="396"/>
    </row>
    <row r="1138" s="211" customFormat="true" ht="15" customHeight="true" x14ac:dyDescent="0.2">
      <c r="BA1138" s="396"/>
      <c r="BB1138" s="238"/>
      <c r="BC1138" s="396"/>
      <c r="BD1138" s="396"/>
      <c r="BE1138" s="396"/>
      <c r="BF1138" s="396"/>
      <c r="BG1138" s="396"/>
      <c r="BH1138" s="396"/>
      <c r="BI1138" s="396"/>
      <c r="BJ1138" s="396"/>
      <c r="BK1138" s="396"/>
      <c r="BL1138" s="396"/>
      <c r="BM1138" s="396"/>
      <c r="BN1138" s="396"/>
      <c r="BO1138" s="396"/>
      <c r="BP1138" s="396"/>
      <c r="BQ1138" s="396"/>
      <c r="BR1138" s="396"/>
      <c r="BS1138" s="396"/>
      <c r="BT1138" s="396"/>
      <c r="BU1138" s="396"/>
      <c r="BV1138" s="396"/>
      <c r="BW1138" s="396"/>
      <c r="BX1138" s="396"/>
      <c r="BY1138" s="396"/>
    </row>
    <row r="1139" s="211" customFormat="true" ht="15" customHeight="true" x14ac:dyDescent="0.2">
      <c r="BA1139" s="396"/>
      <c r="BB1139" s="238"/>
      <c r="BC1139" s="396"/>
      <c r="BD1139" s="396"/>
      <c r="BE1139" s="396"/>
      <c r="BF1139" s="396"/>
      <c r="BG1139" s="396"/>
      <c r="BH1139" s="396"/>
      <c r="BI1139" s="396"/>
      <c r="BJ1139" s="396"/>
      <c r="BK1139" s="396"/>
      <c r="BL1139" s="396"/>
      <c r="BM1139" s="396"/>
      <c r="BN1139" s="396"/>
      <c r="BO1139" s="396"/>
      <c r="BP1139" s="396"/>
      <c r="BQ1139" s="396"/>
      <c r="BR1139" s="396"/>
      <c r="BS1139" s="396"/>
      <c r="BT1139" s="396"/>
      <c r="BU1139" s="396"/>
      <c r="BV1139" s="396"/>
      <c r="BW1139" s="396"/>
      <c r="BX1139" s="396"/>
      <c r="BY1139" s="396"/>
    </row>
    <row r="1140" s="211" customFormat="true" ht="15" customHeight="true" x14ac:dyDescent="0.2">
      <c r="BA1140" s="396"/>
      <c r="BB1140" s="238"/>
      <c r="BC1140" s="396"/>
      <c r="BD1140" s="396"/>
      <c r="BE1140" s="396"/>
      <c r="BF1140" s="396"/>
      <c r="BG1140" s="396"/>
      <c r="BH1140" s="396"/>
      <c r="BI1140" s="396"/>
      <c r="BJ1140" s="396"/>
      <c r="BK1140" s="396"/>
      <c r="BL1140" s="396"/>
      <c r="BM1140" s="396"/>
      <c r="BN1140" s="396"/>
      <c r="BO1140" s="396"/>
      <c r="BP1140" s="396"/>
      <c r="BQ1140" s="396"/>
      <c r="BR1140" s="396"/>
      <c r="BS1140" s="396"/>
      <c r="BT1140" s="396"/>
      <c r="BU1140" s="396"/>
      <c r="BV1140" s="396"/>
      <c r="BW1140" s="396"/>
      <c r="BX1140" s="396"/>
      <c r="BY1140" s="396"/>
    </row>
    <row r="1141" s="211" customFormat="true" ht="15" customHeight="true" x14ac:dyDescent="0.2">
      <c r="BA1141" s="396"/>
      <c r="BB1141" s="238"/>
      <c r="BC1141" s="396"/>
      <c r="BD1141" s="396"/>
      <c r="BE1141" s="396"/>
      <c r="BF1141" s="396"/>
      <c r="BG1141" s="396"/>
      <c r="BH1141" s="396"/>
      <c r="BI1141" s="396"/>
      <c r="BJ1141" s="396"/>
      <c r="BK1141" s="396"/>
      <c r="BL1141" s="396"/>
      <c r="BM1141" s="396"/>
      <c r="BN1141" s="396"/>
      <c r="BO1141" s="396"/>
      <c r="BP1141" s="396"/>
      <c r="BQ1141" s="396"/>
      <c r="BR1141" s="396"/>
      <c r="BS1141" s="396"/>
      <c r="BT1141" s="396"/>
      <c r="BU1141" s="396"/>
      <c r="BV1141" s="396"/>
      <c r="BW1141" s="396"/>
      <c r="BX1141" s="396"/>
      <c r="BY1141" s="396"/>
    </row>
    <row r="1142" s="211" customFormat="true" ht="15" customHeight="true" x14ac:dyDescent="0.2">
      <c r="BA1142" s="396"/>
      <c r="BB1142" s="238"/>
      <c r="BC1142" s="396"/>
      <c r="BD1142" s="396"/>
      <c r="BE1142" s="396"/>
      <c r="BF1142" s="396"/>
      <c r="BG1142" s="396"/>
      <c r="BH1142" s="396"/>
      <c r="BI1142" s="396"/>
      <c r="BJ1142" s="396"/>
      <c r="BK1142" s="396"/>
      <c r="BL1142" s="396"/>
      <c r="BM1142" s="396"/>
      <c r="BN1142" s="396"/>
      <c r="BO1142" s="396"/>
      <c r="BP1142" s="396"/>
      <c r="BQ1142" s="396"/>
      <c r="BR1142" s="396"/>
      <c r="BS1142" s="396"/>
      <c r="BT1142" s="396"/>
      <c r="BU1142" s="396"/>
      <c r="BV1142" s="396"/>
      <c r="BW1142" s="396"/>
      <c r="BX1142" s="396"/>
      <c r="BY1142" s="396"/>
    </row>
    <row r="1143" s="211" customFormat="true" ht="15" customHeight="true" x14ac:dyDescent="0.2">
      <c r="BA1143" s="396"/>
      <c r="BB1143" s="238"/>
      <c r="BC1143" s="396"/>
      <c r="BD1143" s="396"/>
      <c r="BE1143" s="396"/>
      <c r="BF1143" s="396"/>
      <c r="BG1143" s="396"/>
      <c r="BH1143" s="396"/>
      <c r="BI1143" s="396"/>
      <c r="BJ1143" s="396"/>
      <c r="BK1143" s="396"/>
      <c r="BL1143" s="396"/>
      <c r="BM1143" s="396"/>
      <c r="BN1143" s="396"/>
      <c r="BO1143" s="396"/>
      <c r="BP1143" s="396"/>
      <c r="BQ1143" s="396"/>
      <c r="BR1143" s="396"/>
      <c r="BS1143" s="396"/>
      <c r="BT1143" s="396"/>
      <c r="BU1143" s="396"/>
      <c r="BV1143" s="396"/>
      <c r="BW1143" s="396"/>
      <c r="BX1143" s="396"/>
      <c r="BY1143" s="396"/>
    </row>
    <row r="1144" s="211" customFormat="true" ht="15" customHeight="true" x14ac:dyDescent="0.2">
      <c r="BA1144" s="396"/>
      <c r="BB1144" s="238"/>
      <c r="BC1144" s="396"/>
      <c r="BD1144" s="396"/>
      <c r="BE1144" s="396"/>
      <c r="BF1144" s="396"/>
      <c r="BG1144" s="396"/>
      <c r="BH1144" s="396"/>
      <c r="BI1144" s="396"/>
      <c r="BJ1144" s="396"/>
      <c r="BK1144" s="396"/>
      <c r="BL1144" s="396"/>
      <c r="BM1144" s="396"/>
      <c r="BN1144" s="396"/>
      <c r="BO1144" s="396"/>
      <c r="BP1144" s="396"/>
      <c r="BQ1144" s="396"/>
      <c r="BR1144" s="396"/>
      <c r="BS1144" s="396"/>
      <c r="BT1144" s="396"/>
      <c r="BU1144" s="396"/>
      <c r="BV1144" s="396"/>
      <c r="BW1144" s="396"/>
      <c r="BX1144" s="396"/>
      <c r="BY1144" s="396"/>
    </row>
    <row r="1145" s="211" customFormat="true" ht="15" customHeight="true" x14ac:dyDescent="0.2">
      <c r="BA1145" s="396"/>
      <c r="BB1145" s="238"/>
      <c r="BC1145" s="396"/>
      <c r="BD1145" s="396"/>
      <c r="BE1145" s="396"/>
      <c r="BF1145" s="396"/>
      <c r="BG1145" s="396"/>
      <c r="BH1145" s="396"/>
      <c r="BI1145" s="396"/>
      <c r="BJ1145" s="396"/>
      <c r="BK1145" s="396"/>
      <c r="BL1145" s="396"/>
      <c r="BM1145" s="396"/>
      <c r="BN1145" s="396"/>
      <c r="BO1145" s="396"/>
      <c r="BP1145" s="396"/>
      <c r="BQ1145" s="396"/>
      <c r="BR1145" s="396"/>
      <c r="BS1145" s="396"/>
      <c r="BT1145" s="396"/>
      <c r="BU1145" s="396"/>
      <c r="BV1145" s="396"/>
      <c r="BW1145" s="396"/>
      <c r="BX1145" s="396"/>
      <c r="BY1145" s="396"/>
    </row>
    <row r="1146" s="211" customFormat="true" ht="15" customHeight="true" x14ac:dyDescent="0.2">
      <c r="BA1146" s="396"/>
      <c r="BB1146" s="238"/>
      <c r="BC1146" s="396"/>
      <c r="BD1146" s="396"/>
      <c r="BE1146" s="396"/>
      <c r="BF1146" s="396"/>
      <c r="BG1146" s="396"/>
      <c r="BH1146" s="396"/>
      <c r="BI1146" s="396"/>
      <c r="BJ1146" s="396"/>
      <c r="BK1146" s="396"/>
      <c r="BL1146" s="396"/>
      <c r="BM1146" s="396"/>
      <c r="BN1146" s="396"/>
      <c r="BO1146" s="396"/>
      <c r="BP1146" s="396"/>
      <c r="BQ1146" s="396"/>
      <c r="BR1146" s="396"/>
      <c r="BS1146" s="396"/>
      <c r="BT1146" s="396"/>
      <c r="BU1146" s="396"/>
      <c r="BV1146" s="396"/>
      <c r="BW1146" s="396"/>
      <c r="BX1146" s="396"/>
      <c r="BY1146" s="396"/>
    </row>
    <row r="1147" s="211" customFormat="true" ht="15" customHeight="true" x14ac:dyDescent="0.2">
      <c r="BA1147" s="396"/>
      <c r="BB1147" s="238"/>
      <c r="BC1147" s="396"/>
      <c r="BD1147" s="396"/>
      <c r="BE1147" s="396"/>
      <c r="BF1147" s="396"/>
      <c r="BG1147" s="396"/>
      <c r="BH1147" s="396"/>
      <c r="BI1147" s="396"/>
      <c r="BJ1147" s="396"/>
      <c r="BK1147" s="396"/>
      <c r="BL1147" s="396"/>
      <c r="BM1147" s="396"/>
      <c r="BN1147" s="396"/>
      <c r="BO1147" s="396"/>
      <c r="BP1147" s="396"/>
      <c r="BQ1147" s="396"/>
      <c r="BR1147" s="396"/>
      <c r="BS1147" s="396"/>
      <c r="BT1147" s="396"/>
      <c r="BU1147" s="396"/>
      <c r="BV1147" s="396"/>
      <c r="BW1147" s="396"/>
      <c r="BX1147" s="396"/>
      <c r="BY1147" s="396"/>
    </row>
    <row r="1148" s="211" customFormat="true" ht="15" customHeight="true" x14ac:dyDescent="0.2">
      <c r="BA1148" s="396"/>
      <c r="BB1148" s="238"/>
      <c r="BC1148" s="396"/>
      <c r="BD1148" s="396"/>
      <c r="BE1148" s="396"/>
      <c r="BF1148" s="396"/>
      <c r="BG1148" s="396"/>
      <c r="BH1148" s="396"/>
      <c r="BI1148" s="396"/>
      <c r="BJ1148" s="396"/>
      <c r="BK1148" s="396"/>
      <c r="BL1148" s="396"/>
      <c r="BM1148" s="396"/>
      <c r="BN1148" s="396"/>
      <c r="BO1148" s="396"/>
      <c r="BP1148" s="396"/>
      <c r="BQ1148" s="396"/>
      <c r="BR1148" s="396"/>
      <c r="BS1148" s="396"/>
      <c r="BT1148" s="396"/>
      <c r="BU1148" s="396"/>
      <c r="BV1148" s="396"/>
      <c r="BW1148" s="396"/>
      <c r="BX1148" s="396"/>
      <c r="BY1148" s="396"/>
    </row>
    <row r="1149" s="211" customFormat="true" ht="15" customHeight="true" x14ac:dyDescent="0.2">
      <c r="BA1149" s="396"/>
      <c r="BB1149" s="238"/>
      <c r="BC1149" s="396"/>
      <c r="BD1149" s="396"/>
      <c r="BE1149" s="396"/>
      <c r="BF1149" s="396"/>
      <c r="BG1149" s="396"/>
      <c r="BH1149" s="396"/>
      <c r="BI1149" s="396"/>
      <c r="BJ1149" s="396"/>
      <c r="BK1149" s="396"/>
      <c r="BL1149" s="396"/>
      <c r="BM1149" s="396"/>
      <c r="BN1149" s="396"/>
      <c r="BO1149" s="396"/>
      <c r="BP1149" s="396"/>
      <c r="BQ1149" s="396"/>
      <c r="BR1149" s="396"/>
      <c r="BS1149" s="396"/>
      <c r="BT1149" s="396"/>
      <c r="BU1149" s="396"/>
      <c r="BV1149" s="396"/>
      <c r="BW1149" s="396"/>
      <c r="BX1149" s="396"/>
      <c r="BY1149" s="396"/>
    </row>
    <row r="1150" s="211" customFormat="true" ht="15" customHeight="true" x14ac:dyDescent="0.2">
      <c r="BA1150" s="396"/>
      <c r="BB1150" s="238"/>
      <c r="BC1150" s="396"/>
      <c r="BD1150" s="396"/>
      <c r="BE1150" s="396"/>
      <c r="BF1150" s="396"/>
      <c r="BG1150" s="396"/>
      <c r="BH1150" s="396"/>
      <c r="BI1150" s="396"/>
      <c r="BJ1150" s="396"/>
      <c r="BK1150" s="396"/>
      <c r="BL1150" s="396"/>
      <c r="BM1150" s="396"/>
      <c r="BN1150" s="396"/>
      <c r="BO1150" s="396"/>
      <c r="BP1150" s="396"/>
      <c r="BQ1150" s="396"/>
      <c r="BR1150" s="396"/>
      <c r="BS1150" s="396"/>
      <c r="BT1150" s="396"/>
      <c r="BU1150" s="396"/>
      <c r="BV1150" s="396"/>
      <c r="BW1150" s="396"/>
      <c r="BX1150" s="396"/>
      <c r="BY1150" s="396"/>
    </row>
    <row r="1151" s="211" customFormat="true" ht="15" customHeight="true" x14ac:dyDescent="0.2">
      <c r="BA1151" s="396"/>
      <c r="BB1151" s="238"/>
      <c r="BC1151" s="396"/>
      <c r="BD1151" s="396"/>
      <c r="BE1151" s="396"/>
      <c r="BF1151" s="396"/>
      <c r="BG1151" s="396"/>
      <c r="BH1151" s="396"/>
      <c r="BI1151" s="396"/>
      <c r="BJ1151" s="396"/>
      <c r="BK1151" s="396"/>
      <c r="BL1151" s="396"/>
      <c r="BM1151" s="396"/>
      <c r="BN1151" s="396"/>
      <c r="BO1151" s="396"/>
      <c r="BP1151" s="396"/>
      <c r="BQ1151" s="396"/>
      <c r="BR1151" s="396"/>
      <c r="BS1151" s="396"/>
      <c r="BT1151" s="396"/>
      <c r="BU1151" s="396"/>
      <c r="BV1151" s="396"/>
      <c r="BW1151" s="396"/>
      <c r="BX1151" s="396"/>
      <c r="BY1151" s="396"/>
    </row>
    <row r="1152" s="211" customFormat="true" ht="15" customHeight="true" x14ac:dyDescent="0.2">
      <c r="BA1152" s="396"/>
      <c r="BB1152" s="238"/>
      <c r="BC1152" s="396"/>
      <c r="BD1152" s="396"/>
      <c r="BE1152" s="396"/>
      <c r="BF1152" s="396"/>
      <c r="BG1152" s="396"/>
      <c r="BH1152" s="396"/>
      <c r="BI1152" s="396"/>
      <c r="BJ1152" s="396"/>
      <c r="BK1152" s="396"/>
      <c r="BL1152" s="396"/>
      <c r="BM1152" s="396"/>
      <c r="BN1152" s="396"/>
      <c r="BO1152" s="396"/>
      <c r="BP1152" s="396"/>
      <c r="BQ1152" s="396"/>
      <c r="BR1152" s="396"/>
      <c r="BS1152" s="396"/>
      <c r="BT1152" s="396"/>
      <c r="BU1152" s="396"/>
      <c r="BV1152" s="396"/>
      <c r="BW1152" s="396"/>
      <c r="BX1152" s="396"/>
      <c r="BY1152" s="396"/>
    </row>
    <row r="1153" s="211" customFormat="true" ht="15" customHeight="true" x14ac:dyDescent="0.2">
      <c r="BA1153" s="396"/>
      <c r="BB1153" s="238"/>
      <c r="BC1153" s="396"/>
      <c r="BD1153" s="396"/>
      <c r="BE1153" s="396"/>
      <c r="BF1153" s="396"/>
      <c r="BG1153" s="396"/>
      <c r="BH1153" s="396"/>
      <c r="BI1153" s="396"/>
      <c r="BJ1153" s="396"/>
      <c r="BK1153" s="396"/>
      <c r="BL1153" s="396"/>
      <c r="BM1153" s="396"/>
      <c r="BN1153" s="396"/>
      <c r="BO1153" s="396"/>
      <c r="BP1153" s="396"/>
      <c r="BQ1153" s="396"/>
      <c r="BR1153" s="396"/>
      <c r="BS1153" s="396"/>
      <c r="BT1153" s="396"/>
      <c r="BU1153" s="396"/>
      <c r="BV1153" s="396"/>
      <c r="BW1153" s="396"/>
      <c r="BX1153" s="396"/>
      <c r="BY1153" s="396"/>
    </row>
    <row r="1154" s="211" customFormat="true" ht="15" customHeight="true" x14ac:dyDescent="0.2">
      <c r="BA1154" s="396"/>
      <c r="BB1154" s="238"/>
      <c r="BC1154" s="396"/>
      <c r="BD1154" s="396"/>
      <c r="BE1154" s="396"/>
      <c r="BF1154" s="396"/>
      <c r="BG1154" s="396"/>
      <c r="BH1154" s="396"/>
      <c r="BI1154" s="396"/>
      <c r="BJ1154" s="396"/>
      <c r="BK1154" s="396"/>
      <c r="BL1154" s="396"/>
      <c r="BM1154" s="396"/>
      <c r="BN1154" s="396"/>
      <c r="BO1154" s="396"/>
      <c r="BP1154" s="396"/>
      <c r="BQ1154" s="396"/>
      <c r="BR1154" s="396"/>
      <c r="BS1154" s="396"/>
      <c r="BT1154" s="396"/>
      <c r="BU1154" s="396"/>
      <c r="BV1154" s="396"/>
      <c r="BW1154" s="396"/>
      <c r="BX1154" s="396"/>
      <c r="BY1154" s="396"/>
    </row>
    <row r="1155" s="211" customFormat="true" ht="15" customHeight="true" x14ac:dyDescent="0.2">
      <c r="BA1155" s="396"/>
      <c r="BB1155" s="238"/>
      <c r="BC1155" s="396"/>
      <c r="BD1155" s="396"/>
      <c r="BE1155" s="396"/>
      <c r="BF1155" s="396"/>
      <c r="BG1155" s="396"/>
      <c r="BH1155" s="396"/>
      <c r="BI1155" s="396"/>
      <c r="BJ1155" s="396"/>
      <c r="BK1155" s="396"/>
      <c r="BL1155" s="396"/>
      <c r="BM1155" s="396"/>
      <c r="BN1155" s="396"/>
      <c r="BO1155" s="396"/>
      <c r="BP1155" s="396"/>
      <c r="BQ1155" s="396"/>
      <c r="BR1155" s="396"/>
      <c r="BS1155" s="396"/>
      <c r="BT1155" s="396"/>
      <c r="BU1155" s="396"/>
      <c r="BV1155" s="396"/>
      <c r="BW1155" s="396"/>
      <c r="BX1155" s="396"/>
      <c r="BY1155" s="396"/>
    </row>
    <row r="1156" s="211" customFormat="true" ht="15" customHeight="true" x14ac:dyDescent="0.2">
      <c r="BA1156" s="396"/>
      <c r="BB1156" s="238"/>
      <c r="BC1156" s="396"/>
      <c r="BD1156" s="396"/>
      <c r="BE1156" s="396"/>
      <c r="BF1156" s="396"/>
      <c r="BG1156" s="396"/>
      <c r="BH1156" s="396"/>
      <c r="BI1156" s="396"/>
      <c r="BJ1156" s="396"/>
      <c r="BK1156" s="396"/>
      <c r="BL1156" s="396"/>
      <c r="BM1156" s="396"/>
      <c r="BN1156" s="396"/>
      <c r="BO1156" s="396"/>
      <c r="BP1156" s="396"/>
      <c r="BQ1156" s="396"/>
      <c r="BR1156" s="396"/>
      <c r="BS1156" s="396"/>
      <c r="BT1156" s="396"/>
      <c r="BU1156" s="396"/>
      <c r="BV1156" s="396"/>
      <c r="BW1156" s="396"/>
      <c r="BX1156" s="396"/>
      <c r="BY1156" s="396"/>
    </row>
    <row r="1157" s="211" customFormat="true" ht="15" customHeight="true" x14ac:dyDescent="0.2">
      <c r="BA1157" s="396"/>
      <c r="BB1157" s="238"/>
      <c r="BC1157" s="396"/>
      <c r="BD1157" s="396"/>
      <c r="BE1157" s="396"/>
      <c r="BF1157" s="396"/>
      <c r="BG1157" s="396"/>
      <c r="BH1157" s="396"/>
      <c r="BI1157" s="396"/>
      <c r="BJ1157" s="396"/>
      <c r="BK1157" s="396"/>
      <c r="BL1157" s="396"/>
      <c r="BM1157" s="396"/>
      <c r="BN1157" s="396"/>
      <c r="BO1157" s="396"/>
      <c r="BP1157" s="396"/>
      <c r="BQ1157" s="396"/>
      <c r="BR1157" s="396"/>
      <c r="BS1157" s="396"/>
      <c r="BT1157" s="396"/>
      <c r="BU1157" s="396"/>
      <c r="BV1157" s="396"/>
      <c r="BW1157" s="396"/>
      <c r="BX1157" s="396"/>
      <c r="BY1157" s="396"/>
    </row>
    <row r="1158" s="211" customFormat="true" ht="15" customHeight="true" x14ac:dyDescent="0.2">
      <c r="BA1158" s="396"/>
      <c r="BB1158" s="238"/>
      <c r="BC1158" s="396"/>
      <c r="BD1158" s="396"/>
      <c r="BE1158" s="396"/>
      <c r="BF1158" s="396"/>
      <c r="BG1158" s="396"/>
      <c r="BH1158" s="396"/>
      <c r="BI1158" s="396"/>
      <c r="BJ1158" s="396"/>
      <c r="BK1158" s="396"/>
      <c r="BL1158" s="396"/>
      <c r="BM1158" s="396"/>
      <c r="BN1158" s="396"/>
      <c r="BO1158" s="396"/>
      <c r="BP1158" s="396"/>
      <c r="BQ1158" s="396"/>
      <c r="BR1158" s="396"/>
      <c r="BS1158" s="396"/>
      <c r="BT1158" s="396"/>
      <c r="BU1158" s="396"/>
      <c r="BV1158" s="396"/>
      <c r="BW1158" s="396"/>
      <c r="BX1158" s="396"/>
      <c r="BY1158" s="396"/>
    </row>
    <row r="1159" s="211" customFormat="true" ht="15" customHeight="true" x14ac:dyDescent="0.2">
      <c r="BA1159" s="396"/>
      <c r="BB1159" s="238"/>
      <c r="BC1159" s="396"/>
      <c r="BD1159" s="396"/>
      <c r="BE1159" s="396"/>
      <c r="BF1159" s="396"/>
      <c r="BG1159" s="396"/>
      <c r="BH1159" s="396"/>
      <c r="BI1159" s="396"/>
      <c r="BJ1159" s="396"/>
      <c r="BK1159" s="396"/>
      <c r="BL1159" s="396"/>
      <c r="BM1159" s="396"/>
      <c r="BN1159" s="396"/>
      <c r="BO1159" s="396"/>
      <c r="BP1159" s="396"/>
      <c r="BQ1159" s="396"/>
      <c r="BR1159" s="396"/>
      <c r="BS1159" s="396"/>
      <c r="BT1159" s="396"/>
      <c r="BU1159" s="396"/>
      <c r="BV1159" s="396"/>
      <c r="BW1159" s="396"/>
      <c r="BX1159" s="396"/>
      <c r="BY1159" s="396"/>
    </row>
    <row r="1160" s="211" customFormat="true" ht="15" customHeight="true" x14ac:dyDescent="0.2">
      <c r="BA1160" s="396"/>
      <c r="BB1160" s="238"/>
      <c r="BC1160" s="396"/>
      <c r="BD1160" s="396"/>
      <c r="BE1160" s="396"/>
      <c r="BF1160" s="396"/>
      <c r="BG1160" s="396"/>
      <c r="BH1160" s="396"/>
      <c r="BI1160" s="396"/>
      <c r="BJ1160" s="396"/>
      <c r="BK1160" s="396"/>
      <c r="BL1160" s="396"/>
      <c r="BM1160" s="396"/>
      <c r="BN1160" s="396"/>
      <c r="BO1160" s="396"/>
      <c r="BP1160" s="396"/>
      <c r="BQ1160" s="396"/>
      <c r="BR1160" s="396"/>
      <c r="BS1160" s="396"/>
      <c r="BT1160" s="396"/>
      <c r="BU1160" s="396"/>
      <c r="BV1160" s="396"/>
      <c r="BW1160" s="396"/>
      <c r="BX1160" s="396"/>
      <c r="BY1160" s="396"/>
    </row>
    <row r="1161" s="211" customFormat="true" ht="15" customHeight="true" x14ac:dyDescent="0.2">
      <c r="BA1161" s="396"/>
      <c r="BB1161" s="238"/>
      <c r="BC1161" s="396"/>
      <c r="BD1161" s="396"/>
      <c r="BE1161" s="396"/>
      <c r="BF1161" s="396"/>
      <c r="BG1161" s="396"/>
      <c r="BH1161" s="396"/>
      <c r="BI1161" s="396"/>
      <c r="BJ1161" s="396"/>
      <c r="BK1161" s="396"/>
      <c r="BL1161" s="396"/>
      <c r="BM1161" s="396"/>
      <c r="BN1161" s="396"/>
      <c r="BO1161" s="396"/>
      <c r="BP1161" s="396"/>
      <c r="BQ1161" s="396"/>
      <c r="BR1161" s="396"/>
      <c r="BS1161" s="396"/>
      <c r="BT1161" s="396"/>
      <c r="BU1161" s="396"/>
      <c r="BV1161" s="396"/>
      <c r="BW1161" s="396"/>
      <c r="BX1161" s="396"/>
      <c r="BY1161" s="396"/>
    </row>
    <row r="1162" s="211" customFormat="true" ht="15" customHeight="true" x14ac:dyDescent="0.2">
      <c r="BA1162" s="396"/>
      <c r="BB1162" s="238"/>
      <c r="BC1162" s="396"/>
      <c r="BD1162" s="396"/>
      <c r="BE1162" s="396"/>
      <c r="BF1162" s="396"/>
      <c r="BG1162" s="396"/>
      <c r="BH1162" s="396"/>
      <c r="BI1162" s="396"/>
      <c r="BJ1162" s="396"/>
      <c r="BK1162" s="396"/>
      <c r="BL1162" s="396"/>
      <c r="BM1162" s="396"/>
      <c r="BN1162" s="396"/>
      <c r="BO1162" s="396"/>
      <c r="BP1162" s="396"/>
      <c r="BQ1162" s="396"/>
      <c r="BR1162" s="396"/>
      <c r="BS1162" s="396"/>
      <c r="BT1162" s="396"/>
      <c r="BU1162" s="396"/>
      <c r="BV1162" s="396"/>
      <c r="BW1162" s="396"/>
      <c r="BX1162" s="396"/>
      <c r="BY1162" s="396"/>
    </row>
    <row r="1163" s="211" customFormat="true" ht="15" customHeight="true" x14ac:dyDescent="0.2">
      <c r="BA1163" s="396"/>
      <c r="BB1163" s="238"/>
      <c r="BC1163" s="396"/>
      <c r="BD1163" s="396"/>
      <c r="BE1163" s="396"/>
      <c r="BF1163" s="396"/>
      <c r="BG1163" s="396"/>
      <c r="BH1163" s="396"/>
      <c r="BI1163" s="396"/>
      <c r="BJ1163" s="396"/>
      <c r="BK1163" s="396"/>
      <c r="BL1163" s="396"/>
      <c r="BM1163" s="396"/>
      <c r="BN1163" s="396"/>
      <c r="BO1163" s="396"/>
      <c r="BP1163" s="396"/>
      <c r="BQ1163" s="396"/>
      <c r="BR1163" s="396"/>
      <c r="BS1163" s="396"/>
      <c r="BT1163" s="396"/>
      <c r="BU1163" s="396"/>
      <c r="BV1163" s="396"/>
      <c r="BW1163" s="396"/>
      <c r="BX1163" s="396"/>
      <c r="BY1163" s="396"/>
    </row>
    <row r="1164" s="211" customFormat="true" ht="15" customHeight="true" x14ac:dyDescent="0.2">
      <c r="BA1164" s="396"/>
      <c r="BB1164" s="238"/>
      <c r="BC1164" s="396"/>
      <c r="BD1164" s="396"/>
      <c r="BE1164" s="396"/>
      <c r="BF1164" s="396"/>
      <c r="BG1164" s="396"/>
      <c r="BH1164" s="396"/>
      <c r="BI1164" s="396"/>
      <c r="BJ1164" s="396"/>
      <c r="BK1164" s="396"/>
      <c r="BL1164" s="396"/>
      <c r="BM1164" s="396"/>
      <c r="BN1164" s="396"/>
      <c r="BO1164" s="396"/>
      <c r="BP1164" s="396"/>
      <c r="BQ1164" s="396"/>
      <c r="BR1164" s="396"/>
      <c r="BS1164" s="396"/>
      <c r="BT1164" s="396"/>
      <c r="BU1164" s="396"/>
      <c r="BV1164" s="396"/>
      <c r="BW1164" s="396"/>
      <c r="BX1164" s="396"/>
      <c r="BY1164" s="396"/>
    </row>
    <row r="1165" s="211" customFormat="true" ht="15" customHeight="true" x14ac:dyDescent="0.2">
      <c r="BA1165" s="396"/>
      <c r="BB1165" s="238"/>
      <c r="BC1165" s="396"/>
      <c r="BD1165" s="396"/>
      <c r="BE1165" s="396"/>
      <c r="BF1165" s="396"/>
      <c r="BG1165" s="396"/>
      <c r="BH1165" s="396"/>
      <c r="BI1165" s="396"/>
      <c r="BJ1165" s="396"/>
      <c r="BK1165" s="396"/>
      <c r="BL1165" s="396"/>
      <c r="BM1165" s="396"/>
      <c r="BN1165" s="396"/>
      <c r="BO1165" s="396"/>
      <c r="BP1165" s="396"/>
      <c r="BQ1165" s="396"/>
      <c r="BR1165" s="396"/>
      <c r="BS1165" s="396"/>
      <c r="BT1165" s="396"/>
      <c r="BU1165" s="396"/>
      <c r="BV1165" s="396"/>
      <c r="BW1165" s="396"/>
      <c r="BX1165" s="396"/>
      <c r="BY1165" s="396"/>
    </row>
    <row r="1166" s="211" customFormat="true" ht="15" customHeight="true" x14ac:dyDescent="0.2">
      <c r="BA1166" s="396"/>
      <c r="BB1166" s="238"/>
      <c r="BC1166" s="396"/>
      <c r="BD1166" s="396"/>
      <c r="BE1166" s="396"/>
      <c r="BF1166" s="396"/>
      <c r="BG1166" s="396"/>
      <c r="BH1166" s="396"/>
      <c r="BI1166" s="396"/>
      <c r="BJ1166" s="396"/>
      <c r="BK1166" s="396"/>
      <c r="BL1166" s="396"/>
      <c r="BM1166" s="396"/>
      <c r="BN1166" s="396"/>
      <c r="BO1166" s="396"/>
      <c r="BP1166" s="396"/>
      <c r="BQ1166" s="396"/>
      <c r="BR1166" s="396"/>
      <c r="BS1166" s="396"/>
      <c r="BT1166" s="396"/>
      <c r="BU1166" s="396"/>
      <c r="BV1166" s="396"/>
      <c r="BW1166" s="396"/>
      <c r="BX1166" s="396"/>
      <c r="BY1166" s="396"/>
    </row>
    <row r="1167" s="211" customFormat="true" ht="15" customHeight="true" x14ac:dyDescent="0.2">
      <c r="BA1167" s="396"/>
      <c r="BB1167" s="238"/>
      <c r="BC1167" s="396"/>
      <c r="BD1167" s="396"/>
      <c r="BE1167" s="396"/>
      <c r="BF1167" s="396"/>
      <c r="BG1167" s="396"/>
      <c r="BH1167" s="396"/>
      <c r="BI1167" s="396"/>
      <c r="BJ1167" s="396"/>
      <c r="BK1167" s="396"/>
      <c r="BL1167" s="396"/>
      <c r="BM1167" s="396"/>
      <c r="BN1167" s="396"/>
      <c r="BO1167" s="396"/>
      <c r="BP1167" s="396"/>
      <c r="BQ1167" s="396"/>
      <c r="BR1167" s="396"/>
      <c r="BS1167" s="396"/>
      <c r="BT1167" s="396"/>
      <c r="BU1167" s="396"/>
      <c r="BV1167" s="396"/>
      <c r="BW1167" s="396"/>
      <c r="BX1167" s="396"/>
      <c r="BY1167" s="396"/>
    </row>
    <row r="1168" s="211" customFormat="true" ht="15" customHeight="true" x14ac:dyDescent="0.2">
      <c r="BA1168" s="396"/>
      <c r="BB1168" s="238"/>
      <c r="BC1168" s="396"/>
      <c r="BD1168" s="396"/>
      <c r="BE1168" s="396"/>
      <c r="BF1168" s="396"/>
      <c r="BG1168" s="396"/>
      <c r="BH1168" s="396"/>
      <c r="BI1168" s="396"/>
      <c r="BJ1168" s="396"/>
      <c r="BK1168" s="396"/>
      <c r="BL1168" s="396"/>
      <c r="BM1168" s="396"/>
      <c r="BN1168" s="396"/>
      <c r="BO1168" s="396"/>
      <c r="BP1168" s="396"/>
      <c r="BQ1168" s="396"/>
      <c r="BR1168" s="396"/>
      <c r="BS1168" s="396"/>
      <c r="BT1168" s="396"/>
      <c r="BU1168" s="396"/>
      <c r="BV1168" s="396"/>
      <c r="BW1168" s="396"/>
      <c r="BX1168" s="396"/>
      <c r="BY1168" s="396"/>
    </row>
    <row r="1169" s="211" customFormat="true" ht="15" customHeight="true" x14ac:dyDescent="0.2">
      <c r="BA1169" s="396"/>
      <c r="BB1169" s="238"/>
      <c r="BC1169" s="396"/>
      <c r="BD1169" s="396"/>
      <c r="BE1169" s="396"/>
      <c r="BF1169" s="396"/>
      <c r="BG1169" s="396"/>
      <c r="BH1169" s="396"/>
      <c r="BI1169" s="396"/>
      <c r="BJ1169" s="396"/>
      <c r="BK1169" s="396"/>
      <c r="BL1169" s="396"/>
      <c r="BM1169" s="396"/>
      <c r="BN1169" s="396"/>
      <c r="BO1169" s="396"/>
      <c r="BP1169" s="396"/>
      <c r="BQ1169" s="396"/>
      <c r="BR1169" s="396"/>
      <c r="BS1169" s="396"/>
      <c r="BT1169" s="396"/>
      <c r="BU1169" s="396"/>
      <c r="BV1169" s="396"/>
      <c r="BW1169" s="396"/>
      <c r="BX1169" s="396"/>
      <c r="BY1169" s="396"/>
    </row>
    <row r="1170" s="211" customFormat="true" ht="15" customHeight="true" x14ac:dyDescent="0.2">
      <c r="A1170" s="312"/>
      <c r="B1170" s="599"/>
      <c r="C1170" s="600"/>
      <c r="D1170" s="600"/>
      <c r="E1170" s="600"/>
      <c r="F1170" s="600"/>
      <c r="G1170" s="600"/>
      <c r="H1170" s="600"/>
      <c r="I1170" s="600"/>
      <c r="J1170" s="600"/>
      <c r="K1170" s="600"/>
      <c r="L1170" s="600"/>
      <c r="M1170" s="600"/>
      <c r="N1170" s="600"/>
      <c r="O1170" s="600"/>
      <c r="P1170" s="600"/>
      <c r="Q1170" s="600"/>
      <c r="R1170" s="600"/>
      <c r="S1170" s="600"/>
      <c r="T1170" s="600"/>
      <c r="U1170" s="600"/>
      <c r="V1170" s="600"/>
      <c r="W1170" s="600"/>
      <c r="X1170" s="600"/>
      <c r="Y1170" s="600"/>
      <c r="BA1170" s="396"/>
      <c r="BB1170" s="238"/>
      <c r="BC1170" s="396"/>
      <c r="BD1170" s="396"/>
      <c r="BE1170" s="396"/>
      <c r="BF1170" s="396"/>
      <c r="BG1170" s="396"/>
      <c r="BH1170" s="396"/>
      <c r="BI1170" s="396"/>
      <c r="BJ1170" s="396"/>
      <c r="BK1170" s="396"/>
      <c r="BL1170" s="396"/>
      <c r="BM1170" s="396"/>
      <c r="BN1170" s="396"/>
      <c r="BO1170" s="396"/>
      <c r="BP1170" s="396"/>
      <c r="BQ1170" s="396"/>
      <c r="BR1170" s="396"/>
      <c r="BS1170" s="396"/>
      <c r="BT1170" s="396"/>
      <c r="BU1170" s="396"/>
      <c r="BV1170" s="396"/>
      <c r="BW1170" s="396"/>
      <c r="BX1170" s="396"/>
      <c r="BY1170" s="396"/>
    </row>
    <row r="1171" s="211" customFormat="true" ht="15" customHeight="true" x14ac:dyDescent="0.2">
      <c r="A1171" s="312"/>
      <c r="B1171" s="599"/>
      <c r="C1171" s="600"/>
      <c r="D1171" s="600"/>
      <c r="E1171" s="600"/>
      <c r="F1171" s="600"/>
      <c r="G1171" s="600"/>
      <c r="H1171" s="600"/>
      <c r="I1171" s="600"/>
      <c r="J1171" s="600"/>
      <c r="K1171" s="600"/>
      <c r="L1171" s="600"/>
      <c r="M1171" s="600"/>
      <c r="N1171" s="600"/>
      <c r="O1171" s="600"/>
      <c r="P1171" s="600"/>
      <c r="Q1171" s="600"/>
      <c r="R1171" s="600"/>
      <c r="S1171" s="600"/>
      <c r="T1171" s="600"/>
      <c r="U1171" s="600"/>
      <c r="V1171" s="600"/>
      <c r="W1171" s="600"/>
      <c r="X1171" s="600"/>
      <c r="Y1171" s="600"/>
      <c r="BA1171" s="396"/>
      <c r="BB1171" s="238"/>
      <c r="BC1171" s="396"/>
      <c r="BD1171" s="396"/>
      <c r="BE1171" s="396"/>
      <c r="BF1171" s="396"/>
      <c r="BG1171" s="396"/>
      <c r="BH1171" s="396"/>
      <c r="BI1171" s="396"/>
      <c r="BJ1171" s="396"/>
      <c r="BK1171" s="396"/>
      <c r="BL1171" s="396"/>
      <c r="BM1171" s="396"/>
      <c r="BN1171" s="396"/>
      <c r="BO1171" s="396"/>
      <c r="BP1171" s="396"/>
      <c r="BQ1171" s="396"/>
      <c r="BR1171" s="396"/>
      <c r="BS1171" s="396"/>
      <c r="BT1171" s="396"/>
      <c r="BU1171" s="396"/>
      <c r="BV1171" s="396"/>
      <c r="BW1171" s="396"/>
      <c r="BX1171" s="396"/>
      <c r="BY1171" s="396"/>
    </row>
    <row r="1172" s="211" customFormat="true" ht="15" customHeight="true" x14ac:dyDescent="0.2">
      <c r="A1172" s="312"/>
      <c r="B1172" s="599"/>
      <c r="C1172" s="600"/>
      <c r="D1172" s="600"/>
      <c r="E1172" s="600"/>
      <c r="F1172" s="600"/>
      <c r="G1172" s="600"/>
      <c r="H1172" s="600"/>
      <c r="I1172" s="600"/>
      <c r="J1172" s="600"/>
      <c r="K1172" s="600"/>
      <c r="L1172" s="600"/>
      <c r="M1172" s="600"/>
      <c r="N1172" s="600"/>
      <c r="O1172" s="600"/>
      <c r="P1172" s="600"/>
      <c r="Q1172" s="600"/>
      <c r="R1172" s="600"/>
      <c r="S1172" s="600"/>
      <c r="T1172" s="600"/>
      <c r="U1172" s="600"/>
      <c r="V1172" s="600"/>
      <c r="W1172" s="600"/>
      <c r="X1172" s="600"/>
      <c r="Y1172" s="600"/>
      <c r="BA1172" s="396"/>
      <c r="BB1172" s="238"/>
      <c r="BC1172" s="396"/>
      <c r="BD1172" s="396"/>
      <c r="BE1172" s="396"/>
      <c r="BF1172" s="396"/>
      <c r="BG1172" s="396"/>
      <c r="BH1172" s="396"/>
      <c r="BI1172" s="396"/>
      <c r="BJ1172" s="396"/>
      <c r="BK1172" s="396"/>
      <c r="BL1172" s="396"/>
      <c r="BM1172" s="396"/>
      <c r="BN1172" s="396"/>
      <c r="BO1172" s="396"/>
      <c r="BP1172" s="396"/>
      <c r="BQ1172" s="396"/>
      <c r="BR1172" s="396"/>
      <c r="BS1172" s="396"/>
      <c r="BT1172" s="396"/>
      <c r="BU1172" s="396"/>
      <c r="BV1172" s="396"/>
      <c r="BW1172" s="396"/>
      <c r="BX1172" s="396"/>
      <c r="BY1172" s="396"/>
    </row>
    <row r="1173" s="211" customFormat="true" ht="15" customHeight="true" x14ac:dyDescent="0.2">
      <c r="A1173" s="312"/>
      <c r="B1173" s="599"/>
      <c r="C1173" s="600"/>
      <c r="D1173" s="600"/>
      <c r="E1173" s="600"/>
      <c r="F1173" s="600"/>
      <c r="G1173" s="600"/>
      <c r="H1173" s="600"/>
      <c r="I1173" s="600"/>
      <c r="J1173" s="600"/>
      <c r="K1173" s="600"/>
      <c r="L1173" s="600"/>
      <c r="M1173" s="600"/>
      <c r="N1173" s="600"/>
      <c r="O1173" s="600"/>
      <c r="P1173" s="600"/>
      <c r="Q1173" s="600"/>
      <c r="R1173" s="600"/>
      <c r="S1173" s="600"/>
      <c r="T1173" s="600"/>
      <c r="U1173" s="600"/>
      <c r="V1173" s="600"/>
      <c r="W1173" s="600"/>
      <c r="X1173" s="600"/>
      <c r="Y1173" s="600"/>
      <c r="BA1173" s="396"/>
      <c r="BB1173" s="238"/>
      <c r="BC1173" s="396"/>
      <c r="BD1173" s="396"/>
      <c r="BE1173" s="396"/>
      <c r="BF1173" s="396"/>
      <c r="BG1173" s="396"/>
      <c r="BH1173" s="396"/>
      <c r="BI1173" s="396"/>
      <c r="BJ1173" s="396"/>
      <c r="BK1173" s="396"/>
      <c r="BL1173" s="396"/>
      <c r="BM1173" s="396"/>
      <c r="BN1173" s="396"/>
      <c r="BO1173" s="396"/>
      <c r="BP1173" s="396"/>
      <c r="BQ1173" s="396"/>
      <c r="BR1173" s="396"/>
      <c r="BS1173" s="396"/>
      <c r="BT1173" s="396"/>
      <c r="BU1173" s="396"/>
      <c r="BV1173" s="396"/>
      <c r="BW1173" s="396"/>
      <c r="BX1173" s="396"/>
      <c r="BY1173" s="396"/>
    </row>
    <row r="1174" s="211" customFormat="true" ht="15" customHeight="true" x14ac:dyDescent="0.2">
      <c r="A1174" s="312"/>
      <c r="B1174" s="599"/>
      <c r="C1174" s="600"/>
      <c r="D1174" s="600"/>
      <c r="E1174" s="600"/>
      <c r="F1174" s="600"/>
      <c r="G1174" s="600"/>
      <c r="H1174" s="600"/>
      <c r="I1174" s="600"/>
      <c r="J1174" s="600"/>
      <c r="K1174" s="600"/>
      <c r="L1174" s="600"/>
      <c r="M1174" s="600"/>
      <c r="N1174" s="600"/>
      <c r="O1174" s="600"/>
      <c r="P1174" s="600"/>
      <c r="Q1174" s="600"/>
      <c r="R1174" s="600"/>
      <c r="S1174" s="600"/>
      <c r="T1174" s="600"/>
      <c r="U1174" s="600"/>
      <c r="V1174" s="600"/>
      <c r="W1174" s="600"/>
      <c r="X1174" s="600"/>
      <c r="Y1174" s="600"/>
      <c r="BA1174" s="396"/>
      <c r="BB1174" s="238"/>
      <c r="BC1174" s="396"/>
      <c r="BD1174" s="396"/>
      <c r="BE1174" s="396"/>
      <c r="BF1174" s="396"/>
      <c r="BG1174" s="396"/>
      <c r="BH1174" s="396"/>
      <c r="BI1174" s="396"/>
      <c r="BJ1174" s="396"/>
      <c r="BK1174" s="396"/>
      <c r="BL1174" s="396"/>
      <c r="BM1174" s="396"/>
      <c r="BN1174" s="396"/>
      <c r="BO1174" s="396"/>
      <c r="BP1174" s="396"/>
      <c r="BQ1174" s="396"/>
      <c r="BR1174" s="396"/>
      <c r="BS1174" s="396"/>
      <c r="BT1174" s="396"/>
      <c r="BU1174" s="396"/>
      <c r="BV1174" s="396"/>
      <c r="BW1174" s="396"/>
      <c r="BX1174" s="396"/>
      <c r="BY1174" s="396"/>
    </row>
    <row r="1175" s="211" customFormat="true" ht="15" customHeight="true" x14ac:dyDescent="0.2">
      <c r="A1175" s="312"/>
      <c r="B1175" s="599"/>
      <c r="C1175" s="600"/>
      <c r="D1175" s="600"/>
      <c r="E1175" s="600"/>
      <c r="F1175" s="600"/>
      <c r="G1175" s="600"/>
      <c r="H1175" s="600"/>
      <c r="I1175" s="600"/>
      <c r="J1175" s="600"/>
      <c r="K1175" s="600"/>
      <c r="L1175" s="600"/>
      <c r="M1175" s="600"/>
      <c r="N1175" s="600"/>
      <c r="O1175" s="600"/>
      <c r="P1175" s="600"/>
      <c r="Q1175" s="600"/>
      <c r="R1175" s="600"/>
      <c r="S1175" s="600"/>
      <c r="T1175" s="600"/>
      <c r="U1175" s="600"/>
      <c r="V1175" s="600"/>
      <c r="W1175" s="600"/>
      <c r="X1175" s="600"/>
      <c r="Y1175" s="600"/>
      <c r="BA1175" s="396"/>
      <c r="BB1175" s="238"/>
      <c r="BC1175" s="396"/>
      <c r="BD1175" s="396"/>
      <c r="BE1175" s="396"/>
      <c r="BF1175" s="396"/>
      <c r="BG1175" s="396"/>
      <c r="BH1175" s="396"/>
      <c r="BI1175" s="396"/>
      <c r="BJ1175" s="396"/>
      <c r="BK1175" s="396"/>
      <c r="BL1175" s="396"/>
      <c r="BM1175" s="396"/>
      <c r="BN1175" s="396"/>
      <c r="BO1175" s="396"/>
      <c r="BP1175" s="396"/>
      <c r="BQ1175" s="396"/>
      <c r="BR1175" s="396"/>
      <c r="BS1175" s="396"/>
      <c r="BT1175" s="396"/>
      <c r="BU1175" s="396"/>
      <c r="BV1175" s="396"/>
      <c r="BW1175" s="396"/>
      <c r="BX1175" s="396"/>
      <c r="BY1175" s="396"/>
    </row>
    <row r="1176" s="211" customFormat="true" ht="15" customHeight="true" x14ac:dyDescent="0.2">
      <c r="A1176" s="601"/>
      <c r="B1176" s="312"/>
      <c r="C1176" s="602"/>
      <c r="D1176" s="603"/>
      <c r="E1176" s="603"/>
      <c r="F1176" s="603"/>
      <c r="G1176" s="603"/>
      <c r="H1176" s="602"/>
      <c r="I1176" s="603"/>
      <c r="J1176" s="603"/>
      <c r="K1176" s="603"/>
      <c r="L1176" s="603"/>
      <c r="M1176" s="602"/>
      <c r="N1176" s="603"/>
      <c r="O1176" s="603"/>
      <c r="P1176" s="603"/>
      <c r="Q1176" s="603"/>
      <c r="R1176" s="602"/>
      <c r="S1176" s="603"/>
      <c r="T1176" s="603"/>
      <c r="U1176" s="603"/>
      <c r="BA1176" s="396"/>
      <c r="BB1176" s="238"/>
      <c r="BC1176" s="396"/>
      <c r="BD1176" s="396"/>
      <c r="BE1176" s="396"/>
      <c r="BF1176" s="396"/>
      <c r="BG1176" s="396"/>
      <c r="BH1176" s="396"/>
      <c r="BI1176" s="396"/>
      <c r="BJ1176" s="396"/>
      <c r="BK1176" s="396"/>
      <c r="BL1176" s="396"/>
      <c r="BM1176" s="396"/>
      <c r="BN1176" s="396"/>
      <c r="BO1176" s="396"/>
      <c r="BP1176" s="396"/>
      <c r="BQ1176" s="396"/>
      <c r="BR1176" s="396"/>
      <c r="BS1176" s="396"/>
      <c r="BT1176" s="396"/>
      <c r="BU1176" s="396"/>
      <c r="BV1176" s="396"/>
      <c r="BW1176" s="396"/>
      <c r="BX1176" s="396"/>
      <c r="BY1176" s="396"/>
    </row>
    <row r="1177" s="211" customFormat="true" ht="15" customHeight="true" x14ac:dyDescent="0.2">
      <c r="A1177" s="603"/>
      <c r="B1177" s="603"/>
      <c r="C1177" s="602"/>
      <c r="D1177" s="602"/>
      <c r="E1177" s="602"/>
      <c r="F1177" s="602"/>
      <c r="G1177" s="602"/>
      <c r="H1177" s="602"/>
      <c r="I1177" s="602"/>
      <c r="J1177" s="602"/>
      <c r="K1177" s="602"/>
      <c r="L1177" s="602"/>
      <c r="M1177" s="602"/>
      <c r="N1177" s="602"/>
      <c r="O1177" s="602"/>
      <c r="P1177" s="602"/>
      <c r="Q1177" s="602"/>
      <c r="R1177" s="602"/>
      <c r="S1177" s="602"/>
      <c r="T1177" s="602"/>
      <c r="U1177" s="602"/>
      <c r="BA1177" s="396"/>
      <c r="BB1177" s="238"/>
      <c r="BC1177" s="396"/>
      <c r="BD1177" s="396"/>
      <c r="BE1177" s="396"/>
      <c r="BF1177" s="396"/>
      <c r="BG1177" s="396"/>
      <c r="BH1177" s="396"/>
      <c r="BI1177" s="396"/>
      <c r="BJ1177" s="396"/>
      <c r="BK1177" s="396"/>
      <c r="BL1177" s="396"/>
      <c r="BM1177" s="396"/>
      <c r="BN1177" s="396"/>
      <c r="BO1177" s="396"/>
      <c r="BP1177" s="396"/>
      <c r="BQ1177" s="396"/>
      <c r="BR1177" s="396"/>
      <c r="BS1177" s="396"/>
      <c r="BT1177" s="396"/>
      <c r="BU1177" s="396"/>
      <c r="BV1177" s="396"/>
      <c r="BW1177" s="396"/>
      <c r="BX1177" s="396"/>
      <c r="BY1177" s="396"/>
    </row>
    <row r="1178" s="211" customFormat="true" ht="15" customHeight="true" x14ac:dyDescent="0.2">
      <c r="BA1178" s="396"/>
      <c r="BB1178" s="238"/>
      <c r="BC1178" s="396"/>
      <c r="BD1178" s="396"/>
      <c r="BE1178" s="396"/>
      <c r="BF1178" s="396"/>
      <c r="BG1178" s="396"/>
      <c r="BH1178" s="396"/>
      <c r="BI1178" s="396"/>
      <c r="BJ1178" s="396"/>
      <c r="BK1178" s="396"/>
      <c r="BL1178" s="396"/>
      <c r="BM1178" s="396"/>
      <c r="BN1178" s="396"/>
      <c r="BO1178" s="396"/>
      <c r="BP1178" s="396"/>
      <c r="BQ1178" s="396"/>
      <c r="BR1178" s="396"/>
      <c r="BS1178" s="396"/>
      <c r="BT1178" s="396"/>
      <c r="BU1178" s="396"/>
      <c r="BV1178" s="396"/>
      <c r="BW1178" s="396"/>
      <c r="BX1178" s="396"/>
      <c r="BY1178" s="396"/>
    </row>
    <row r="1179" s="211" customFormat="true" ht="15" customHeight="true" x14ac:dyDescent="0.2">
      <c r="BA1179" s="396"/>
      <c r="BB1179" s="238"/>
      <c r="BC1179" s="396"/>
      <c r="BD1179" s="396"/>
      <c r="BE1179" s="396"/>
      <c r="BF1179" s="396"/>
      <c r="BG1179" s="396"/>
      <c r="BH1179" s="396"/>
      <c r="BI1179" s="396"/>
      <c r="BJ1179" s="396"/>
      <c r="BK1179" s="396"/>
      <c r="BL1179" s="396"/>
      <c r="BM1179" s="396"/>
      <c r="BN1179" s="396"/>
      <c r="BO1179" s="396"/>
      <c r="BP1179" s="396"/>
      <c r="BQ1179" s="396"/>
      <c r="BR1179" s="396"/>
      <c r="BS1179" s="396"/>
      <c r="BT1179" s="396"/>
      <c r="BU1179" s="396"/>
      <c r="BV1179" s="396"/>
      <c r="BW1179" s="396"/>
      <c r="BX1179" s="396"/>
      <c r="BY1179" s="396"/>
    </row>
    <row r="1180" s="211" customFormat="true" ht="15" customHeight="true" x14ac:dyDescent="0.2">
      <c r="BA1180" s="396"/>
      <c r="BB1180" s="238"/>
      <c r="BC1180" s="396"/>
      <c r="BD1180" s="396"/>
      <c r="BE1180" s="396"/>
      <c r="BF1180" s="396"/>
      <c r="BG1180" s="396"/>
      <c r="BH1180" s="396"/>
      <c r="BI1180" s="396"/>
      <c r="BJ1180" s="396"/>
      <c r="BK1180" s="396"/>
      <c r="BL1180" s="396"/>
      <c r="BM1180" s="396"/>
      <c r="BN1180" s="396"/>
      <c r="BO1180" s="396"/>
      <c r="BP1180" s="396"/>
      <c r="BQ1180" s="396"/>
      <c r="BR1180" s="396"/>
      <c r="BS1180" s="396"/>
      <c r="BT1180" s="396"/>
      <c r="BU1180" s="396"/>
      <c r="BV1180" s="396"/>
      <c r="BW1180" s="396"/>
      <c r="BX1180" s="396"/>
      <c r="BY1180" s="396"/>
    </row>
    <row r="1181" s="211" customFormat="true" ht="15" customHeight="true" x14ac:dyDescent="0.2">
      <c r="BA1181" s="396"/>
      <c r="BB1181" s="238"/>
      <c r="BC1181" s="396"/>
      <c r="BD1181" s="396"/>
      <c r="BE1181" s="396"/>
      <c r="BF1181" s="396"/>
      <c r="BG1181" s="396"/>
      <c r="BH1181" s="396"/>
      <c r="BI1181" s="396"/>
      <c r="BJ1181" s="396"/>
      <c r="BK1181" s="396"/>
      <c r="BL1181" s="396"/>
      <c r="BM1181" s="396"/>
      <c r="BN1181" s="396"/>
      <c r="BO1181" s="396"/>
      <c r="BP1181" s="396"/>
      <c r="BQ1181" s="396"/>
      <c r="BR1181" s="396"/>
      <c r="BS1181" s="396"/>
      <c r="BT1181" s="396"/>
      <c r="BU1181" s="396"/>
      <c r="BV1181" s="396"/>
      <c r="BW1181" s="396"/>
      <c r="BX1181" s="396"/>
      <c r="BY1181" s="396"/>
    </row>
    <row r="1182" s="211" customFormat="true" ht="15" customHeight="true" x14ac:dyDescent="0.2">
      <c r="BA1182" s="396"/>
      <c r="BB1182" s="238"/>
      <c r="BC1182" s="396"/>
      <c r="BD1182" s="396"/>
      <c r="BE1182" s="396"/>
      <c r="BF1182" s="396"/>
      <c r="BG1182" s="396"/>
      <c r="BH1182" s="396"/>
      <c r="BI1182" s="396"/>
      <c r="BJ1182" s="396"/>
      <c r="BK1182" s="396"/>
      <c r="BL1182" s="396"/>
      <c r="BM1182" s="396"/>
      <c r="BN1182" s="396"/>
      <c r="BO1182" s="396"/>
      <c r="BP1182" s="396"/>
      <c r="BQ1182" s="396"/>
      <c r="BR1182" s="396"/>
      <c r="BS1182" s="396"/>
      <c r="BT1182" s="396"/>
      <c r="BU1182" s="396"/>
      <c r="BV1182" s="396"/>
      <c r="BW1182" s="396"/>
      <c r="BX1182" s="396"/>
      <c r="BY1182" s="396"/>
    </row>
    <row r="1183" s="211" customFormat="true" ht="15" customHeight="true" x14ac:dyDescent="0.2">
      <c r="BA1183" s="396"/>
      <c r="BB1183" s="238"/>
      <c r="BC1183" s="396"/>
      <c r="BD1183" s="396"/>
      <c r="BE1183" s="396"/>
      <c r="BF1183" s="396"/>
      <c r="BG1183" s="396"/>
      <c r="BH1183" s="396"/>
      <c r="BI1183" s="396"/>
      <c r="BJ1183" s="396"/>
      <c r="BK1183" s="396"/>
      <c r="BL1183" s="396"/>
      <c r="BM1183" s="396"/>
      <c r="BN1183" s="396"/>
      <c r="BO1183" s="396"/>
      <c r="BP1183" s="396"/>
      <c r="BQ1183" s="396"/>
      <c r="BR1183" s="396"/>
      <c r="BS1183" s="396"/>
      <c r="BT1183" s="396"/>
      <c r="BU1183" s="396"/>
      <c r="BV1183" s="396"/>
      <c r="BW1183" s="396"/>
      <c r="BX1183" s="396"/>
      <c r="BY1183" s="396"/>
    </row>
    <row r="1184" s="211" customFormat="true" ht="15" customHeight="true" x14ac:dyDescent="0.2">
      <c r="BA1184" s="396"/>
      <c r="BB1184" s="238"/>
      <c r="BC1184" s="396"/>
      <c r="BD1184" s="396"/>
      <c r="BE1184" s="396"/>
      <c r="BF1184" s="396"/>
      <c r="BG1184" s="396"/>
      <c r="BH1184" s="396"/>
      <c r="BI1184" s="396"/>
      <c r="BJ1184" s="396"/>
      <c r="BK1184" s="396"/>
      <c r="BL1184" s="396"/>
      <c r="BM1184" s="396"/>
      <c r="BN1184" s="396"/>
      <c r="BO1184" s="396"/>
      <c r="BP1184" s="396"/>
      <c r="BQ1184" s="396"/>
      <c r="BR1184" s="396"/>
      <c r="BS1184" s="396"/>
      <c r="BT1184" s="396"/>
      <c r="BU1184" s="396"/>
      <c r="BV1184" s="396"/>
      <c r="BW1184" s="396"/>
      <c r="BX1184" s="396"/>
      <c r="BY1184" s="396"/>
    </row>
    <row r="1185" s="211" customFormat="true" ht="15" customHeight="true" x14ac:dyDescent="0.2">
      <c r="BA1185" s="396"/>
      <c r="BB1185" s="238"/>
      <c r="BC1185" s="396"/>
      <c r="BD1185" s="396"/>
      <c r="BE1185" s="396"/>
      <c r="BF1185" s="396"/>
      <c r="BG1185" s="396"/>
      <c r="BH1185" s="396"/>
      <c r="BI1185" s="396"/>
      <c r="BJ1185" s="396"/>
      <c r="BK1185" s="396"/>
      <c r="BL1185" s="396"/>
      <c r="BM1185" s="396"/>
      <c r="BN1185" s="396"/>
      <c r="BO1185" s="396"/>
      <c r="BP1185" s="396"/>
      <c r="BQ1185" s="396"/>
      <c r="BR1185" s="396"/>
      <c r="BS1185" s="396"/>
      <c r="BT1185" s="396"/>
      <c r="BU1185" s="396"/>
      <c r="BV1185" s="396"/>
      <c r="BW1185" s="396"/>
      <c r="BX1185" s="396"/>
      <c r="BY1185" s="396"/>
    </row>
    <row r="1186" s="211" customFormat="true" ht="15" customHeight="true" x14ac:dyDescent="0.2">
      <c r="BA1186" s="396"/>
      <c r="BB1186" s="238"/>
      <c r="BC1186" s="396"/>
      <c r="BD1186" s="396"/>
      <c r="BE1186" s="396"/>
      <c r="BF1186" s="396"/>
      <c r="BG1186" s="396"/>
      <c r="BH1186" s="396"/>
      <c r="BI1186" s="396"/>
      <c r="BJ1186" s="396"/>
      <c r="BK1186" s="396"/>
      <c r="BL1186" s="396"/>
      <c r="BM1186" s="396"/>
      <c r="BN1186" s="396"/>
      <c r="BO1186" s="396"/>
      <c r="BP1186" s="396"/>
      <c r="BQ1186" s="396"/>
      <c r="BR1186" s="396"/>
      <c r="BS1186" s="396"/>
      <c r="BT1186" s="396"/>
      <c r="BU1186" s="396"/>
      <c r="BV1186" s="396"/>
      <c r="BW1186" s="396"/>
      <c r="BX1186" s="396"/>
      <c r="BY1186" s="396"/>
    </row>
    <row r="1187" s="211" customFormat="true" ht="15" customHeight="true" x14ac:dyDescent="0.2">
      <c r="BA1187" s="396"/>
      <c r="BB1187" s="238"/>
      <c r="BC1187" s="396"/>
      <c r="BD1187" s="396"/>
      <c r="BE1187" s="396"/>
      <c r="BF1187" s="396"/>
      <c r="BG1187" s="396"/>
      <c r="BH1187" s="396"/>
      <c r="BI1187" s="396"/>
      <c r="BJ1187" s="396"/>
      <c r="BK1187" s="396"/>
      <c r="BL1187" s="396"/>
      <c r="BM1187" s="396"/>
      <c r="BN1187" s="396"/>
      <c r="BO1187" s="396"/>
      <c r="BP1187" s="396"/>
      <c r="BQ1187" s="396"/>
      <c r="BR1187" s="396"/>
      <c r="BS1187" s="396"/>
      <c r="BT1187" s="396"/>
      <c r="BU1187" s="396"/>
      <c r="BV1187" s="396"/>
      <c r="BW1187" s="396"/>
      <c r="BX1187" s="396"/>
      <c r="BY1187" s="396"/>
    </row>
    <row r="1188" s="211" customFormat="true" ht="15" customHeight="true" x14ac:dyDescent="0.2">
      <c r="BA1188" s="396"/>
      <c r="BB1188" s="238"/>
      <c r="BC1188" s="396"/>
      <c r="BD1188" s="396"/>
      <c r="BE1188" s="396"/>
      <c r="BF1188" s="396"/>
      <c r="BG1188" s="396"/>
      <c r="BH1188" s="396"/>
      <c r="BI1188" s="396"/>
      <c r="BJ1188" s="396"/>
      <c r="BK1188" s="396"/>
      <c r="BL1188" s="396"/>
      <c r="BM1188" s="396"/>
      <c r="BN1188" s="396"/>
      <c r="BO1188" s="396"/>
      <c r="BP1188" s="396"/>
      <c r="BQ1188" s="396"/>
      <c r="BR1188" s="396"/>
      <c r="BS1188" s="396"/>
      <c r="BT1188" s="396"/>
      <c r="BU1188" s="396"/>
      <c r="BV1188" s="396"/>
      <c r="BW1188" s="396"/>
      <c r="BX1188" s="396"/>
      <c r="BY1188" s="396"/>
    </row>
    <row r="1189" s="211" customFormat="true" ht="15" customHeight="true" x14ac:dyDescent="0.2">
      <c r="BA1189" s="396"/>
      <c r="BB1189" s="238"/>
      <c r="BC1189" s="396"/>
      <c r="BD1189" s="396"/>
      <c r="BE1189" s="396"/>
      <c r="BF1189" s="396"/>
      <c r="BG1189" s="396"/>
      <c r="BH1189" s="396"/>
      <c r="BI1189" s="396"/>
      <c r="BJ1189" s="396"/>
      <c r="BK1189" s="396"/>
      <c r="BL1189" s="396"/>
      <c r="BM1189" s="396"/>
      <c r="BN1189" s="396"/>
      <c r="BO1189" s="396"/>
      <c r="BP1189" s="396"/>
      <c r="BQ1189" s="396"/>
      <c r="BR1189" s="396"/>
      <c r="BS1189" s="396"/>
      <c r="BT1189" s="396"/>
      <c r="BU1189" s="396"/>
      <c r="BV1189" s="396"/>
      <c r="BW1189" s="396"/>
      <c r="BX1189" s="396"/>
      <c r="BY1189" s="396"/>
    </row>
    <row r="1190" s="211" customFormat="true" ht="15" customHeight="true" x14ac:dyDescent="0.2">
      <c r="BA1190" s="396"/>
      <c r="BB1190" s="238"/>
      <c r="BC1190" s="396"/>
      <c r="BD1190" s="396"/>
      <c r="BE1190" s="396"/>
      <c r="BF1190" s="396"/>
      <c r="BG1190" s="396"/>
      <c r="BH1190" s="396"/>
      <c r="BI1190" s="396"/>
      <c r="BJ1190" s="396"/>
      <c r="BK1190" s="396"/>
      <c r="BL1190" s="396"/>
      <c r="BM1190" s="396"/>
      <c r="BN1190" s="396"/>
      <c r="BO1190" s="396"/>
      <c r="BP1190" s="396"/>
      <c r="BQ1190" s="396"/>
      <c r="BR1190" s="396"/>
      <c r="BS1190" s="396"/>
      <c r="BT1190" s="396"/>
      <c r="BU1190" s="396"/>
      <c r="BV1190" s="396"/>
      <c r="BW1190" s="396"/>
      <c r="BX1190" s="396"/>
      <c r="BY1190" s="396"/>
    </row>
    <row r="1191" s="211" customFormat="true" ht="15" customHeight="true" x14ac:dyDescent="0.2">
      <c r="BA1191" s="396"/>
      <c r="BB1191" s="238"/>
      <c r="BC1191" s="396"/>
      <c r="BD1191" s="396"/>
      <c r="BE1191" s="396"/>
      <c r="BF1191" s="396"/>
      <c r="BG1191" s="396"/>
      <c r="BH1191" s="396"/>
      <c r="BI1191" s="396"/>
      <c r="BJ1191" s="396"/>
      <c r="BK1191" s="396"/>
      <c r="BL1191" s="396"/>
      <c r="BM1191" s="396"/>
      <c r="BN1191" s="396"/>
      <c r="BO1191" s="396"/>
      <c r="BP1191" s="396"/>
      <c r="BQ1191" s="396"/>
      <c r="BR1191" s="396"/>
      <c r="BS1191" s="396"/>
      <c r="BT1191" s="396"/>
      <c r="BU1191" s="396"/>
      <c r="BV1191" s="396"/>
      <c r="BW1191" s="396"/>
      <c r="BX1191" s="396"/>
      <c r="BY1191" s="396"/>
    </row>
    <row r="1192" s="211" customFormat="true" ht="15" customHeight="true" x14ac:dyDescent="0.2">
      <c r="BA1192" s="396"/>
      <c r="BB1192" s="238"/>
      <c r="BC1192" s="396"/>
      <c r="BD1192" s="396"/>
      <c r="BE1192" s="396"/>
      <c r="BF1192" s="396"/>
      <c r="BG1192" s="396"/>
      <c r="BH1192" s="396"/>
      <c r="BI1192" s="396"/>
      <c r="BJ1192" s="396"/>
      <c r="BK1192" s="396"/>
      <c r="BL1192" s="396"/>
      <c r="BM1192" s="396"/>
      <c r="BN1192" s="396"/>
      <c r="BO1192" s="396"/>
      <c r="BP1192" s="396"/>
      <c r="BQ1192" s="396"/>
      <c r="BR1192" s="396"/>
      <c r="BS1192" s="396"/>
      <c r="BT1192" s="396"/>
      <c r="BU1192" s="396"/>
      <c r="BV1192" s="396"/>
      <c r="BW1192" s="396"/>
      <c r="BX1192" s="396"/>
      <c r="BY1192" s="396"/>
    </row>
    <row r="1193" s="211" customFormat="true" ht="15" customHeight="true" x14ac:dyDescent="0.2">
      <c r="BA1193" s="396"/>
      <c r="BB1193" s="238"/>
      <c r="BC1193" s="396"/>
      <c r="BD1193" s="396"/>
      <c r="BE1193" s="396"/>
      <c r="BF1193" s="396"/>
      <c r="BG1193" s="396"/>
      <c r="BH1193" s="396"/>
      <c r="BI1193" s="396"/>
      <c r="BJ1193" s="396"/>
      <c r="BK1193" s="396"/>
      <c r="BL1193" s="396"/>
      <c r="BM1193" s="396"/>
      <c r="BN1193" s="396"/>
      <c r="BO1193" s="396"/>
      <c r="BP1193" s="396"/>
      <c r="BQ1193" s="396"/>
      <c r="BR1193" s="396"/>
      <c r="BS1193" s="396"/>
      <c r="BT1193" s="396"/>
      <c r="BU1193" s="396"/>
      <c r="BV1193" s="396"/>
      <c r="BW1193" s="396"/>
      <c r="BX1193" s="396"/>
      <c r="BY1193" s="396"/>
    </row>
    <row r="1194" s="211" customFormat="true" ht="15" customHeight="true" x14ac:dyDescent="0.2">
      <c r="BA1194" s="396"/>
      <c r="BB1194" s="238"/>
      <c r="BC1194" s="396"/>
      <c r="BD1194" s="396"/>
      <c r="BE1194" s="396"/>
      <c r="BF1194" s="396"/>
      <c r="BG1194" s="396"/>
      <c r="BH1194" s="396"/>
      <c r="BI1194" s="396"/>
      <c r="BJ1194" s="396"/>
      <c r="BK1194" s="396"/>
      <c r="BL1194" s="396"/>
      <c r="BM1194" s="396"/>
      <c r="BN1194" s="396"/>
      <c r="BO1194" s="396"/>
      <c r="BP1194" s="396"/>
      <c r="BQ1194" s="396"/>
      <c r="BR1194" s="396"/>
      <c r="BS1194" s="396"/>
      <c r="BT1194" s="396"/>
      <c r="BU1194" s="396"/>
      <c r="BV1194" s="396"/>
      <c r="BW1194" s="396"/>
      <c r="BX1194" s="396"/>
      <c r="BY1194" s="396"/>
    </row>
    <row r="1195" s="211" customFormat="true" ht="15" customHeight="true" x14ac:dyDescent="0.2">
      <c r="BA1195" s="396"/>
      <c r="BB1195" s="238"/>
      <c r="BC1195" s="396"/>
      <c r="BD1195" s="396"/>
      <c r="BE1195" s="396"/>
      <c r="BF1195" s="396"/>
      <c r="BG1195" s="396"/>
      <c r="BH1195" s="396"/>
      <c r="BI1195" s="396"/>
      <c r="BJ1195" s="396"/>
      <c r="BK1195" s="396"/>
      <c r="BL1195" s="396"/>
      <c r="BM1195" s="396"/>
      <c r="BN1195" s="396"/>
      <c r="BO1195" s="396"/>
      <c r="BP1195" s="396"/>
      <c r="BQ1195" s="396"/>
      <c r="BR1195" s="396"/>
      <c r="BS1195" s="396"/>
      <c r="BT1195" s="396"/>
      <c r="BU1195" s="396"/>
      <c r="BV1195" s="396"/>
      <c r="BW1195" s="396"/>
      <c r="BX1195" s="396"/>
      <c r="BY1195" s="396"/>
    </row>
    <row r="1196" s="211" customFormat="true" ht="15" customHeight="true" x14ac:dyDescent="0.2">
      <c r="BA1196" s="396"/>
      <c r="BB1196" s="238"/>
      <c r="BC1196" s="396"/>
      <c r="BD1196" s="396"/>
      <c r="BE1196" s="396"/>
      <c r="BF1196" s="396"/>
      <c r="BG1196" s="396"/>
      <c r="BH1196" s="396"/>
      <c r="BI1196" s="396"/>
      <c r="BJ1196" s="396"/>
      <c r="BK1196" s="396"/>
      <c r="BL1196" s="396"/>
      <c r="BM1196" s="396"/>
      <c r="BN1196" s="396"/>
      <c r="BO1196" s="396"/>
      <c r="BP1196" s="396"/>
      <c r="BQ1196" s="396"/>
      <c r="BR1196" s="396"/>
      <c r="BS1196" s="396"/>
      <c r="BT1196" s="396"/>
      <c r="BU1196" s="396"/>
      <c r="BV1196" s="396"/>
      <c r="BW1196" s="396"/>
      <c r="BX1196" s="396"/>
      <c r="BY1196" s="396"/>
    </row>
    <row r="1197" s="211" customFormat="true" ht="15" customHeight="true" x14ac:dyDescent="0.2">
      <c r="BA1197" s="396"/>
      <c r="BB1197" s="238"/>
      <c r="BC1197" s="396"/>
      <c r="BD1197" s="396"/>
      <c r="BE1197" s="396"/>
      <c r="BF1197" s="396"/>
      <c r="BG1197" s="396"/>
      <c r="BH1197" s="396"/>
      <c r="BI1197" s="396"/>
      <c r="BJ1197" s="396"/>
      <c r="BK1197" s="396"/>
      <c r="BL1197" s="396"/>
      <c r="BM1197" s="396"/>
      <c r="BN1197" s="396"/>
      <c r="BO1197" s="396"/>
      <c r="BP1197" s="396"/>
      <c r="BQ1197" s="396"/>
      <c r="BR1197" s="396"/>
      <c r="BS1197" s="396"/>
      <c r="BT1197" s="396"/>
      <c r="BU1197" s="396"/>
      <c r="BV1197" s="396"/>
      <c r="BW1197" s="396"/>
      <c r="BX1197" s="396"/>
      <c r="BY1197" s="396"/>
    </row>
    <row r="1198" s="211" customFormat="true" ht="15" customHeight="true" x14ac:dyDescent="0.2">
      <c r="BA1198" s="396"/>
      <c r="BB1198" s="238"/>
      <c r="BC1198" s="396"/>
      <c r="BD1198" s="396"/>
      <c r="BE1198" s="396"/>
      <c r="BF1198" s="396"/>
      <c r="BG1198" s="396"/>
      <c r="BH1198" s="396"/>
      <c r="BI1198" s="396"/>
      <c r="BJ1198" s="396"/>
      <c r="BK1198" s="396"/>
      <c r="BL1198" s="396"/>
      <c r="BM1198" s="396"/>
      <c r="BN1198" s="396"/>
      <c r="BO1198" s="396"/>
      <c r="BP1198" s="396"/>
      <c r="BQ1198" s="396"/>
      <c r="BR1198" s="396"/>
      <c r="BS1198" s="396"/>
      <c r="BT1198" s="396"/>
      <c r="BU1198" s="396"/>
      <c r="BV1198" s="396"/>
      <c r="BW1198" s="396"/>
      <c r="BX1198" s="396"/>
      <c r="BY1198" s="396"/>
    </row>
    <row r="1199" s="211" customFormat="true" ht="15" customHeight="true" x14ac:dyDescent="0.2">
      <c r="BA1199" s="396"/>
      <c r="BB1199" s="238"/>
      <c r="BC1199" s="396"/>
      <c r="BD1199" s="396"/>
      <c r="BE1199" s="396"/>
      <c r="BF1199" s="396"/>
      <c r="BG1199" s="396"/>
      <c r="BH1199" s="396"/>
      <c r="BI1199" s="396"/>
      <c r="BJ1199" s="396"/>
      <c r="BK1199" s="396"/>
      <c r="BL1199" s="396"/>
      <c r="BM1199" s="396"/>
      <c r="BN1199" s="396"/>
      <c r="BO1199" s="396"/>
      <c r="BP1199" s="396"/>
      <c r="BQ1199" s="396"/>
      <c r="BR1199" s="396"/>
      <c r="BS1199" s="396"/>
      <c r="BT1199" s="396"/>
      <c r="BU1199" s="396"/>
      <c r="BV1199" s="396"/>
      <c r="BW1199" s="396"/>
      <c r="BX1199" s="396"/>
      <c r="BY1199" s="396"/>
    </row>
    <row r="1200" s="211" customFormat="true" ht="15" customHeight="true" x14ac:dyDescent="0.2">
      <c r="BA1200" s="396"/>
      <c r="BB1200" s="238"/>
      <c r="BC1200" s="396"/>
      <c r="BD1200" s="396"/>
      <c r="BE1200" s="396"/>
      <c r="BF1200" s="396"/>
      <c r="BG1200" s="396"/>
      <c r="BH1200" s="396"/>
      <c r="BI1200" s="396"/>
      <c r="BJ1200" s="396"/>
      <c r="BK1200" s="396"/>
      <c r="BL1200" s="396"/>
      <c r="BM1200" s="396"/>
      <c r="BN1200" s="396"/>
      <c r="BO1200" s="396"/>
      <c r="BP1200" s="396"/>
      <c r="BQ1200" s="396"/>
      <c r="BR1200" s="396"/>
      <c r="BS1200" s="396"/>
      <c r="BT1200" s="396"/>
      <c r="BU1200" s="396"/>
      <c r="BV1200" s="396"/>
      <c r="BW1200" s="396"/>
      <c r="BX1200" s="396"/>
      <c r="BY1200" s="396"/>
    </row>
  </sheetData>
  <mergeCells count="1014">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53:BA158"/>
    <mergeCell ref="BA151:BA152"/>
    <mergeCell ref="BC14:BG14"/>
    <mergeCell ref="BH14:BL14"/>
    <mergeCell ref="BC120:BG120"/>
    <mergeCell ref="BH120:BL120"/>
    <mergeCell ref="BA43:BA44"/>
    <mergeCell ref="BA45:BA46"/>
    <mergeCell ref="A33:A34"/>
    <mergeCell ref="C56:G56"/>
    <mergeCell ref="H56:L56"/>
    <mergeCell ref="M56:Q56"/>
    <mergeCell ref="A35:A36"/>
    <mergeCell ref="A37:A38"/>
    <mergeCell ref="A41:A42"/>
    <mergeCell ref="A43:A44"/>
    <mergeCell ref="BM120:BQ120"/>
    <mergeCell ref="BA122:BA123"/>
    <mergeCell ref="BA124:BA127"/>
    <mergeCell ref="BA128:BA129"/>
    <mergeCell ref="BC133:BG133"/>
    <mergeCell ref="BH133:BL133"/>
    <mergeCell ref="BM133:BQ133"/>
    <mergeCell ref="BA135:BA139"/>
    <mergeCell ref="BC220:BG220"/>
    <mergeCell ref="BH220:BL220"/>
    <mergeCell ref="BM220:BQ22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4:A147"/>
    <mergeCell ref="BA144:BA147"/>
    <mergeCell ref="A148:A150"/>
    <mergeCell ref="BA148:BA150"/>
    <mergeCell ref="H133:L133"/>
    <mergeCell ref="M133:Q133"/>
    <mergeCell ref="A135:A139"/>
    <mergeCell ref="A47:A49"/>
    <mergeCell ref="BA47:BA49"/>
    <mergeCell ref="A50:A52"/>
    <mergeCell ref="BA50:BA52"/>
    <mergeCell ref="A53:A55"/>
    <mergeCell ref="BA53:BA55"/>
    <mergeCell ref="BA33:BA34"/>
    <mergeCell ref="BA35:BA36"/>
    <mergeCell ref="BA37:BA38"/>
    <mergeCell ref="A39:A40"/>
    <mergeCell ref="BA39:BA40"/>
    <mergeCell ref="A153:A157"/>
    <mergeCell ref="A202:A203"/>
    <mergeCell ref="A208:B208"/>
    <mergeCell ref="C220:G220"/>
    <mergeCell ref="H220:L220"/>
    <mergeCell ref="A45:A46"/>
    <mergeCell ref="A140:A143"/>
    <mergeCell ref="A122:A123"/>
    <mergeCell ref="A124:A127"/>
    <mergeCell ref="A128:A129"/>
    <mergeCell ref="A130:A132"/>
    <mergeCell ref="C133:G133"/>
    <mergeCell ref="A108:B108"/>
    <mergeCell ref="C120:G120"/>
    <mergeCell ref="H120:L120"/>
    <mergeCell ref="M120:Q120"/>
    <mergeCell ref="A151:A152"/>
    <mergeCell ref="A1025:C1025"/>
    <mergeCell ref="A1026:B1026"/>
    <mergeCell ref="A1031:A1033"/>
    <mergeCell ref="A1034:C1034"/>
    <mergeCell ref="C399:F399"/>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E445"/>
    <mergeCell ref="H445:J445"/>
    <mergeCell ref="M445:O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8:G488"/>
    <mergeCell ref="H488:L488"/>
    <mergeCell ref="M488:Q488"/>
    <mergeCell ref="C489:D490"/>
    <mergeCell ref="E489:G489"/>
    <mergeCell ref="H489:I490"/>
    <mergeCell ref="J489:L489"/>
    <mergeCell ref="M489:N490"/>
    <mergeCell ref="O489:Q489"/>
    <mergeCell ref="C493:D493"/>
    <mergeCell ref="H493:I493"/>
    <mergeCell ref="M493:N493"/>
    <mergeCell ref="C494:E494"/>
    <mergeCell ref="H494:J494"/>
    <mergeCell ref="M494:O494"/>
    <mergeCell ref="C491:D491"/>
    <mergeCell ref="H491:I491"/>
    <mergeCell ref="M491:N491"/>
    <mergeCell ref="C492:D492"/>
    <mergeCell ref="H492:I492"/>
    <mergeCell ref="M492:N492"/>
    <mergeCell ref="C498:D498"/>
    <mergeCell ref="H498:I498"/>
    <mergeCell ref="M498:N498"/>
    <mergeCell ref="C499:D499"/>
    <mergeCell ref="H499:I499"/>
    <mergeCell ref="M499:N499"/>
    <mergeCell ref="C495:D496"/>
    <mergeCell ref="H495:I496"/>
    <mergeCell ref="M495: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E538"/>
    <mergeCell ref="H538:J538"/>
    <mergeCell ref="M538:O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0:D690"/>
    <mergeCell ref="H690:I690"/>
    <mergeCell ref="M690:N690"/>
    <mergeCell ref="C691:D691"/>
    <mergeCell ref="H691:I691"/>
    <mergeCell ref="M691:N691"/>
  </mergeCells>
  <conditionalFormatting sqref="BC1:CZ14 BC16:CZ27 BC15:BQ15 BZ15:CZ15 BC29:CZ56 BC28:BQ28 BZ28:CZ28 BC58:CZ120 BC57:BQ57 BZ57:CZ57 BC122:CZ133 BC121:BQ121 BZ121:CZ121 BC135:CZ220 BC134:BQ134 BZ134:CZ134 BC222:CZ259 BC221:BQ221 BZ221:CZ221 BC261:CZ339 BC260:BQ260 BZ260:CZ260 BC341:CZ1048576 BC340:BQ340 BZ340:CZ340">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152400</xdr:rowOff>
                  </from>
                  <to>
                    <xdr:col>1</xdr:col>
                    <xdr:colOff>1704975</xdr:colOff>
                    <xdr:row>400</xdr:row>
                    <xdr:rowOff>152400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5E69D-22CA-415A-9C3A-DB8F9C192698}">
  <sheetPr codeName="Feuil4"/>
  <dimension ref="A1:CZ1200"/>
  <sheetViews>
    <sheetView showGridLines="false" workbookViewId="0"/>
  </sheetViews>
  <sheetFormatPr defaultColWidth="9.140625" defaultRowHeight="15" customHeight="true" x14ac:dyDescent="0.2"/>
  <cols>
    <col min="1" max="1" width="31.5703125" style="395" customWidth="true"/>
    <col min="2" max="2" width="41.5703125" style="395" customWidth="true"/>
    <col min="3" max="17" width="10.7109375" style="395" customWidth="true"/>
    <col min="18" max="25" width="12.5703125" style="395" customWidth="true"/>
    <col min="26" max="52" width="12.5703125" style="211" customWidth="true"/>
    <col min="53" max="53" width="31.5703125" style="396" customWidth="true"/>
    <col min="54" max="54" width="41.5703125" style="238" customWidth="true"/>
    <col min="55" max="69" width="9.140625" style="396"/>
    <col min="70" max="77" width="12.5703125" style="396" customWidth="true"/>
    <col min="78" max="104" width="12.5703125" style="211" customWidth="true"/>
    <col min="105" max="16384" width="9.140625" style="395"/>
  </cols>
  <sheetData>
    <row r="1" s="111" customFormat="true" ht="18" customHeight="true" x14ac:dyDescent="0.2">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Guatemala</v>
      </c>
      <c r="B2" s="226"/>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2015</v>
      </c>
      <c r="B3" s="228"/>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DHS15</v>
      </c>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56" t="str">
        <f>B1028</f>
        <v/>
      </c>
      <c r="B10" s="657"/>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56" t="str">
        <f>B1027</f>
        <v/>
      </c>
      <c r="B11" s="658"/>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59"/>
      <c r="B12" s="657"/>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60"/>
      <c r="B13" s="66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638" customFormat="true" ht="15" customHeight="true" x14ac:dyDescent="0.2">
      <c r="A14" s="115" t="s">
        <v>95</v>
      </c>
      <c r="B14" s="208"/>
      <c r="C14" s="2173" t="s">
        <v>114</v>
      </c>
      <c r="D14" s="2174"/>
      <c r="E14" s="2174"/>
      <c r="F14" s="2174"/>
      <c r="G14" s="2175"/>
      <c r="H14" s="2405" t="s">
        <v>38</v>
      </c>
      <c r="I14" s="2406"/>
      <c r="J14" s="2406"/>
      <c r="K14" s="2406"/>
      <c r="L14" s="2407"/>
      <c r="M14" s="2412" t="s">
        <v>37</v>
      </c>
      <c r="N14" s="2413"/>
      <c r="O14" s="2413"/>
      <c r="P14" s="2413"/>
      <c r="Q14" s="2414"/>
      <c r="R14" s="1891" t="s">
        <v>137</v>
      </c>
      <c r="S14" s="1897"/>
      <c r="T14" s="1897"/>
      <c r="U14" s="1897"/>
      <c r="V14" s="1897"/>
      <c r="W14" s="1897"/>
      <c r="X14" s="1897"/>
      <c r="Y14" s="1898"/>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646"/>
      <c r="BA14" s="217" t="s">
        <v>128</v>
      </c>
      <c r="BB14" s="115" t="s">
        <v>95</v>
      </c>
      <c r="BC14" s="2210" t="s">
        <v>114</v>
      </c>
      <c r="BD14" s="2211"/>
      <c r="BE14" s="2211"/>
      <c r="BF14" s="2211"/>
      <c r="BG14" s="2212"/>
      <c r="BH14" s="2213" t="s">
        <v>38</v>
      </c>
      <c r="BI14" s="2211"/>
      <c r="BJ14" s="2211"/>
      <c r="BK14" s="2211"/>
      <c r="BL14" s="2212"/>
      <c r="BM14" s="2213" t="s">
        <v>37</v>
      </c>
      <c r="BN14" s="2211"/>
      <c r="BO14" s="2211"/>
      <c r="BP14" s="2211"/>
      <c r="BQ14" s="2254"/>
      <c r="BR14" s="1774" t="s">
        <v>137</v>
      </c>
      <c r="BS14" s="1775"/>
      <c r="BT14" s="1775"/>
      <c r="BU14" s="1775"/>
      <c r="BV14" s="1775"/>
      <c r="BW14" s="1775"/>
      <c r="BX14" s="1775"/>
      <c r="BY14" s="1776"/>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638" customFormat="true" ht="12.75" x14ac:dyDescent="0.2">
      <c r="A15" s="182" t="s">
        <v>87</v>
      </c>
      <c r="B15" s="242"/>
      <c r="C15" s="269" t="s">
        <v>0</v>
      </c>
      <c r="D15" s="270" t="s">
        <v>1</v>
      </c>
      <c r="E15" s="270" t="s">
        <v>2</v>
      </c>
      <c r="F15" s="270" t="s">
        <v>3</v>
      </c>
      <c r="G15" s="271" t="s">
        <v>4</v>
      </c>
      <c r="H15" s="1523" t="s">
        <v>0</v>
      </c>
      <c r="I15" s="1482" t="s">
        <v>1</v>
      </c>
      <c r="J15" s="1482" t="s">
        <v>2</v>
      </c>
      <c r="K15" s="1482" t="s">
        <v>3</v>
      </c>
      <c r="L15" s="1483" t="s">
        <v>4</v>
      </c>
      <c r="M15" s="1513" t="s">
        <v>0</v>
      </c>
      <c r="N15" s="1482" t="s">
        <v>1</v>
      </c>
      <c r="O15" s="1482" t="s">
        <v>2</v>
      </c>
      <c r="P15" s="1482" t="s">
        <v>3</v>
      </c>
      <c r="Q15" s="1533" t="s">
        <v>4</v>
      </c>
      <c r="R15" s="1523" t="s">
        <v>240</v>
      </c>
      <c r="S15" s="1482" t="s">
        <v>241</v>
      </c>
      <c r="T15" s="1482" t="s">
        <v>306</v>
      </c>
      <c r="U15" s="1482" t="s">
        <v>307</v>
      </c>
      <c r="V15" s="1482" t="s">
        <v>243</v>
      </c>
      <c r="W15" s="1482" t="s">
        <v>308</v>
      </c>
      <c r="X15" s="1482" t="s">
        <v>309</v>
      </c>
      <c r="Y15" s="1484" t="s">
        <v>310</v>
      </c>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646"/>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240</v>
      </c>
      <c r="BS15" s="166" t="s">
        <v>241</v>
      </c>
      <c r="BT15" s="166" t="s">
        <v>306</v>
      </c>
      <c r="BU15" s="166" t="s">
        <v>307</v>
      </c>
      <c r="BV15" s="166" t="s">
        <v>243</v>
      </c>
      <c r="BW15" s="166" t="s">
        <v>308</v>
      </c>
      <c r="BX15" s="166" t="s">
        <v>309</v>
      </c>
      <c r="BY15" s="167" t="s">
        <v>310</v>
      </c>
      <c r="BZ15" s="1856"/>
      <c r="CA15" s="1856"/>
      <c r="CB15" s="1856"/>
      <c r="CC15" s="1856"/>
      <c r="CD15" s="1856"/>
      <c r="CE15" s="1856"/>
      <c r="CF15" s="1856"/>
      <c r="CG15" s="1856"/>
      <c r="CH15" s="1856"/>
      <c r="CI15" s="1856"/>
      <c r="CJ15" s="1856"/>
      <c r="CK15" s="1856"/>
      <c r="CL15" s="1856"/>
      <c r="CM15" s="1856"/>
      <c r="CN15" s="1856"/>
      <c r="CO15" s="1856"/>
      <c r="CP15" s="1856"/>
      <c r="CQ15" s="1856"/>
      <c r="CR15" s="1856"/>
      <c r="CS15" s="1856"/>
      <c r="CT15" s="1856"/>
      <c r="CU15" s="1856"/>
      <c r="CV15" s="1856"/>
      <c r="CW15" s="1856"/>
      <c r="CX15" s="1856"/>
      <c r="CY15" s="1856"/>
      <c r="CZ15" s="1856"/>
    </row>
    <row r="16" s="638" customFormat="true" ht="15" customHeight="true" x14ac:dyDescent="0.2">
      <c r="A16" s="2415" t="s">
        <v>13</v>
      </c>
      <c r="B16" s="1711" t="s">
        <v>14</v>
      </c>
      <c r="C16" s="1561">
        <v>85.9</v>
      </c>
      <c r="D16" s="1562">
        <v>96.2</v>
      </c>
      <c r="E16" s="1562">
        <v>98.6</v>
      </c>
      <c r="F16" s="1562">
        <v>99.4</v>
      </c>
      <c r="G16" s="1563">
        <v>99.9</v>
      </c>
      <c r="H16" s="1564">
        <v>98.6</v>
      </c>
      <c r="I16" s="1562">
        <v>99.7</v>
      </c>
      <c r="J16" s="1562">
        <v>99.9</v>
      </c>
      <c r="K16" s="1562">
        <v>100</v>
      </c>
      <c r="L16" s="1565">
        <v>99.9</v>
      </c>
      <c r="M16" s="1566">
        <v>81.2</v>
      </c>
      <c r="N16" s="1562">
        <v>91.4</v>
      </c>
      <c r="O16" s="1562">
        <v>97</v>
      </c>
      <c r="P16" s="1562">
        <v>98.2</v>
      </c>
      <c r="Q16" s="1563">
        <v>98.9</v>
      </c>
      <c r="R16" s="1564">
        <v>99.4</v>
      </c>
      <c r="S16" s="1562">
        <v>99.9</v>
      </c>
      <c r="T16" s="1562">
        <v>95.3</v>
      </c>
      <c r="U16" s="1562">
        <v>94.3</v>
      </c>
      <c r="V16" s="1562">
        <v>82.1</v>
      </c>
      <c r="W16" s="1562">
        <v>95.6</v>
      </c>
      <c r="X16" s="1562">
        <v>98.3</v>
      </c>
      <c r="Y16" s="1909">
        <v>94.4</v>
      </c>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646"/>
      <c r="BA16" s="2255" t="s">
        <v>13</v>
      </c>
      <c r="BB16" s="147" t="s">
        <v>14</v>
      </c>
      <c r="BC16" s="1085" t="s">
        <v>35</v>
      </c>
      <c r="BD16" s="1104" t="s">
        <v>35</v>
      </c>
      <c r="BE16" s="1104" t="s">
        <v>35</v>
      </c>
      <c r="BF16" s="1104" t="s">
        <v>35</v>
      </c>
      <c r="BG16" s="1124" t="s">
        <v>35</v>
      </c>
      <c r="BH16" s="1144" t="s">
        <v>35</v>
      </c>
      <c r="BI16" s="1104" t="s">
        <v>35</v>
      </c>
      <c r="BJ16" s="1104" t="s">
        <v>35</v>
      </c>
      <c r="BK16" s="1104" t="s">
        <v>35</v>
      </c>
      <c r="BL16" s="1124" t="s">
        <v>35</v>
      </c>
      <c r="BM16" s="1144" t="s">
        <v>35</v>
      </c>
      <c r="BN16" s="1104" t="s">
        <v>35</v>
      </c>
      <c r="BO16" s="1104" t="s">
        <v>35</v>
      </c>
      <c r="BP16" s="1104" t="s">
        <v>35</v>
      </c>
      <c r="BQ16" s="1124" t="s">
        <v>35</v>
      </c>
      <c r="BR16" s="1144" t="s">
        <v>35</v>
      </c>
      <c r="BS16" s="1104" t="s">
        <v>35</v>
      </c>
      <c r="BT16" s="1104" t="s">
        <v>35</v>
      </c>
      <c r="BU16" s="1104" t="s">
        <v>35</v>
      </c>
      <c r="BV16" s="1104" t="s">
        <v>35</v>
      </c>
      <c r="BW16" s="1104" t="s">
        <v>35</v>
      </c>
      <c r="BX16" s="1104" t="s">
        <v>35</v>
      </c>
      <c r="BY16" s="1163" t="s">
        <v>35</v>
      </c>
      <c r="BZ16" s="1857"/>
      <c r="CA16" s="1857"/>
      <c r="CB16" s="1857"/>
      <c r="CC16" s="1857"/>
      <c r="CD16" s="1857"/>
      <c r="CE16" s="1857"/>
      <c r="CF16" s="1857"/>
      <c r="CG16" s="1857"/>
      <c r="CH16" s="1857"/>
      <c r="CI16" s="1857"/>
      <c r="CJ16" s="1857"/>
      <c r="CK16" s="1857"/>
      <c r="CL16" s="1857"/>
      <c r="CM16" s="1857"/>
      <c r="CN16" s="1857"/>
      <c r="CO16" s="1857"/>
      <c r="CP16" s="1857"/>
      <c r="CQ16" s="1857"/>
      <c r="CR16" s="1857"/>
      <c r="CS16" s="1857"/>
      <c r="CT16" s="1857"/>
      <c r="CU16" s="1857"/>
      <c r="CV16" s="1857"/>
      <c r="CW16" s="1857"/>
      <c r="CX16" s="1857"/>
      <c r="CY16" s="1857"/>
      <c r="CZ16" s="1857"/>
    </row>
    <row r="17" s="638" customFormat="true" ht="15" customHeight="true" x14ac:dyDescent="0.2">
      <c r="A17" s="2416"/>
      <c r="B17" s="1712" t="s">
        <v>51</v>
      </c>
      <c r="C17" s="1567">
        <v>14.1</v>
      </c>
      <c r="D17" s="1568">
        <v>3.8</v>
      </c>
      <c r="E17" s="1568">
        <v>1.4</v>
      </c>
      <c r="F17" s="1568">
        <v>0.6</v>
      </c>
      <c r="G17" s="1569">
        <v>0.1</v>
      </c>
      <c r="H17" s="1570">
        <v>1.4</v>
      </c>
      <c r="I17" s="1568">
        <v>0.3</v>
      </c>
      <c r="J17" s="1568">
        <v>0.1</v>
      </c>
      <c r="K17" s="1568">
        <v>0</v>
      </c>
      <c r="L17" s="1571">
        <v>0.1</v>
      </c>
      <c r="M17" s="1572">
        <v>18.8</v>
      </c>
      <c r="N17" s="1568">
        <v>8.6</v>
      </c>
      <c r="O17" s="1568">
        <v>3</v>
      </c>
      <c r="P17" s="1568">
        <v>1.8</v>
      </c>
      <c r="Q17" s="1569">
        <v>1.1000000000000001</v>
      </c>
      <c r="R17" s="1570">
        <v>0.6</v>
      </c>
      <c r="S17" s="1568">
        <v>0.1</v>
      </c>
      <c r="T17" s="1568">
        <v>4.7</v>
      </c>
      <c r="U17" s="1568">
        <v>5.7</v>
      </c>
      <c r="V17" s="1568">
        <v>17.899999999999999</v>
      </c>
      <c r="W17" s="1568">
        <v>4.4000000000000004</v>
      </c>
      <c r="X17" s="1568">
        <v>1.7</v>
      </c>
      <c r="Y17" s="1910">
        <v>5.6</v>
      </c>
      <c r="Z17" s="312"/>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646"/>
      <c r="BA17" s="2256"/>
      <c r="BB17" s="148" t="s">
        <v>51</v>
      </c>
      <c r="BC17" s="1086" t="s">
        <v>35</v>
      </c>
      <c r="BD17" s="1105" t="s">
        <v>35</v>
      </c>
      <c r="BE17" s="1105" t="s">
        <v>35</v>
      </c>
      <c r="BF17" s="1105" t="s">
        <v>35</v>
      </c>
      <c r="BG17" s="1125" t="s">
        <v>35</v>
      </c>
      <c r="BH17" s="1145" t="s">
        <v>35</v>
      </c>
      <c r="BI17" s="1105" t="s">
        <v>35</v>
      </c>
      <c r="BJ17" s="1105" t="s">
        <v>35</v>
      </c>
      <c r="BK17" s="1105" t="s">
        <v>35</v>
      </c>
      <c r="BL17" s="1125" t="s">
        <v>35</v>
      </c>
      <c r="BM17" s="1145" t="s">
        <v>35</v>
      </c>
      <c r="BN17" s="1105" t="s">
        <v>35</v>
      </c>
      <c r="BO17" s="1105" t="s">
        <v>35</v>
      </c>
      <c r="BP17" s="1105" t="s">
        <v>35</v>
      </c>
      <c r="BQ17" s="1125" t="s">
        <v>35</v>
      </c>
      <c r="BR17" s="1145" t="s">
        <v>35</v>
      </c>
      <c r="BS17" s="1105" t="s">
        <v>35</v>
      </c>
      <c r="BT17" s="1105" t="s">
        <v>35</v>
      </c>
      <c r="BU17" s="1105" t="s">
        <v>35</v>
      </c>
      <c r="BV17" s="1105" t="s">
        <v>35</v>
      </c>
      <c r="BW17" s="1105" t="s">
        <v>35</v>
      </c>
      <c r="BX17" s="1105" t="s">
        <v>35</v>
      </c>
      <c r="BY17" s="1164" t="s">
        <v>35</v>
      </c>
      <c r="BZ17" s="1858"/>
      <c r="CA17" s="1858"/>
      <c r="CB17" s="1858"/>
      <c r="CC17" s="1858"/>
      <c r="CD17" s="1858"/>
      <c r="CE17" s="1858"/>
      <c r="CF17" s="1858"/>
      <c r="CG17" s="1858"/>
      <c r="CH17" s="1858"/>
      <c r="CI17" s="1858"/>
      <c r="CJ17" s="1858"/>
      <c r="CK17" s="1858"/>
      <c r="CL17" s="1858"/>
      <c r="CM17" s="1858"/>
      <c r="CN17" s="1858"/>
      <c r="CO17" s="1858"/>
      <c r="CP17" s="1858"/>
      <c r="CQ17" s="1858"/>
      <c r="CR17" s="1858"/>
      <c r="CS17" s="1858"/>
      <c r="CT17" s="1858"/>
      <c r="CU17" s="1858"/>
      <c r="CV17" s="1858"/>
      <c r="CW17" s="1858"/>
      <c r="CX17" s="1858"/>
      <c r="CY17" s="1858"/>
      <c r="CZ17" s="1858"/>
    </row>
    <row r="18" s="638" customFormat="true" ht="15" customHeight="true" x14ac:dyDescent="0.2">
      <c r="A18" s="2416" t="s">
        <v>60</v>
      </c>
      <c r="B18" s="1712" t="s">
        <v>15</v>
      </c>
      <c r="C18" s="1573">
        <v>84.4</v>
      </c>
      <c r="D18" s="1574">
        <v>95.4</v>
      </c>
      <c r="E18" s="1574">
        <v>98.3</v>
      </c>
      <c r="F18" s="1574">
        <v>99.3</v>
      </c>
      <c r="G18" s="1575">
        <v>99.9</v>
      </c>
      <c r="H18" s="1576">
        <v>98.2</v>
      </c>
      <c r="I18" s="1574">
        <v>99.6</v>
      </c>
      <c r="J18" s="1574">
        <v>99.9</v>
      </c>
      <c r="K18" s="1574">
        <v>99.9</v>
      </c>
      <c r="L18" s="1577">
        <v>99.9</v>
      </c>
      <c r="M18" s="1573">
        <v>79.2</v>
      </c>
      <c r="N18" s="1574">
        <v>90.5</v>
      </c>
      <c r="O18" s="1574">
        <v>96</v>
      </c>
      <c r="P18" s="1574">
        <v>97.7</v>
      </c>
      <c r="Q18" s="1575">
        <v>98.8</v>
      </c>
      <c r="R18" s="1576">
        <v>99.3</v>
      </c>
      <c r="S18" s="1574">
        <v>99.9</v>
      </c>
      <c r="T18" s="1574">
        <v>94</v>
      </c>
      <c r="U18" s="1574">
        <v>93.6</v>
      </c>
      <c r="V18" s="1574">
        <v>80.8</v>
      </c>
      <c r="W18" s="1574">
        <v>95</v>
      </c>
      <c r="X18" s="1574">
        <v>98</v>
      </c>
      <c r="Y18" s="1577">
        <v>93.4</v>
      </c>
      <c r="Z18" s="312"/>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646"/>
      <c r="BA18" s="2256" t="s">
        <v>60</v>
      </c>
      <c r="BB18" s="148" t="s">
        <v>15</v>
      </c>
      <c r="BC18" s="1086" t="s">
        <v>35</v>
      </c>
      <c r="BD18" s="1105" t="s">
        <v>35</v>
      </c>
      <c r="BE18" s="1105" t="s">
        <v>35</v>
      </c>
      <c r="BF18" s="1105" t="s">
        <v>35</v>
      </c>
      <c r="BG18" s="1125" t="s">
        <v>35</v>
      </c>
      <c r="BH18" s="1145" t="s">
        <v>35</v>
      </c>
      <c r="BI18" s="1105" t="s">
        <v>35</v>
      </c>
      <c r="BJ18" s="1105" t="s">
        <v>35</v>
      </c>
      <c r="BK18" s="1105" t="s">
        <v>35</v>
      </c>
      <c r="BL18" s="1125" t="s">
        <v>35</v>
      </c>
      <c r="BM18" s="1145" t="s">
        <v>35</v>
      </c>
      <c r="BN18" s="1105" t="s">
        <v>35</v>
      </c>
      <c r="BO18" s="1105" t="s">
        <v>35</v>
      </c>
      <c r="BP18" s="1105" t="s">
        <v>35</v>
      </c>
      <c r="BQ18" s="1125" t="s">
        <v>35</v>
      </c>
      <c r="BR18" s="1145" t="s">
        <v>35</v>
      </c>
      <c r="BS18" s="1105" t="s">
        <v>35</v>
      </c>
      <c r="BT18" s="1105" t="s">
        <v>35</v>
      </c>
      <c r="BU18" s="1105" t="s">
        <v>35</v>
      </c>
      <c r="BV18" s="1105" t="s">
        <v>35</v>
      </c>
      <c r="BW18" s="1105" t="s">
        <v>35</v>
      </c>
      <c r="BX18" s="1105" t="s">
        <v>35</v>
      </c>
      <c r="BY18" s="1164" t="s">
        <v>35</v>
      </c>
      <c r="BZ18" s="1858"/>
      <c r="CA18" s="1858"/>
      <c r="CB18" s="1858"/>
      <c r="CC18" s="1858"/>
      <c r="CD18" s="1858"/>
      <c r="CE18" s="1858"/>
      <c r="CF18" s="1858"/>
      <c r="CG18" s="1858"/>
      <c r="CH18" s="1858"/>
      <c r="CI18" s="1858"/>
      <c r="CJ18" s="1858"/>
      <c r="CK18" s="1858"/>
      <c r="CL18" s="1858"/>
      <c r="CM18" s="1858"/>
      <c r="CN18" s="1858"/>
      <c r="CO18" s="1858"/>
      <c r="CP18" s="1858"/>
      <c r="CQ18" s="1858"/>
      <c r="CR18" s="1858"/>
      <c r="CS18" s="1858"/>
      <c r="CT18" s="1858"/>
      <c r="CU18" s="1858"/>
      <c r="CV18" s="1858"/>
      <c r="CW18" s="1858"/>
      <c r="CX18" s="1858"/>
      <c r="CY18" s="1858"/>
      <c r="CZ18" s="1858"/>
    </row>
    <row r="19" s="638" customFormat="true" ht="15" customHeight="true" x14ac:dyDescent="0.2">
      <c r="A19" s="2416"/>
      <c r="B19" s="1712" t="s">
        <v>16</v>
      </c>
      <c r="C19" s="1573">
        <v>1.6</v>
      </c>
      <c r="D19" s="1574">
        <v>0.8</v>
      </c>
      <c r="E19" s="1574">
        <v>0.3</v>
      </c>
      <c r="F19" s="1574">
        <v>0.1</v>
      </c>
      <c r="G19" s="1575">
        <v>0.1</v>
      </c>
      <c r="H19" s="1576">
        <v>0.3</v>
      </c>
      <c r="I19" s="1574">
        <v>0.1</v>
      </c>
      <c r="J19" s="1574">
        <v>0</v>
      </c>
      <c r="K19" s="1574">
        <v>0.1</v>
      </c>
      <c r="L19" s="1577">
        <v>0</v>
      </c>
      <c r="M19" s="1573">
        <v>2</v>
      </c>
      <c r="N19" s="1574">
        <v>0.9</v>
      </c>
      <c r="O19" s="1574">
        <v>1</v>
      </c>
      <c r="P19" s="1574">
        <v>0.5</v>
      </c>
      <c r="Q19" s="1575">
        <v>0.1</v>
      </c>
      <c r="R19" s="1576">
        <v>0.1</v>
      </c>
      <c r="S19" s="1574">
        <v>0</v>
      </c>
      <c r="T19" s="1574">
        <v>1.3</v>
      </c>
      <c r="U19" s="1574">
        <v>0.7</v>
      </c>
      <c r="V19" s="1574">
        <v>1.3</v>
      </c>
      <c r="W19" s="1574">
        <v>0.6</v>
      </c>
      <c r="X19" s="1574">
        <v>0.3</v>
      </c>
      <c r="Y19" s="1577">
        <v>1</v>
      </c>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646"/>
      <c r="BA19" s="2256"/>
      <c r="BB19" s="148" t="s">
        <v>16</v>
      </c>
      <c r="BC19" s="1086" t="s">
        <v>35</v>
      </c>
      <c r="BD19" s="1105" t="s">
        <v>35</v>
      </c>
      <c r="BE19" s="1105" t="s">
        <v>35</v>
      </c>
      <c r="BF19" s="1105" t="s">
        <v>35</v>
      </c>
      <c r="BG19" s="1125" t="s">
        <v>35</v>
      </c>
      <c r="BH19" s="1145" t="s">
        <v>35</v>
      </c>
      <c r="BI19" s="1105" t="s">
        <v>35</v>
      </c>
      <c r="BJ19" s="1105" t="s">
        <v>35</v>
      </c>
      <c r="BK19" s="1105" t="s">
        <v>35</v>
      </c>
      <c r="BL19" s="1125" t="s">
        <v>35</v>
      </c>
      <c r="BM19" s="1145" t="s">
        <v>35</v>
      </c>
      <c r="BN19" s="1105" t="s">
        <v>35</v>
      </c>
      <c r="BO19" s="1105" t="s">
        <v>35</v>
      </c>
      <c r="BP19" s="1105" t="s">
        <v>35</v>
      </c>
      <c r="BQ19" s="1125" t="s">
        <v>35</v>
      </c>
      <c r="BR19" s="1145" t="s">
        <v>35</v>
      </c>
      <c r="BS19" s="1105" t="s">
        <v>35</v>
      </c>
      <c r="BT19" s="1105" t="s">
        <v>35</v>
      </c>
      <c r="BU19" s="1105" t="s">
        <v>35</v>
      </c>
      <c r="BV19" s="1105" t="s">
        <v>35</v>
      </c>
      <c r="BW19" s="1105" t="s">
        <v>35</v>
      </c>
      <c r="BX19" s="1105" t="s">
        <v>35</v>
      </c>
      <c r="BY19" s="1164" t="s">
        <v>35</v>
      </c>
      <c r="BZ19" s="1858"/>
      <c r="CA19" s="1858"/>
      <c r="CB19" s="1858"/>
      <c r="CC19" s="1858"/>
      <c r="CD19" s="1858"/>
      <c r="CE19" s="1858"/>
      <c r="CF19" s="1858"/>
      <c r="CG19" s="1858"/>
      <c r="CH19" s="1858"/>
      <c r="CI19" s="1858"/>
      <c r="CJ19" s="1858"/>
      <c r="CK19" s="1858"/>
      <c r="CL19" s="1858"/>
      <c r="CM19" s="1858"/>
      <c r="CN19" s="1858"/>
      <c r="CO19" s="1858"/>
      <c r="CP19" s="1858"/>
      <c r="CQ19" s="1858"/>
      <c r="CR19" s="1858"/>
      <c r="CS19" s="1858"/>
      <c r="CT19" s="1858"/>
      <c r="CU19" s="1858"/>
      <c r="CV19" s="1858"/>
      <c r="CW19" s="1858"/>
      <c r="CX19" s="1858"/>
      <c r="CY19" s="1858"/>
      <c r="CZ19" s="1858"/>
    </row>
    <row r="20" s="638" customFormat="true" ht="15" customHeight="true" x14ac:dyDescent="0.2">
      <c r="A20" s="2416"/>
      <c r="B20" s="1712" t="s">
        <v>22</v>
      </c>
      <c r="C20" s="1573">
        <v>8</v>
      </c>
      <c r="D20" s="1574">
        <v>2.2999999999999998</v>
      </c>
      <c r="E20" s="1574">
        <v>0.9</v>
      </c>
      <c r="F20" s="1574">
        <v>0.2</v>
      </c>
      <c r="G20" s="1575">
        <v>0.1</v>
      </c>
      <c r="H20" s="1576">
        <v>1.2</v>
      </c>
      <c r="I20" s="1574">
        <v>0.3</v>
      </c>
      <c r="J20" s="1574">
        <v>0.1</v>
      </c>
      <c r="K20" s="1574">
        <v>0</v>
      </c>
      <c r="L20" s="1577">
        <v>0.1</v>
      </c>
      <c r="M20" s="1573">
        <v>10.3</v>
      </c>
      <c r="N20" s="1574">
        <v>4.9000000000000004</v>
      </c>
      <c r="O20" s="1574">
        <v>1.9</v>
      </c>
      <c r="P20" s="1574">
        <v>1.2</v>
      </c>
      <c r="Q20" s="1575">
        <v>0.3</v>
      </c>
      <c r="R20" s="1576">
        <v>0.5</v>
      </c>
      <c r="S20" s="1574">
        <v>0.1</v>
      </c>
      <c r="T20" s="1574">
        <v>2.2999999999999998</v>
      </c>
      <c r="U20" s="1574">
        <v>3.4</v>
      </c>
      <c r="V20" s="1574">
        <v>9</v>
      </c>
      <c r="W20" s="1574">
        <v>2</v>
      </c>
      <c r="X20" s="1574">
        <v>1.1000000000000001</v>
      </c>
      <c r="Y20" s="1577">
        <v>4.7</v>
      </c>
      <c r="Z20" s="312"/>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646"/>
      <c r="BA20" s="2256"/>
      <c r="BB20" s="148" t="s">
        <v>22</v>
      </c>
      <c r="BC20" s="1086" t="s">
        <v>35</v>
      </c>
      <c r="BD20" s="1105" t="s">
        <v>35</v>
      </c>
      <c r="BE20" s="1105" t="s">
        <v>35</v>
      </c>
      <c r="BF20" s="1105" t="s">
        <v>35</v>
      </c>
      <c r="BG20" s="1125" t="s">
        <v>35</v>
      </c>
      <c r="BH20" s="1145" t="s">
        <v>35</v>
      </c>
      <c r="BI20" s="1105" t="s">
        <v>35</v>
      </c>
      <c r="BJ20" s="1105" t="s">
        <v>35</v>
      </c>
      <c r="BK20" s="1105" t="s">
        <v>35</v>
      </c>
      <c r="BL20" s="1125" t="s">
        <v>35</v>
      </c>
      <c r="BM20" s="1145" t="s">
        <v>35</v>
      </c>
      <c r="BN20" s="1105" t="s">
        <v>35</v>
      </c>
      <c r="BO20" s="1105" t="s">
        <v>35</v>
      </c>
      <c r="BP20" s="1105" t="s">
        <v>35</v>
      </c>
      <c r="BQ20" s="1125" t="s">
        <v>35</v>
      </c>
      <c r="BR20" s="1145" t="s">
        <v>35</v>
      </c>
      <c r="BS20" s="1105" t="s">
        <v>35</v>
      </c>
      <c r="BT20" s="1105" t="s">
        <v>35</v>
      </c>
      <c r="BU20" s="1105" t="s">
        <v>35</v>
      </c>
      <c r="BV20" s="1105" t="s">
        <v>35</v>
      </c>
      <c r="BW20" s="1105" t="s">
        <v>35</v>
      </c>
      <c r="BX20" s="1105" t="s">
        <v>35</v>
      </c>
      <c r="BY20" s="1164" t="s">
        <v>35</v>
      </c>
      <c r="BZ20" s="1858"/>
      <c r="CA20" s="1858"/>
      <c r="CB20" s="1858"/>
      <c r="CC20" s="1858"/>
      <c r="CD20" s="1858"/>
      <c r="CE20" s="1858"/>
      <c r="CF20" s="1858"/>
      <c r="CG20" s="1858"/>
      <c r="CH20" s="1858"/>
      <c r="CI20" s="1858"/>
      <c r="CJ20" s="1858"/>
      <c r="CK20" s="1858"/>
      <c r="CL20" s="1858"/>
      <c r="CM20" s="1858"/>
      <c r="CN20" s="1858"/>
      <c r="CO20" s="1858"/>
      <c r="CP20" s="1858"/>
      <c r="CQ20" s="1858"/>
      <c r="CR20" s="1858"/>
      <c r="CS20" s="1858"/>
      <c r="CT20" s="1858"/>
      <c r="CU20" s="1858"/>
      <c r="CV20" s="1858"/>
      <c r="CW20" s="1858"/>
      <c r="CX20" s="1858"/>
      <c r="CY20" s="1858"/>
      <c r="CZ20" s="1858"/>
    </row>
    <row r="21" s="638" customFormat="true" ht="15" customHeight="true" x14ac:dyDescent="0.2">
      <c r="A21" s="2416"/>
      <c r="B21" s="1712" t="s">
        <v>17</v>
      </c>
      <c r="C21" s="1567">
        <v>6.1</v>
      </c>
      <c r="D21" s="1568">
        <v>1.5</v>
      </c>
      <c r="E21" s="1568">
        <v>0.5</v>
      </c>
      <c r="F21" s="1568">
        <v>0.5</v>
      </c>
      <c r="G21" s="1569">
        <v>0</v>
      </c>
      <c r="H21" s="1570">
        <v>0.2</v>
      </c>
      <c r="I21" s="1568">
        <v>0</v>
      </c>
      <c r="J21" s="1568">
        <v>0</v>
      </c>
      <c r="K21" s="1568">
        <v>0</v>
      </c>
      <c r="L21" s="1571">
        <v>0</v>
      </c>
      <c r="M21" s="1572">
        <v>8.5</v>
      </c>
      <c r="N21" s="1568">
        <v>3.7</v>
      </c>
      <c r="O21" s="1568">
        <v>1.2</v>
      </c>
      <c r="P21" s="1568">
        <v>0.6</v>
      </c>
      <c r="Q21" s="1569">
        <v>0.8</v>
      </c>
      <c r="R21" s="1570">
        <v>0.1</v>
      </c>
      <c r="S21" s="1568">
        <v>0</v>
      </c>
      <c r="T21" s="1568">
        <v>2.4</v>
      </c>
      <c r="U21" s="1568">
        <v>2.2999999999999998</v>
      </c>
      <c r="V21" s="1568">
        <v>8.9</v>
      </c>
      <c r="W21" s="1568">
        <v>2.4</v>
      </c>
      <c r="X21" s="1568">
        <v>0.6</v>
      </c>
      <c r="Y21" s="1910">
        <v>0.9</v>
      </c>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646"/>
      <c r="BA21" s="2256"/>
      <c r="BB21" s="148" t="s">
        <v>17</v>
      </c>
      <c r="BC21" s="1086" t="s">
        <v>35</v>
      </c>
      <c r="BD21" s="1105" t="s">
        <v>35</v>
      </c>
      <c r="BE21" s="1105" t="s">
        <v>35</v>
      </c>
      <c r="BF21" s="1105" t="s">
        <v>35</v>
      </c>
      <c r="BG21" s="1125" t="s">
        <v>35</v>
      </c>
      <c r="BH21" s="1145" t="s">
        <v>35</v>
      </c>
      <c r="BI21" s="1105" t="s">
        <v>35</v>
      </c>
      <c r="BJ21" s="1105" t="s">
        <v>35</v>
      </c>
      <c r="BK21" s="1105" t="s">
        <v>35</v>
      </c>
      <c r="BL21" s="1125" t="s">
        <v>35</v>
      </c>
      <c r="BM21" s="1145" t="s">
        <v>35</v>
      </c>
      <c r="BN21" s="1105" t="s">
        <v>35</v>
      </c>
      <c r="BO21" s="1105" t="s">
        <v>35</v>
      </c>
      <c r="BP21" s="1105" t="s">
        <v>35</v>
      </c>
      <c r="BQ21" s="1125" t="s">
        <v>35</v>
      </c>
      <c r="BR21" s="1145" t="s">
        <v>35</v>
      </c>
      <c r="BS21" s="1105" t="s">
        <v>35</v>
      </c>
      <c r="BT21" s="1105" t="s">
        <v>35</v>
      </c>
      <c r="BU21" s="1105" t="s">
        <v>35</v>
      </c>
      <c r="BV21" s="1105" t="s">
        <v>35</v>
      </c>
      <c r="BW21" s="1105" t="s">
        <v>35</v>
      </c>
      <c r="BX21" s="1105" t="s">
        <v>35</v>
      </c>
      <c r="BY21" s="1164" t="s">
        <v>35</v>
      </c>
      <c r="BZ21" s="1858"/>
      <c r="CA21" s="1858"/>
      <c r="CB21" s="1858"/>
      <c r="CC21" s="1858"/>
      <c r="CD21" s="1858"/>
      <c r="CE21" s="1858"/>
      <c r="CF21" s="1858"/>
      <c r="CG21" s="1858"/>
      <c r="CH21" s="1858"/>
      <c r="CI21" s="1858"/>
      <c r="CJ21" s="1858"/>
      <c r="CK21" s="1858"/>
      <c r="CL21" s="1858"/>
      <c r="CM21" s="1858"/>
      <c r="CN21" s="1858"/>
      <c r="CO21" s="1858"/>
      <c r="CP21" s="1858"/>
      <c r="CQ21" s="1858"/>
      <c r="CR21" s="1858"/>
      <c r="CS21" s="1858"/>
      <c r="CT21" s="1858"/>
      <c r="CU21" s="1858"/>
      <c r="CV21" s="1858"/>
      <c r="CW21" s="1858"/>
      <c r="CX21" s="1858"/>
      <c r="CY21" s="1858"/>
      <c r="CZ21" s="1858"/>
    </row>
    <row r="22" s="638" customFormat="true" ht="15" customHeight="true" x14ac:dyDescent="0.2">
      <c r="A22" s="2416" t="s">
        <v>54</v>
      </c>
      <c r="B22" s="1712" t="s">
        <v>49</v>
      </c>
      <c r="C22" s="1567">
        <v>1.8</v>
      </c>
      <c r="D22" s="1568">
        <v>0.8</v>
      </c>
      <c r="E22" s="1568">
        <v>0.3</v>
      </c>
      <c r="F22" s="1568">
        <v>0.1</v>
      </c>
      <c r="G22" s="1569">
        <v>0.1</v>
      </c>
      <c r="H22" s="1570">
        <v>0.3</v>
      </c>
      <c r="I22" s="1568">
        <v>0.1</v>
      </c>
      <c r="J22" s="1568">
        <v>0</v>
      </c>
      <c r="K22" s="1568">
        <v>0.1</v>
      </c>
      <c r="L22" s="1571">
        <v>0</v>
      </c>
      <c r="M22" s="1572">
        <v>2.5</v>
      </c>
      <c r="N22" s="1568">
        <v>1</v>
      </c>
      <c r="O22" s="1568">
        <v>1</v>
      </c>
      <c r="P22" s="1568">
        <v>0.5</v>
      </c>
      <c r="Q22" s="1569">
        <v>0.1</v>
      </c>
      <c r="R22" s="1570">
        <v>0.1</v>
      </c>
      <c r="S22" s="1568">
        <v>0</v>
      </c>
      <c r="T22" s="1568">
        <v>1.4</v>
      </c>
      <c r="U22" s="1568">
        <v>0.7</v>
      </c>
      <c r="V22" s="1568">
        <v>1.5</v>
      </c>
      <c r="W22" s="1568">
        <v>0.7</v>
      </c>
      <c r="X22" s="1568">
        <v>0.3</v>
      </c>
      <c r="Y22" s="1910">
        <v>1.1000000000000001</v>
      </c>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646"/>
      <c r="BA22" s="2256" t="s">
        <v>54</v>
      </c>
      <c r="BB22" s="148" t="s">
        <v>49</v>
      </c>
      <c r="BC22" s="1086" t="s">
        <v>35</v>
      </c>
      <c r="BD22" s="1105" t="s">
        <v>35</v>
      </c>
      <c r="BE22" s="1105" t="s">
        <v>35</v>
      </c>
      <c r="BF22" s="1105" t="s">
        <v>35</v>
      </c>
      <c r="BG22" s="1125" t="s">
        <v>35</v>
      </c>
      <c r="BH22" s="1145" t="s">
        <v>35</v>
      </c>
      <c r="BI22" s="1105" t="s">
        <v>35</v>
      </c>
      <c r="BJ22" s="1105" t="s">
        <v>35</v>
      </c>
      <c r="BK22" s="1105" t="s">
        <v>35</v>
      </c>
      <c r="BL22" s="1125" t="s">
        <v>35</v>
      </c>
      <c r="BM22" s="1145" t="s">
        <v>35</v>
      </c>
      <c r="BN22" s="1105" t="s">
        <v>35</v>
      </c>
      <c r="BO22" s="1105" t="s">
        <v>35</v>
      </c>
      <c r="BP22" s="1105" t="s">
        <v>35</v>
      </c>
      <c r="BQ22" s="1125" t="s">
        <v>35</v>
      </c>
      <c r="BR22" s="1145" t="s">
        <v>35</v>
      </c>
      <c r="BS22" s="1105" t="s">
        <v>35</v>
      </c>
      <c r="BT22" s="1105" t="s">
        <v>35</v>
      </c>
      <c r="BU22" s="1105" t="s">
        <v>35</v>
      </c>
      <c r="BV22" s="1105" t="s">
        <v>35</v>
      </c>
      <c r="BW22" s="1105" t="s">
        <v>35</v>
      </c>
      <c r="BX22" s="1105" t="s">
        <v>35</v>
      </c>
      <c r="BY22" s="1164" t="s">
        <v>35</v>
      </c>
      <c r="BZ22" s="1858"/>
      <c r="CA22" s="1858"/>
      <c r="CB22" s="1858"/>
      <c r="CC22" s="1858"/>
      <c r="CD22" s="1858"/>
      <c r="CE22" s="1858"/>
      <c r="CF22" s="1858"/>
      <c r="CG22" s="1858"/>
      <c r="CH22" s="1858"/>
      <c r="CI22" s="1858"/>
      <c r="CJ22" s="1858"/>
      <c r="CK22" s="1858"/>
      <c r="CL22" s="1858"/>
      <c r="CM22" s="1858"/>
      <c r="CN22" s="1858"/>
      <c r="CO22" s="1858"/>
      <c r="CP22" s="1858"/>
      <c r="CQ22" s="1858"/>
      <c r="CR22" s="1858"/>
      <c r="CS22" s="1858"/>
      <c r="CT22" s="1858"/>
      <c r="CU22" s="1858"/>
      <c r="CV22" s="1858"/>
      <c r="CW22" s="1858"/>
      <c r="CX22" s="1858"/>
      <c r="CY22" s="1858"/>
      <c r="CZ22" s="1858"/>
    </row>
    <row r="23" s="638" customFormat="true" ht="15" customHeight="true" x14ac:dyDescent="0.2">
      <c r="A23" s="2417"/>
      <c r="B23" s="1713" t="s">
        <v>48</v>
      </c>
      <c r="C23" s="1578">
        <v>98.2</v>
      </c>
      <c r="D23" s="1579">
        <v>99.2</v>
      </c>
      <c r="E23" s="1579">
        <v>99.7</v>
      </c>
      <c r="F23" s="1579">
        <v>99.9</v>
      </c>
      <c r="G23" s="1580">
        <v>99.9</v>
      </c>
      <c r="H23" s="1581">
        <v>99.7</v>
      </c>
      <c r="I23" s="1579">
        <v>99.9</v>
      </c>
      <c r="J23" s="1579">
        <v>100</v>
      </c>
      <c r="K23" s="1579">
        <v>99.9</v>
      </c>
      <c r="L23" s="1582">
        <v>100</v>
      </c>
      <c r="M23" s="1583">
        <v>97.5</v>
      </c>
      <c r="N23" s="1579">
        <v>99</v>
      </c>
      <c r="O23" s="1579">
        <v>99</v>
      </c>
      <c r="P23" s="1579">
        <v>99.5</v>
      </c>
      <c r="Q23" s="1580">
        <v>99.9</v>
      </c>
      <c r="R23" s="1581">
        <v>99.9</v>
      </c>
      <c r="S23" s="1579">
        <v>100</v>
      </c>
      <c r="T23" s="1579">
        <v>98.6</v>
      </c>
      <c r="U23" s="1579">
        <v>99.3</v>
      </c>
      <c r="V23" s="1579">
        <v>98.5</v>
      </c>
      <c r="W23" s="1579">
        <v>99.3</v>
      </c>
      <c r="X23" s="1579">
        <v>99.7</v>
      </c>
      <c r="Y23" s="1911">
        <v>98.9</v>
      </c>
      <c r="Z23" s="312"/>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646"/>
      <c r="BA23" s="2257"/>
      <c r="BB23" s="149" t="s">
        <v>48</v>
      </c>
      <c r="BC23" s="1087" t="s">
        <v>35</v>
      </c>
      <c r="BD23" s="1106" t="s">
        <v>35</v>
      </c>
      <c r="BE23" s="1106" t="s">
        <v>35</v>
      </c>
      <c r="BF23" s="1106" t="s">
        <v>35</v>
      </c>
      <c r="BG23" s="1126" t="s">
        <v>35</v>
      </c>
      <c r="BH23" s="1146" t="s">
        <v>35</v>
      </c>
      <c r="BI23" s="1106" t="s">
        <v>35</v>
      </c>
      <c r="BJ23" s="1106" t="s">
        <v>35</v>
      </c>
      <c r="BK23" s="1106" t="s">
        <v>35</v>
      </c>
      <c r="BL23" s="1126" t="s">
        <v>35</v>
      </c>
      <c r="BM23" s="1146" t="s">
        <v>35</v>
      </c>
      <c r="BN23" s="1106" t="s">
        <v>35</v>
      </c>
      <c r="BO23" s="1106" t="s">
        <v>35</v>
      </c>
      <c r="BP23" s="1106" t="s">
        <v>35</v>
      </c>
      <c r="BQ23" s="1126" t="s">
        <v>35</v>
      </c>
      <c r="BR23" s="1146" t="s">
        <v>35</v>
      </c>
      <c r="BS23" s="1106" t="s">
        <v>35</v>
      </c>
      <c r="BT23" s="1106" t="s">
        <v>35</v>
      </c>
      <c r="BU23" s="1106" t="s">
        <v>35</v>
      </c>
      <c r="BV23" s="1106" t="s">
        <v>35</v>
      </c>
      <c r="BW23" s="1106" t="s">
        <v>35</v>
      </c>
      <c r="BX23" s="1106" t="s">
        <v>35</v>
      </c>
      <c r="BY23" s="1165" t="s">
        <v>35</v>
      </c>
      <c r="BZ23" s="1859"/>
      <c r="CA23" s="1859"/>
      <c r="CB23" s="1859"/>
      <c r="CC23" s="1859"/>
      <c r="CD23" s="1859"/>
      <c r="CE23" s="1859"/>
      <c r="CF23" s="1859"/>
      <c r="CG23" s="1859"/>
      <c r="CH23" s="1859"/>
      <c r="CI23" s="1859"/>
      <c r="CJ23" s="1859"/>
      <c r="CK23" s="1859"/>
      <c r="CL23" s="1859"/>
      <c r="CM23" s="1859"/>
      <c r="CN23" s="1859"/>
      <c r="CO23" s="1859"/>
      <c r="CP23" s="1859"/>
      <c r="CQ23" s="1859"/>
      <c r="CR23" s="1859"/>
      <c r="CS23" s="1859"/>
      <c r="CT23" s="1859"/>
      <c r="CU23" s="1859"/>
      <c r="CV23" s="1859"/>
      <c r="CW23" s="1859"/>
      <c r="CX23" s="1859"/>
      <c r="CY23" s="1859"/>
      <c r="CZ23" s="1859"/>
    </row>
    <row r="24" s="131" customFormat="true" ht="15" hidden="true" customHeight="true" x14ac:dyDescent="0.2">
      <c r="A24" s="2190"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8"/>
      <c r="Z24" s="603"/>
      <c r="AA24" s="603"/>
      <c r="AB24" s="603"/>
      <c r="AC24" s="603"/>
      <c r="AD24" s="603"/>
      <c r="AE24" s="603"/>
      <c r="AF24" s="603"/>
      <c r="AG24" s="603"/>
      <c r="AH24" s="603"/>
      <c r="AI24" s="603"/>
      <c r="AJ24" s="603"/>
      <c r="AK24" s="603"/>
      <c r="AL24" s="603"/>
      <c r="AM24" s="603"/>
      <c r="AN24" s="603"/>
      <c r="AO24" s="603"/>
      <c r="AP24" s="603"/>
      <c r="AQ24" s="603"/>
      <c r="AR24" s="603"/>
      <c r="AS24" s="603"/>
      <c r="AT24" s="603"/>
      <c r="AU24" s="603"/>
      <c r="AV24" s="603"/>
      <c r="AW24" s="603"/>
      <c r="AX24" s="603"/>
      <c r="AY24" s="603"/>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191"/>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3"/>
      <c r="Z25" s="603"/>
      <c r="AA25" s="603"/>
      <c r="AB25" s="603"/>
      <c r="AC25" s="603"/>
      <c r="AD25" s="603"/>
      <c r="AE25" s="603"/>
      <c r="AF25" s="603"/>
      <c r="AG25" s="603"/>
      <c r="AH25" s="603"/>
      <c r="AI25" s="603"/>
      <c r="AJ25" s="603"/>
      <c r="AK25" s="603"/>
      <c r="AL25" s="603"/>
      <c r="AM25" s="603"/>
      <c r="AN25" s="603"/>
      <c r="AO25" s="603"/>
      <c r="AP25" s="603"/>
      <c r="AQ25" s="603"/>
      <c r="AR25" s="603"/>
      <c r="AS25" s="603"/>
      <c r="AT25" s="603"/>
      <c r="AU25" s="603"/>
      <c r="AV25" s="603"/>
      <c r="AW25" s="603"/>
      <c r="AX25" s="603"/>
      <c r="AY25" s="603"/>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192"/>
      <c r="B26" s="241" t="s">
        <v>46</v>
      </c>
      <c r="C26" s="264"/>
      <c r="D26" s="265"/>
      <c r="E26" s="265"/>
      <c r="F26" s="265"/>
      <c r="G26" s="266"/>
      <c r="H26" s="267"/>
      <c r="I26" s="265"/>
      <c r="J26" s="265"/>
      <c r="K26" s="265"/>
      <c r="L26" s="268"/>
      <c r="M26" s="264"/>
      <c r="N26" s="265"/>
      <c r="O26" s="265"/>
      <c r="P26" s="265"/>
      <c r="Q26" s="266"/>
      <c r="R26" s="1768"/>
      <c r="S26" s="1769"/>
      <c r="T26" s="1769"/>
      <c r="U26" s="1769"/>
      <c r="V26" s="1769"/>
      <c r="W26" s="1769"/>
      <c r="X26" s="1769"/>
      <c r="Y26" s="1816"/>
      <c r="Z26" s="603"/>
      <c r="AA26" s="603"/>
      <c r="AB26" s="603"/>
      <c r="AC26" s="603"/>
      <c r="AD26" s="603"/>
      <c r="AE26" s="603"/>
      <c r="AF26" s="603"/>
      <c r="AG26" s="603"/>
      <c r="AH26" s="603"/>
      <c r="AI26" s="603"/>
      <c r="AJ26" s="603"/>
      <c r="AK26" s="603"/>
      <c r="AL26" s="603"/>
      <c r="AM26" s="603"/>
      <c r="AN26" s="603"/>
      <c r="AO26" s="603"/>
      <c r="AP26" s="603"/>
      <c r="AQ26" s="603"/>
      <c r="AR26" s="603"/>
      <c r="AS26" s="603"/>
      <c r="AT26" s="603"/>
      <c r="AU26" s="603"/>
      <c r="AV26" s="603"/>
      <c r="AW26" s="603"/>
      <c r="AX26" s="603"/>
      <c r="AY26" s="603"/>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637" customFormat="true" ht="15" customHeight="true" x14ac:dyDescent="0.2">
      <c r="A27" s="130"/>
      <c r="B27" s="183"/>
      <c r="C27" s="2193" t="s">
        <v>114</v>
      </c>
      <c r="D27" s="2194"/>
      <c r="E27" s="2194"/>
      <c r="F27" s="2194"/>
      <c r="G27" s="2195"/>
      <c r="H27" s="2408" t="s">
        <v>38</v>
      </c>
      <c r="I27" s="2409"/>
      <c r="J27" s="2409"/>
      <c r="K27" s="2409"/>
      <c r="L27" s="2410"/>
      <c r="M27" s="2411" t="s">
        <v>37</v>
      </c>
      <c r="N27" s="2409"/>
      <c r="O27" s="2409"/>
      <c r="P27" s="2409"/>
      <c r="Q27" s="2410"/>
      <c r="R27" s="1892" t="s">
        <v>137</v>
      </c>
      <c r="S27" s="1899"/>
      <c r="T27" s="1899"/>
      <c r="U27" s="1899"/>
      <c r="V27" s="1899"/>
      <c r="W27" s="1899"/>
      <c r="X27" s="1899"/>
      <c r="Y27" s="1900"/>
      <c r="Z27" s="603"/>
      <c r="AA27" s="603"/>
      <c r="AB27" s="603"/>
      <c r="AC27" s="603"/>
      <c r="AD27" s="603"/>
      <c r="AE27" s="603"/>
      <c r="AF27" s="603"/>
      <c r="AG27" s="603"/>
      <c r="AH27" s="603"/>
      <c r="AI27" s="603"/>
      <c r="AJ27" s="603"/>
      <c r="AK27" s="603"/>
      <c r="AL27" s="603"/>
      <c r="AM27" s="603"/>
      <c r="AN27" s="603"/>
      <c r="AO27" s="603"/>
      <c r="AP27" s="603"/>
      <c r="AQ27" s="603"/>
      <c r="AR27" s="603"/>
      <c r="AS27" s="603"/>
      <c r="AT27" s="603"/>
      <c r="AU27" s="603"/>
      <c r="AV27" s="603"/>
      <c r="AW27" s="603"/>
      <c r="AX27" s="603"/>
      <c r="AY27" s="603"/>
      <c r="AZ27" s="216"/>
      <c r="BA27" s="217" t="s">
        <v>128</v>
      </c>
      <c r="BB27" s="115" t="s">
        <v>95</v>
      </c>
      <c r="BC27" s="2258" t="s">
        <v>114</v>
      </c>
      <c r="BD27" s="2259"/>
      <c r="BE27" s="2259"/>
      <c r="BF27" s="2259"/>
      <c r="BG27" s="2260"/>
      <c r="BH27" s="2261" t="s">
        <v>38</v>
      </c>
      <c r="BI27" s="2259"/>
      <c r="BJ27" s="2259"/>
      <c r="BK27" s="2259"/>
      <c r="BL27" s="2260"/>
      <c r="BM27" s="2261" t="s">
        <v>37</v>
      </c>
      <c r="BN27" s="2259"/>
      <c r="BO27" s="2259"/>
      <c r="BP27" s="2259"/>
      <c r="BQ27" s="2262"/>
      <c r="BR27" s="1777" t="s">
        <v>137</v>
      </c>
      <c r="BS27" s="1778"/>
      <c r="BT27" s="1778"/>
      <c r="BU27" s="1778"/>
      <c r="BV27" s="1778"/>
      <c r="BW27" s="1778"/>
      <c r="BX27" s="1778"/>
      <c r="BY27" s="1779"/>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637" customFormat="true" ht="12.75" x14ac:dyDescent="0.2">
      <c r="A28" s="184" t="s">
        <v>69</v>
      </c>
      <c r="B28" s="243"/>
      <c r="C28" s="272" t="s">
        <v>0</v>
      </c>
      <c r="D28" s="273" t="s">
        <v>1</v>
      </c>
      <c r="E28" s="273" t="s">
        <v>2</v>
      </c>
      <c r="F28" s="273" t="s">
        <v>3</v>
      </c>
      <c r="G28" s="274" t="s">
        <v>4</v>
      </c>
      <c r="H28" s="1524" t="s">
        <v>0</v>
      </c>
      <c r="I28" s="1485" t="s">
        <v>1</v>
      </c>
      <c r="J28" s="1485" t="s">
        <v>2</v>
      </c>
      <c r="K28" s="1485" t="s">
        <v>3</v>
      </c>
      <c r="L28" s="1486" t="s">
        <v>4</v>
      </c>
      <c r="M28" s="1514" t="s">
        <v>0</v>
      </c>
      <c r="N28" s="1485" t="s">
        <v>1</v>
      </c>
      <c r="O28" s="1485" t="s">
        <v>2</v>
      </c>
      <c r="P28" s="1485" t="s">
        <v>3</v>
      </c>
      <c r="Q28" s="1534" t="s">
        <v>4</v>
      </c>
      <c r="R28" s="1524" t="s">
        <v>240</v>
      </c>
      <c r="S28" s="1485" t="s">
        <v>241</v>
      </c>
      <c r="T28" s="1485" t="s">
        <v>306</v>
      </c>
      <c r="U28" s="1485" t="s">
        <v>307</v>
      </c>
      <c r="V28" s="1485" t="s">
        <v>243</v>
      </c>
      <c r="W28" s="1485" t="s">
        <v>308</v>
      </c>
      <c r="X28" s="1485" t="s">
        <v>309</v>
      </c>
      <c r="Y28" s="1487" t="s">
        <v>310</v>
      </c>
      <c r="Z28" s="603"/>
      <c r="AA28" s="603"/>
      <c r="AB28" s="603"/>
      <c r="AC28" s="603"/>
      <c r="AD28" s="603"/>
      <c r="AE28" s="603"/>
      <c r="AF28" s="603"/>
      <c r="AG28" s="603"/>
      <c r="AH28" s="603"/>
      <c r="AI28" s="603"/>
      <c r="AJ28" s="603"/>
      <c r="AK28" s="603"/>
      <c r="AL28" s="603"/>
      <c r="AM28" s="603"/>
      <c r="AN28" s="603"/>
      <c r="AO28" s="603"/>
      <c r="AP28" s="603"/>
      <c r="AQ28" s="603"/>
      <c r="AR28" s="603"/>
      <c r="AS28" s="603"/>
      <c r="AT28" s="603"/>
      <c r="AU28" s="603"/>
      <c r="AV28" s="603"/>
      <c r="AW28" s="603"/>
      <c r="AX28" s="603"/>
      <c r="AY28" s="603"/>
      <c r="AZ28" s="216"/>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240</v>
      </c>
      <c r="BS28" s="168" t="s">
        <v>241</v>
      </c>
      <c r="BT28" s="168" t="s">
        <v>306</v>
      </c>
      <c r="BU28" s="168" t="s">
        <v>307</v>
      </c>
      <c r="BV28" s="168" t="s">
        <v>243</v>
      </c>
      <c r="BW28" s="168" t="s">
        <v>308</v>
      </c>
      <c r="BX28" s="168" t="s">
        <v>309</v>
      </c>
      <c r="BY28" s="169" t="s">
        <v>310</v>
      </c>
      <c r="BZ28" s="1860"/>
      <c r="CA28" s="1860"/>
      <c r="CB28" s="1860"/>
      <c r="CC28" s="1860"/>
      <c r="CD28" s="1860"/>
      <c r="CE28" s="1860"/>
      <c r="CF28" s="1860"/>
      <c r="CG28" s="1860"/>
      <c r="CH28" s="1860"/>
      <c r="CI28" s="1860"/>
      <c r="CJ28" s="1860"/>
      <c r="CK28" s="1860"/>
      <c r="CL28" s="1860"/>
      <c r="CM28" s="1860"/>
      <c r="CN28" s="1860"/>
      <c r="CO28" s="1860"/>
      <c r="CP28" s="1860"/>
      <c r="CQ28" s="1860"/>
      <c r="CR28" s="1860"/>
      <c r="CS28" s="1860"/>
      <c r="CT28" s="1860"/>
      <c r="CU28" s="1860"/>
      <c r="CV28" s="1860"/>
      <c r="CW28" s="1860"/>
      <c r="CX28" s="1860"/>
      <c r="CY28" s="1860"/>
      <c r="CZ28" s="1860"/>
    </row>
    <row r="29" s="637" customFormat="true" ht="15" customHeight="true" x14ac:dyDescent="0.2">
      <c r="A29" s="2418" t="s">
        <v>57</v>
      </c>
      <c r="B29" s="1714" t="s">
        <v>49</v>
      </c>
      <c r="C29" s="1584">
        <v>63.1</v>
      </c>
      <c r="D29" s="1585">
        <v>74</v>
      </c>
      <c r="E29" s="1585">
        <v>70.400000000000006</v>
      </c>
      <c r="F29" s="1585">
        <v>53.7</v>
      </c>
      <c r="G29" s="1586">
        <v>28.7</v>
      </c>
      <c r="H29" s="1587">
        <v>78.900000000000006</v>
      </c>
      <c r="I29" s="1585">
        <v>66.099999999999994</v>
      </c>
      <c r="J29" s="1585">
        <v>47.4</v>
      </c>
      <c r="K29" s="1585">
        <v>33.299999999999997</v>
      </c>
      <c r="L29" s="1588">
        <v>21.6</v>
      </c>
      <c r="M29" s="1589">
        <v>57</v>
      </c>
      <c r="N29" s="1585">
        <v>68.3</v>
      </c>
      <c r="O29" s="1585">
        <v>74</v>
      </c>
      <c r="P29" s="1585">
        <v>70.5</v>
      </c>
      <c r="Q29" s="1586">
        <v>51.5</v>
      </c>
      <c r="R29" s="1587">
        <v>57.9</v>
      </c>
      <c r="S29" s="1585">
        <v>40.4</v>
      </c>
      <c r="T29" s="1585">
        <v>77.400000000000006</v>
      </c>
      <c r="U29" s="1585">
        <v>64.400000000000006</v>
      </c>
      <c r="V29" s="1585">
        <v>51.3</v>
      </c>
      <c r="W29" s="1585">
        <v>37.200000000000003</v>
      </c>
      <c r="X29" s="1585">
        <v>62</v>
      </c>
      <c r="Y29" s="1912">
        <v>64.5</v>
      </c>
      <c r="Z29" s="603"/>
      <c r="AA29" s="603"/>
      <c r="AB29" s="603"/>
      <c r="AC29" s="603"/>
      <c r="AD29" s="603"/>
      <c r="AE29" s="603"/>
      <c r="AF29" s="603"/>
      <c r="AG29" s="603"/>
      <c r="AH29" s="603"/>
      <c r="AI29" s="603"/>
      <c r="AJ29" s="603"/>
      <c r="AK29" s="603"/>
      <c r="AL29" s="603"/>
      <c r="AM29" s="603"/>
      <c r="AN29" s="603"/>
      <c r="AO29" s="603"/>
      <c r="AP29" s="603"/>
      <c r="AQ29" s="603"/>
      <c r="AR29" s="603"/>
      <c r="AS29" s="603"/>
      <c r="AT29" s="603"/>
      <c r="AU29" s="603"/>
      <c r="AV29" s="603"/>
      <c r="AW29" s="603"/>
      <c r="AX29" s="603"/>
      <c r="AY29" s="603"/>
      <c r="AZ29" s="216"/>
      <c r="BA29" s="2179" t="s">
        <v>57</v>
      </c>
      <c r="BB29" s="150" t="s">
        <v>49</v>
      </c>
      <c r="BC29" s="1088" t="s">
        <v>35</v>
      </c>
      <c r="BD29" s="1107" t="s">
        <v>35</v>
      </c>
      <c r="BE29" s="1107" t="s">
        <v>35</v>
      </c>
      <c r="BF29" s="1107" t="s">
        <v>35</v>
      </c>
      <c r="BG29" s="1127" t="s">
        <v>35</v>
      </c>
      <c r="BH29" s="1147" t="s">
        <v>35</v>
      </c>
      <c r="BI29" s="1107" t="s">
        <v>35</v>
      </c>
      <c r="BJ29" s="1107" t="s">
        <v>35</v>
      </c>
      <c r="BK29" s="1107" t="s">
        <v>35</v>
      </c>
      <c r="BL29" s="1127" t="s">
        <v>35</v>
      </c>
      <c r="BM29" s="1147" t="s">
        <v>35</v>
      </c>
      <c r="BN29" s="1107" t="s">
        <v>35</v>
      </c>
      <c r="BO29" s="1107" t="s">
        <v>35</v>
      </c>
      <c r="BP29" s="1107" t="s">
        <v>35</v>
      </c>
      <c r="BQ29" s="1127" t="s">
        <v>35</v>
      </c>
      <c r="BR29" s="1147" t="s">
        <v>35</v>
      </c>
      <c r="BS29" s="1107" t="s">
        <v>35</v>
      </c>
      <c r="BT29" s="1107" t="s">
        <v>35</v>
      </c>
      <c r="BU29" s="1107" t="s">
        <v>35</v>
      </c>
      <c r="BV29" s="1107" t="s">
        <v>35</v>
      </c>
      <c r="BW29" s="1107" t="s">
        <v>35</v>
      </c>
      <c r="BX29" s="1107" t="s">
        <v>35</v>
      </c>
      <c r="BY29" s="1166" t="s">
        <v>35</v>
      </c>
      <c r="BZ29" s="1861"/>
      <c r="CA29" s="1861"/>
      <c r="CB29" s="1861"/>
      <c r="CC29" s="1861"/>
      <c r="CD29" s="1861"/>
      <c r="CE29" s="1861"/>
      <c r="CF29" s="1861"/>
      <c r="CG29" s="1861"/>
      <c r="CH29" s="1861"/>
      <c r="CI29" s="1861"/>
      <c r="CJ29" s="1861"/>
      <c r="CK29" s="1861"/>
      <c r="CL29" s="1861"/>
      <c r="CM29" s="1861"/>
      <c r="CN29" s="1861"/>
      <c r="CO29" s="1861"/>
      <c r="CP29" s="1861"/>
      <c r="CQ29" s="1861"/>
      <c r="CR29" s="1861"/>
      <c r="CS29" s="1861"/>
      <c r="CT29" s="1861"/>
      <c r="CU29" s="1861"/>
      <c r="CV29" s="1861"/>
      <c r="CW29" s="1861"/>
      <c r="CX29" s="1861"/>
      <c r="CY29" s="1861"/>
      <c r="CZ29" s="1861"/>
    </row>
    <row r="30" s="637" customFormat="true" ht="15" customHeight="true" x14ac:dyDescent="0.2">
      <c r="A30" s="2395"/>
      <c r="B30" s="1715" t="s">
        <v>48</v>
      </c>
      <c r="C30" s="1590">
        <v>36.9</v>
      </c>
      <c r="D30" s="1591">
        <v>26</v>
      </c>
      <c r="E30" s="1591">
        <v>29.6</v>
      </c>
      <c r="F30" s="1591">
        <v>46.3</v>
      </c>
      <c r="G30" s="1592">
        <v>71.3</v>
      </c>
      <c r="H30" s="1593">
        <v>21.1</v>
      </c>
      <c r="I30" s="1591">
        <v>33.9</v>
      </c>
      <c r="J30" s="1591">
        <v>52.6</v>
      </c>
      <c r="K30" s="1591">
        <v>66.7</v>
      </c>
      <c r="L30" s="1594">
        <v>78.400000000000006</v>
      </c>
      <c r="M30" s="1595">
        <v>43</v>
      </c>
      <c r="N30" s="1591">
        <v>31.7</v>
      </c>
      <c r="O30" s="1591">
        <v>26</v>
      </c>
      <c r="P30" s="1591">
        <v>29.5</v>
      </c>
      <c r="Q30" s="1592">
        <v>48.5</v>
      </c>
      <c r="R30" s="1593">
        <v>42.1</v>
      </c>
      <c r="S30" s="1591">
        <v>59.6</v>
      </c>
      <c r="T30" s="1591">
        <v>22.6</v>
      </c>
      <c r="U30" s="1591">
        <v>35.6</v>
      </c>
      <c r="V30" s="1591">
        <v>48.7</v>
      </c>
      <c r="W30" s="1591">
        <v>62.8</v>
      </c>
      <c r="X30" s="1591">
        <v>38</v>
      </c>
      <c r="Y30" s="1913">
        <v>35.5</v>
      </c>
      <c r="Z30" s="603"/>
      <c r="AA30" s="603"/>
      <c r="AB30" s="603"/>
      <c r="AC30" s="603"/>
      <c r="AD30" s="603"/>
      <c r="AE30" s="603"/>
      <c r="AF30" s="603"/>
      <c r="AG30" s="603"/>
      <c r="AH30" s="603"/>
      <c r="AI30" s="603"/>
      <c r="AJ30" s="603"/>
      <c r="AK30" s="603"/>
      <c r="AL30" s="603"/>
      <c r="AM30" s="603"/>
      <c r="AN30" s="603"/>
      <c r="AO30" s="603"/>
      <c r="AP30" s="603"/>
      <c r="AQ30" s="603"/>
      <c r="AR30" s="603"/>
      <c r="AS30" s="603"/>
      <c r="AT30" s="603"/>
      <c r="AU30" s="603"/>
      <c r="AV30" s="603"/>
      <c r="AW30" s="603"/>
      <c r="AX30" s="603"/>
      <c r="AY30" s="603"/>
      <c r="AZ30" s="216"/>
      <c r="BA30" s="2180"/>
      <c r="BB30" s="151" t="s">
        <v>48</v>
      </c>
      <c r="BC30" s="1089" t="s">
        <v>35</v>
      </c>
      <c r="BD30" s="1108" t="s">
        <v>35</v>
      </c>
      <c r="BE30" s="1108" t="s">
        <v>35</v>
      </c>
      <c r="BF30" s="1108" t="s">
        <v>35</v>
      </c>
      <c r="BG30" s="1128" t="s">
        <v>35</v>
      </c>
      <c r="BH30" s="1148" t="s">
        <v>35</v>
      </c>
      <c r="BI30" s="1108" t="s">
        <v>35</v>
      </c>
      <c r="BJ30" s="1108" t="s">
        <v>35</v>
      </c>
      <c r="BK30" s="1108" t="s">
        <v>35</v>
      </c>
      <c r="BL30" s="1128" t="s">
        <v>35</v>
      </c>
      <c r="BM30" s="1148" t="s">
        <v>35</v>
      </c>
      <c r="BN30" s="1108" t="s">
        <v>35</v>
      </c>
      <c r="BO30" s="1108" t="s">
        <v>35</v>
      </c>
      <c r="BP30" s="1108" t="s">
        <v>35</v>
      </c>
      <c r="BQ30" s="1128" t="s">
        <v>35</v>
      </c>
      <c r="BR30" s="1148" t="s">
        <v>35</v>
      </c>
      <c r="BS30" s="1108" t="s">
        <v>35</v>
      </c>
      <c r="BT30" s="1108" t="s">
        <v>35</v>
      </c>
      <c r="BU30" s="1108" t="s">
        <v>35</v>
      </c>
      <c r="BV30" s="1108" t="s">
        <v>35</v>
      </c>
      <c r="BW30" s="1108" t="s">
        <v>35</v>
      </c>
      <c r="BX30" s="1108" t="s">
        <v>35</v>
      </c>
      <c r="BY30" s="1167" t="s">
        <v>35</v>
      </c>
      <c r="BZ30" s="1862"/>
      <c r="CA30" s="1862"/>
      <c r="CB30" s="1862"/>
      <c r="CC30" s="1862"/>
      <c r="CD30" s="1862"/>
      <c r="CE30" s="1862"/>
      <c r="CF30" s="1862"/>
      <c r="CG30" s="1862"/>
      <c r="CH30" s="1862"/>
      <c r="CI30" s="1862"/>
      <c r="CJ30" s="1862"/>
      <c r="CK30" s="1862"/>
      <c r="CL30" s="1862"/>
      <c r="CM30" s="1862"/>
      <c r="CN30" s="1862"/>
      <c r="CO30" s="1862"/>
      <c r="CP30" s="1862"/>
      <c r="CQ30" s="1862"/>
      <c r="CR30" s="1862"/>
      <c r="CS30" s="1862"/>
      <c r="CT30" s="1862"/>
      <c r="CU30" s="1862"/>
      <c r="CV30" s="1862"/>
      <c r="CW30" s="1862"/>
      <c r="CX30" s="1862"/>
      <c r="CY30" s="1862"/>
      <c r="CZ30" s="1862"/>
    </row>
    <row r="31" s="130" customFormat="true" ht="15" customHeight="true" x14ac:dyDescent="0.2">
      <c r="A31" s="2181" t="s">
        <v>103</v>
      </c>
      <c r="B31" s="249" t="s">
        <v>49</v>
      </c>
      <c r="C31" s="1596">
        <v>52.6</v>
      </c>
      <c r="D31" s="1597">
        <v>67.7</v>
      </c>
      <c r="E31" s="1597">
        <v>65.8</v>
      </c>
      <c r="F31" s="1597">
        <v>52.6</v>
      </c>
      <c r="G31" s="1598">
        <v>28.4</v>
      </c>
      <c r="H31" s="1599">
        <v>71.8</v>
      </c>
      <c r="I31" s="1597">
        <v>64.2</v>
      </c>
      <c r="J31" s="1597">
        <v>46.8</v>
      </c>
      <c r="K31" s="1597">
        <v>33.1</v>
      </c>
      <c r="L31" s="1600">
        <v>21.5</v>
      </c>
      <c r="M31" s="1601">
        <v>45.7</v>
      </c>
      <c r="N31" s="1597">
        <v>59.3</v>
      </c>
      <c r="O31" s="1597">
        <v>69.099999999999994</v>
      </c>
      <c r="P31" s="1597">
        <v>65</v>
      </c>
      <c r="Q31" s="1598">
        <v>50</v>
      </c>
      <c r="R31" s="1599">
        <v>55</v>
      </c>
      <c r="S31" s="1597">
        <v>38.799999999999997</v>
      </c>
      <c r="T31" s="1597">
        <v>69.5</v>
      </c>
      <c r="U31" s="1597">
        <v>56.8</v>
      </c>
      <c r="V31" s="1597">
        <v>45.9</v>
      </c>
      <c r="W31" s="1597">
        <v>34.6</v>
      </c>
      <c r="X31" s="1597">
        <v>58.8</v>
      </c>
      <c r="Y31" s="1914">
        <v>56.2</v>
      </c>
      <c r="Z31" s="603"/>
      <c r="AA31" s="603"/>
      <c r="AB31" s="603"/>
      <c r="AC31" s="603"/>
      <c r="AD31" s="603"/>
      <c r="AE31" s="603"/>
      <c r="AF31" s="603"/>
      <c r="AG31" s="603"/>
      <c r="AH31" s="603"/>
      <c r="AI31" s="603"/>
      <c r="AJ31" s="603"/>
      <c r="AK31" s="603"/>
      <c r="AL31" s="603"/>
      <c r="AM31" s="603"/>
      <c r="AN31" s="603"/>
      <c r="AO31" s="603"/>
      <c r="AP31" s="603"/>
      <c r="AQ31" s="603"/>
      <c r="AR31" s="603"/>
      <c r="AS31" s="603"/>
      <c r="AT31" s="603"/>
      <c r="AU31" s="603"/>
      <c r="AV31" s="603"/>
      <c r="AW31" s="603"/>
      <c r="AX31" s="603"/>
      <c r="AY31" s="603"/>
      <c r="AZ31" s="216"/>
      <c r="BA31" s="2180" t="s">
        <v>103</v>
      </c>
      <c r="BB31" s="151" t="s">
        <v>49</v>
      </c>
      <c r="BC31" s="1089" t="s">
        <v>35</v>
      </c>
      <c r="BD31" s="1108" t="s">
        <v>35</v>
      </c>
      <c r="BE31" s="1108" t="s">
        <v>35</v>
      </c>
      <c r="BF31" s="1108" t="s">
        <v>35</v>
      </c>
      <c r="BG31" s="1128" t="s">
        <v>35</v>
      </c>
      <c r="BH31" s="1148" t="s">
        <v>35</v>
      </c>
      <c r="BI31" s="1108" t="s">
        <v>35</v>
      </c>
      <c r="BJ31" s="1108" t="s">
        <v>35</v>
      </c>
      <c r="BK31" s="1108" t="s">
        <v>35</v>
      </c>
      <c r="BL31" s="1128" t="s">
        <v>35</v>
      </c>
      <c r="BM31" s="1148" t="s">
        <v>35</v>
      </c>
      <c r="BN31" s="1108" t="s">
        <v>35</v>
      </c>
      <c r="BO31" s="1108" t="s">
        <v>35</v>
      </c>
      <c r="BP31" s="1108" t="s">
        <v>35</v>
      </c>
      <c r="BQ31" s="1128" t="s">
        <v>35</v>
      </c>
      <c r="BR31" s="1148" t="s">
        <v>35</v>
      </c>
      <c r="BS31" s="1108" t="s">
        <v>35</v>
      </c>
      <c r="BT31" s="1108" t="s">
        <v>35</v>
      </c>
      <c r="BU31" s="1108" t="s">
        <v>35</v>
      </c>
      <c r="BV31" s="1108" t="s">
        <v>35</v>
      </c>
      <c r="BW31" s="1108" t="s">
        <v>35</v>
      </c>
      <c r="BX31" s="1108" t="s">
        <v>35</v>
      </c>
      <c r="BY31" s="1167" t="s">
        <v>35</v>
      </c>
      <c r="BZ31" s="1862"/>
      <c r="CA31" s="1862"/>
      <c r="CB31" s="1862"/>
      <c r="CC31" s="1862"/>
      <c r="CD31" s="1862"/>
      <c r="CE31" s="1862"/>
      <c r="CF31" s="1862"/>
      <c r="CG31" s="1862"/>
      <c r="CH31" s="1862"/>
      <c r="CI31" s="1862"/>
      <c r="CJ31" s="1862"/>
      <c r="CK31" s="1862"/>
      <c r="CL31" s="1862"/>
      <c r="CM31" s="1862"/>
      <c r="CN31" s="1862"/>
      <c r="CO31" s="1862"/>
      <c r="CP31" s="1862"/>
      <c r="CQ31" s="1862"/>
      <c r="CR31" s="1862"/>
      <c r="CS31" s="1862"/>
      <c r="CT31" s="1862"/>
      <c r="CU31" s="1862"/>
      <c r="CV31" s="1862"/>
      <c r="CW31" s="1862"/>
      <c r="CX31" s="1862"/>
      <c r="CY31" s="1862"/>
      <c r="CZ31" s="1862"/>
    </row>
    <row r="32" s="130" customFormat="true" ht="15" customHeight="true" x14ac:dyDescent="0.2">
      <c r="A32" s="2181"/>
      <c r="B32" s="249" t="s">
        <v>48</v>
      </c>
      <c r="C32" s="1590">
        <v>47.4</v>
      </c>
      <c r="D32" s="1591">
        <v>32.299999999999997</v>
      </c>
      <c r="E32" s="1591">
        <v>34.200000000000003</v>
      </c>
      <c r="F32" s="1591">
        <v>47.4</v>
      </c>
      <c r="G32" s="1592">
        <v>71.599999999999994</v>
      </c>
      <c r="H32" s="1593">
        <v>28.2</v>
      </c>
      <c r="I32" s="1591">
        <v>35.799999999999997</v>
      </c>
      <c r="J32" s="1591">
        <v>53.2</v>
      </c>
      <c r="K32" s="1591">
        <v>66.900000000000006</v>
      </c>
      <c r="L32" s="1594">
        <v>78.5</v>
      </c>
      <c r="M32" s="1595">
        <v>54.3</v>
      </c>
      <c r="N32" s="1591">
        <v>40.700000000000003</v>
      </c>
      <c r="O32" s="1591">
        <v>30.9</v>
      </c>
      <c r="P32" s="1591">
        <v>35</v>
      </c>
      <c r="Q32" s="1592">
        <v>50</v>
      </c>
      <c r="R32" s="1593">
        <v>45</v>
      </c>
      <c r="S32" s="1591">
        <v>61.2</v>
      </c>
      <c r="T32" s="1591">
        <v>30.5</v>
      </c>
      <c r="U32" s="1591">
        <v>43.2</v>
      </c>
      <c r="V32" s="1591">
        <v>54.1</v>
      </c>
      <c r="W32" s="1591">
        <v>65.400000000000006</v>
      </c>
      <c r="X32" s="1591">
        <v>41.2</v>
      </c>
      <c r="Y32" s="1913">
        <v>43.8</v>
      </c>
      <c r="Z32" s="603"/>
      <c r="AA32" s="603"/>
      <c r="AB32" s="603"/>
      <c r="AC32" s="603"/>
      <c r="AD32" s="603"/>
      <c r="AE32" s="603"/>
      <c r="AF32" s="603"/>
      <c r="AG32" s="603"/>
      <c r="AH32" s="603"/>
      <c r="AI32" s="603"/>
      <c r="AJ32" s="603"/>
      <c r="AK32" s="603"/>
      <c r="AL32" s="603"/>
      <c r="AM32" s="603"/>
      <c r="AN32" s="603"/>
      <c r="AO32" s="603"/>
      <c r="AP32" s="603"/>
      <c r="AQ32" s="603"/>
      <c r="AR32" s="603"/>
      <c r="AS32" s="603"/>
      <c r="AT32" s="603"/>
      <c r="AU32" s="603"/>
      <c r="AV32" s="603"/>
      <c r="AW32" s="603"/>
      <c r="AX32" s="603"/>
      <c r="AY32" s="603"/>
      <c r="AZ32" s="216"/>
      <c r="BA32" s="2180"/>
      <c r="BB32" s="151" t="s">
        <v>48</v>
      </c>
      <c r="BC32" s="1089" t="s">
        <v>35</v>
      </c>
      <c r="BD32" s="1108" t="s">
        <v>35</v>
      </c>
      <c r="BE32" s="1108" t="s">
        <v>35</v>
      </c>
      <c r="BF32" s="1108" t="s">
        <v>35</v>
      </c>
      <c r="BG32" s="1128" t="s">
        <v>35</v>
      </c>
      <c r="BH32" s="1148" t="s">
        <v>35</v>
      </c>
      <c r="BI32" s="1108" t="s">
        <v>35</v>
      </c>
      <c r="BJ32" s="1108" t="s">
        <v>35</v>
      </c>
      <c r="BK32" s="1108" t="s">
        <v>35</v>
      </c>
      <c r="BL32" s="1128" t="s">
        <v>35</v>
      </c>
      <c r="BM32" s="1148" t="s">
        <v>35</v>
      </c>
      <c r="BN32" s="1108" t="s">
        <v>35</v>
      </c>
      <c r="BO32" s="1108" t="s">
        <v>35</v>
      </c>
      <c r="BP32" s="1108" t="s">
        <v>35</v>
      </c>
      <c r="BQ32" s="1128" t="s">
        <v>35</v>
      </c>
      <c r="BR32" s="1148" t="s">
        <v>35</v>
      </c>
      <c r="BS32" s="1108" t="s">
        <v>35</v>
      </c>
      <c r="BT32" s="1108" t="s">
        <v>35</v>
      </c>
      <c r="BU32" s="1108" t="s">
        <v>35</v>
      </c>
      <c r="BV32" s="1108" t="s">
        <v>35</v>
      </c>
      <c r="BW32" s="1108" t="s">
        <v>35</v>
      </c>
      <c r="BX32" s="1108" t="s">
        <v>35</v>
      </c>
      <c r="BY32" s="1167" t="s">
        <v>35</v>
      </c>
      <c r="BZ32" s="1862"/>
      <c r="CA32" s="1862"/>
      <c r="CB32" s="1862"/>
      <c r="CC32" s="1862"/>
      <c r="CD32" s="1862"/>
      <c r="CE32" s="1862"/>
      <c r="CF32" s="1862"/>
      <c r="CG32" s="1862"/>
      <c r="CH32" s="1862"/>
      <c r="CI32" s="1862"/>
      <c r="CJ32" s="1862"/>
      <c r="CK32" s="1862"/>
      <c r="CL32" s="1862"/>
      <c r="CM32" s="1862"/>
      <c r="CN32" s="1862"/>
      <c r="CO32" s="1862"/>
      <c r="CP32" s="1862"/>
      <c r="CQ32" s="1862"/>
      <c r="CR32" s="1862"/>
      <c r="CS32" s="1862"/>
      <c r="CT32" s="1862"/>
      <c r="CU32" s="1862"/>
      <c r="CV32" s="1862"/>
      <c r="CW32" s="1862"/>
      <c r="CX32" s="1862"/>
      <c r="CY32" s="1862"/>
      <c r="CZ32" s="1862"/>
    </row>
    <row r="33" s="130" customFormat="true" ht="15" customHeight="true" x14ac:dyDescent="0.2">
      <c r="A33" s="2181" t="s">
        <v>104</v>
      </c>
      <c r="B33" s="249" t="s">
        <v>49</v>
      </c>
      <c r="C33" s="1039" t="s">
        <v>35</v>
      </c>
      <c r="D33" s="1048" t="s">
        <v>35</v>
      </c>
      <c r="E33" s="1048" t="s">
        <v>35</v>
      </c>
      <c r="F33" s="1048" t="s">
        <v>35</v>
      </c>
      <c r="G33" s="1057" t="s">
        <v>35</v>
      </c>
      <c r="H33" s="1066" t="s">
        <v>35</v>
      </c>
      <c r="I33" s="1048" t="s">
        <v>35</v>
      </c>
      <c r="J33" s="1048" t="s">
        <v>35</v>
      </c>
      <c r="K33" s="1048" t="s">
        <v>35</v>
      </c>
      <c r="L33" s="1075" t="s">
        <v>35</v>
      </c>
      <c r="M33" s="1082" t="s">
        <v>35</v>
      </c>
      <c r="N33" s="1048" t="s">
        <v>35</v>
      </c>
      <c r="O33" s="1048" t="s">
        <v>35</v>
      </c>
      <c r="P33" s="1048" t="s">
        <v>35</v>
      </c>
      <c r="Q33" s="1057" t="s">
        <v>35</v>
      </c>
      <c r="R33" s="1066" t="s">
        <v>35</v>
      </c>
      <c r="S33" s="1048" t="s">
        <v>35</v>
      </c>
      <c r="T33" s="1048" t="s">
        <v>35</v>
      </c>
      <c r="U33" s="1048" t="s">
        <v>35</v>
      </c>
      <c r="V33" s="1048" t="s">
        <v>35</v>
      </c>
      <c r="W33" s="1048" t="s">
        <v>35</v>
      </c>
      <c r="X33" s="1048" t="s">
        <v>35</v>
      </c>
      <c r="Y33" s="1820" t="s">
        <v>35</v>
      </c>
      <c r="Z33" s="1852"/>
      <c r="AA33" s="1852"/>
      <c r="AB33" s="1852"/>
      <c r="AC33" s="1852"/>
      <c r="AD33" s="1852"/>
      <c r="AE33" s="1852"/>
      <c r="AF33" s="1852"/>
      <c r="AG33" s="1852"/>
      <c r="AH33" s="1852"/>
      <c r="AI33" s="1852"/>
      <c r="AJ33" s="1852"/>
      <c r="AK33" s="1852"/>
      <c r="AL33" s="1852"/>
      <c r="AM33" s="1852"/>
      <c r="AN33" s="1852"/>
      <c r="AO33" s="1852"/>
      <c r="AP33" s="1852"/>
      <c r="AQ33" s="1852"/>
      <c r="AR33" s="1852"/>
      <c r="AS33" s="1852"/>
      <c r="AT33" s="1852"/>
      <c r="AU33" s="1852"/>
      <c r="AV33" s="1852"/>
      <c r="AW33" s="1852"/>
      <c r="AX33" s="1852"/>
      <c r="AY33" s="1852"/>
      <c r="AZ33" s="215"/>
      <c r="BA33" s="2180" t="s">
        <v>104</v>
      </c>
      <c r="BB33" s="151" t="s">
        <v>49</v>
      </c>
      <c r="BC33" s="1089" t="s">
        <v>35</v>
      </c>
      <c r="BD33" s="1108" t="s">
        <v>35</v>
      </c>
      <c r="BE33" s="1108" t="s">
        <v>35</v>
      </c>
      <c r="BF33" s="1108" t="s">
        <v>35</v>
      </c>
      <c r="BG33" s="1128" t="s">
        <v>35</v>
      </c>
      <c r="BH33" s="1148" t="s">
        <v>35</v>
      </c>
      <c r="BI33" s="1108" t="s">
        <v>35</v>
      </c>
      <c r="BJ33" s="1108" t="s">
        <v>35</v>
      </c>
      <c r="BK33" s="1108" t="s">
        <v>35</v>
      </c>
      <c r="BL33" s="1128" t="s">
        <v>35</v>
      </c>
      <c r="BM33" s="1148" t="s">
        <v>35</v>
      </c>
      <c r="BN33" s="1108" t="s">
        <v>35</v>
      </c>
      <c r="BO33" s="1108" t="s">
        <v>35</v>
      </c>
      <c r="BP33" s="1108" t="s">
        <v>35</v>
      </c>
      <c r="BQ33" s="1128" t="s">
        <v>35</v>
      </c>
      <c r="BR33" s="1148" t="s">
        <v>35</v>
      </c>
      <c r="BS33" s="1108" t="s">
        <v>35</v>
      </c>
      <c r="BT33" s="1108" t="s">
        <v>35</v>
      </c>
      <c r="BU33" s="1108" t="s">
        <v>35</v>
      </c>
      <c r="BV33" s="1108" t="s">
        <v>35</v>
      </c>
      <c r="BW33" s="1108" t="s">
        <v>35</v>
      </c>
      <c r="BX33" s="1108" t="s">
        <v>35</v>
      </c>
      <c r="BY33" s="1167" t="s">
        <v>35</v>
      </c>
      <c r="BZ33" s="1862"/>
      <c r="CA33" s="1862"/>
      <c r="CB33" s="1862"/>
      <c r="CC33" s="1862"/>
      <c r="CD33" s="1862"/>
      <c r="CE33" s="1862"/>
      <c r="CF33" s="1862"/>
      <c r="CG33" s="1862"/>
      <c r="CH33" s="1862"/>
      <c r="CI33" s="1862"/>
      <c r="CJ33" s="1862"/>
      <c r="CK33" s="1862"/>
      <c r="CL33" s="1862"/>
      <c r="CM33" s="1862"/>
      <c r="CN33" s="1862"/>
      <c r="CO33" s="1862"/>
      <c r="CP33" s="1862"/>
      <c r="CQ33" s="1862"/>
      <c r="CR33" s="1862"/>
      <c r="CS33" s="1862"/>
      <c r="CT33" s="1862"/>
      <c r="CU33" s="1862"/>
      <c r="CV33" s="1862"/>
      <c r="CW33" s="1862"/>
      <c r="CX33" s="1862"/>
      <c r="CY33" s="1862"/>
      <c r="CZ33" s="1862"/>
    </row>
    <row r="34" s="130" customFormat="true" ht="15" customHeight="true" x14ac:dyDescent="0.2">
      <c r="A34" s="2181"/>
      <c r="B34" s="249" t="s">
        <v>48</v>
      </c>
      <c r="C34" s="1039" t="s">
        <v>35</v>
      </c>
      <c r="D34" s="1048" t="s">
        <v>35</v>
      </c>
      <c r="E34" s="1048" t="s">
        <v>35</v>
      </c>
      <c r="F34" s="1048" t="s">
        <v>35</v>
      </c>
      <c r="G34" s="1057" t="s">
        <v>35</v>
      </c>
      <c r="H34" s="1066" t="s">
        <v>35</v>
      </c>
      <c r="I34" s="1048" t="s">
        <v>35</v>
      </c>
      <c r="J34" s="1048" t="s">
        <v>35</v>
      </c>
      <c r="K34" s="1048" t="s">
        <v>35</v>
      </c>
      <c r="L34" s="1075" t="s">
        <v>35</v>
      </c>
      <c r="M34" s="1082" t="s">
        <v>35</v>
      </c>
      <c r="N34" s="1048" t="s">
        <v>35</v>
      </c>
      <c r="O34" s="1048" t="s">
        <v>35</v>
      </c>
      <c r="P34" s="1048" t="s">
        <v>35</v>
      </c>
      <c r="Q34" s="1057" t="s">
        <v>35</v>
      </c>
      <c r="R34" s="1066" t="s">
        <v>35</v>
      </c>
      <c r="S34" s="1048" t="s">
        <v>35</v>
      </c>
      <c r="T34" s="1048" t="s">
        <v>35</v>
      </c>
      <c r="U34" s="1048" t="s">
        <v>35</v>
      </c>
      <c r="V34" s="1048" t="s">
        <v>35</v>
      </c>
      <c r="W34" s="1048" t="s">
        <v>35</v>
      </c>
      <c r="X34" s="1048" t="s">
        <v>35</v>
      </c>
      <c r="Y34" s="1820" t="s">
        <v>35</v>
      </c>
      <c r="Z34" s="1852"/>
      <c r="AA34" s="1852"/>
      <c r="AB34" s="1852"/>
      <c r="AC34" s="1852"/>
      <c r="AD34" s="1852"/>
      <c r="AE34" s="1852"/>
      <c r="AF34" s="1852"/>
      <c r="AG34" s="1852"/>
      <c r="AH34" s="1852"/>
      <c r="AI34" s="1852"/>
      <c r="AJ34" s="1852"/>
      <c r="AK34" s="1852"/>
      <c r="AL34" s="1852"/>
      <c r="AM34" s="1852"/>
      <c r="AN34" s="1852"/>
      <c r="AO34" s="1852"/>
      <c r="AP34" s="1852"/>
      <c r="AQ34" s="1852"/>
      <c r="AR34" s="1852"/>
      <c r="AS34" s="1852"/>
      <c r="AT34" s="1852"/>
      <c r="AU34" s="1852"/>
      <c r="AV34" s="1852"/>
      <c r="AW34" s="1852"/>
      <c r="AX34" s="1852"/>
      <c r="AY34" s="1852"/>
      <c r="AZ34" s="215"/>
      <c r="BA34" s="2180"/>
      <c r="BB34" s="151" t="s">
        <v>48</v>
      </c>
      <c r="BC34" s="1089" t="s">
        <v>35</v>
      </c>
      <c r="BD34" s="1108" t="s">
        <v>35</v>
      </c>
      <c r="BE34" s="1108" t="s">
        <v>35</v>
      </c>
      <c r="BF34" s="1108" t="s">
        <v>35</v>
      </c>
      <c r="BG34" s="1128" t="s">
        <v>35</v>
      </c>
      <c r="BH34" s="1148" t="s">
        <v>35</v>
      </c>
      <c r="BI34" s="1108" t="s">
        <v>35</v>
      </c>
      <c r="BJ34" s="1108" t="s">
        <v>35</v>
      </c>
      <c r="BK34" s="1108" t="s">
        <v>35</v>
      </c>
      <c r="BL34" s="1128" t="s">
        <v>35</v>
      </c>
      <c r="BM34" s="1148" t="s">
        <v>35</v>
      </c>
      <c r="BN34" s="1108" t="s">
        <v>35</v>
      </c>
      <c r="BO34" s="1108" t="s">
        <v>35</v>
      </c>
      <c r="BP34" s="1108" t="s">
        <v>35</v>
      </c>
      <c r="BQ34" s="1128" t="s">
        <v>35</v>
      </c>
      <c r="BR34" s="1148" t="s">
        <v>35</v>
      </c>
      <c r="BS34" s="1108" t="s">
        <v>35</v>
      </c>
      <c r="BT34" s="1108" t="s">
        <v>35</v>
      </c>
      <c r="BU34" s="1108" t="s">
        <v>35</v>
      </c>
      <c r="BV34" s="1108" t="s">
        <v>35</v>
      </c>
      <c r="BW34" s="1108" t="s">
        <v>35</v>
      </c>
      <c r="BX34" s="1108" t="s">
        <v>35</v>
      </c>
      <c r="BY34" s="1167" t="s">
        <v>35</v>
      </c>
      <c r="BZ34" s="1862"/>
      <c r="CA34" s="1862"/>
      <c r="CB34" s="1862"/>
      <c r="CC34" s="1862"/>
      <c r="CD34" s="1862"/>
      <c r="CE34" s="1862"/>
      <c r="CF34" s="1862"/>
      <c r="CG34" s="1862"/>
      <c r="CH34" s="1862"/>
      <c r="CI34" s="1862"/>
      <c r="CJ34" s="1862"/>
      <c r="CK34" s="1862"/>
      <c r="CL34" s="1862"/>
      <c r="CM34" s="1862"/>
      <c r="CN34" s="1862"/>
      <c r="CO34" s="1862"/>
      <c r="CP34" s="1862"/>
      <c r="CQ34" s="1862"/>
      <c r="CR34" s="1862"/>
      <c r="CS34" s="1862"/>
      <c r="CT34" s="1862"/>
      <c r="CU34" s="1862"/>
      <c r="CV34" s="1862"/>
      <c r="CW34" s="1862"/>
      <c r="CX34" s="1862"/>
      <c r="CY34" s="1862"/>
      <c r="CZ34" s="1862"/>
    </row>
    <row r="35" s="637" customFormat="true" ht="15" customHeight="true" x14ac:dyDescent="0.2">
      <c r="A35" s="2395" t="s">
        <v>55</v>
      </c>
      <c r="B35" s="1715" t="s">
        <v>49</v>
      </c>
      <c r="C35" s="1590">
        <v>69.5</v>
      </c>
      <c r="D35" s="1591">
        <v>84.4</v>
      </c>
      <c r="E35" s="1591">
        <v>92.2</v>
      </c>
      <c r="F35" s="1591">
        <v>97.3</v>
      </c>
      <c r="G35" s="1592">
        <v>99.5</v>
      </c>
      <c r="H35" s="1593">
        <v>89.4</v>
      </c>
      <c r="I35" s="1591">
        <v>96.3</v>
      </c>
      <c r="J35" s="1591">
        <v>98.5</v>
      </c>
      <c r="K35" s="1591">
        <v>99.8</v>
      </c>
      <c r="L35" s="1594">
        <v>99.8</v>
      </c>
      <c r="M35" s="1595">
        <v>63.3</v>
      </c>
      <c r="N35" s="1591">
        <v>75.400000000000006</v>
      </c>
      <c r="O35" s="1591">
        <v>86.6</v>
      </c>
      <c r="P35" s="1591">
        <v>91.1</v>
      </c>
      <c r="Q35" s="1592">
        <v>96.3</v>
      </c>
      <c r="R35" s="1593">
        <v>93.4</v>
      </c>
      <c r="S35" s="1591">
        <v>97.6</v>
      </c>
      <c r="T35" s="1591">
        <v>85.3</v>
      </c>
      <c r="U35" s="1591">
        <v>86.5</v>
      </c>
      <c r="V35" s="1591">
        <v>69.8</v>
      </c>
      <c r="W35" s="1591">
        <v>81.2</v>
      </c>
      <c r="X35" s="1591">
        <v>93</v>
      </c>
      <c r="Y35" s="1913">
        <v>80.5</v>
      </c>
      <c r="Z35" s="603"/>
      <c r="AA35" s="603"/>
      <c r="AB35" s="603"/>
      <c r="AC35" s="603"/>
      <c r="AD35" s="603"/>
      <c r="AE35" s="603"/>
      <c r="AF35" s="603"/>
      <c r="AG35" s="603"/>
      <c r="AH35" s="603"/>
      <c r="AI35" s="603"/>
      <c r="AJ35" s="603"/>
      <c r="AK35" s="603"/>
      <c r="AL35" s="603"/>
      <c r="AM35" s="603"/>
      <c r="AN35" s="603"/>
      <c r="AO35" s="603"/>
      <c r="AP35" s="603"/>
      <c r="AQ35" s="603"/>
      <c r="AR35" s="603"/>
      <c r="AS35" s="603"/>
      <c r="AT35" s="603"/>
      <c r="AU35" s="603"/>
      <c r="AV35" s="603"/>
      <c r="AW35" s="603"/>
      <c r="AX35" s="603"/>
      <c r="AY35" s="603"/>
      <c r="AZ35" s="216"/>
      <c r="BA35" s="2180" t="s">
        <v>55</v>
      </c>
      <c r="BB35" s="151" t="s">
        <v>49</v>
      </c>
      <c r="BC35" s="1089" t="s">
        <v>35</v>
      </c>
      <c r="BD35" s="1108" t="s">
        <v>35</v>
      </c>
      <c r="BE35" s="1108" t="s">
        <v>35</v>
      </c>
      <c r="BF35" s="1108" t="s">
        <v>35</v>
      </c>
      <c r="BG35" s="1128" t="s">
        <v>35</v>
      </c>
      <c r="BH35" s="1148" t="s">
        <v>35</v>
      </c>
      <c r="BI35" s="1108" t="s">
        <v>35</v>
      </c>
      <c r="BJ35" s="1108" t="s">
        <v>35</v>
      </c>
      <c r="BK35" s="1108" t="s">
        <v>35</v>
      </c>
      <c r="BL35" s="1128" t="s">
        <v>35</v>
      </c>
      <c r="BM35" s="1148" t="s">
        <v>35</v>
      </c>
      <c r="BN35" s="1108" t="s">
        <v>35</v>
      </c>
      <c r="BO35" s="1108" t="s">
        <v>35</v>
      </c>
      <c r="BP35" s="1108" t="s">
        <v>35</v>
      </c>
      <c r="BQ35" s="1128" t="s">
        <v>35</v>
      </c>
      <c r="BR35" s="1148" t="s">
        <v>35</v>
      </c>
      <c r="BS35" s="1108" t="s">
        <v>35</v>
      </c>
      <c r="BT35" s="1108" t="s">
        <v>35</v>
      </c>
      <c r="BU35" s="1108" t="s">
        <v>35</v>
      </c>
      <c r="BV35" s="1108" t="s">
        <v>35</v>
      </c>
      <c r="BW35" s="1108" t="s">
        <v>35</v>
      </c>
      <c r="BX35" s="1108" t="s">
        <v>35</v>
      </c>
      <c r="BY35" s="1167" t="s">
        <v>35</v>
      </c>
      <c r="BZ35" s="1862"/>
      <c r="CA35" s="1862"/>
      <c r="CB35" s="1862"/>
      <c r="CC35" s="1862"/>
      <c r="CD35" s="1862"/>
      <c r="CE35" s="1862"/>
      <c r="CF35" s="1862"/>
      <c r="CG35" s="1862"/>
      <c r="CH35" s="1862"/>
      <c r="CI35" s="1862"/>
      <c r="CJ35" s="1862"/>
      <c r="CK35" s="1862"/>
      <c r="CL35" s="1862"/>
      <c r="CM35" s="1862"/>
      <c r="CN35" s="1862"/>
      <c r="CO35" s="1862"/>
      <c r="CP35" s="1862"/>
      <c r="CQ35" s="1862"/>
      <c r="CR35" s="1862"/>
      <c r="CS35" s="1862"/>
      <c r="CT35" s="1862"/>
      <c r="CU35" s="1862"/>
      <c r="CV35" s="1862"/>
      <c r="CW35" s="1862"/>
      <c r="CX35" s="1862"/>
      <c r="CY35" s="1862"/>
      <c r="CZ35" s="1862"/>
    </row>
    <row r="36" s="637" customFormat="true" ht="15" customHeight="true" x14ac:dyDescent="0.2">
      <c r="A36" s="2395"/>
      <c r="B36" s="1715" t="s">
        <v>48</v>
      </c>
      <c r="C36" s="1590">
        <v>30.5</v>
      </c>
      <c r="D36" s="1591">
        <v>15.6</v>
      </c>
      <c r="E36" s="1591">
        <v>7.8</v>
      </c>
      <c r="F36" s="1591">
        <v>2.7</v>
      </c>
      <c r="G36" s="1592">
        <v>0.5</v>
      </c>
      <c r="H36" s="1593">
        <v>10.6</v>
      </c>
      <c r="I36" s="1591">
        <v>3.7</v>
      </c>
      <c r="J36" s="1591">
        <v>1.5</v>
      </c>
      <c r="K36" s="1591">
        <v>0.2</v>
      </c>
      <c r="L36" s="1594">
        <v>0.2</v>
      </c>
      <c r="M36" s="1595">
        <v>36.700000000000003</v>
      </c>
      <c r="N36" s="1591">
        <v>24.6</v>
      </c>
      <c r="O36" s="1591">
        <v>13.4</v>
      </c>
      <c r="P36" s="1591">
        <v>8.9</v>
      </c>
      <c r="Q36" s="1592">
        <v>3.7</v>
      </c>
      <c r="R36" s="1593">
        <v>6.6</v>
      </c>
      <c r="S36" s="1591">
        <v>2.4</v>
      </c>
      <c r="T36" s="1591">
        <v>14.7</v>
      </c>
      <c r="U36" s="1591">
        <v>13.5</v>
      </c>
      <c r="V36" s="1591">
        <v>30.2</v>
      </c>
      <c r="W36" s="1591">
        <v>18.8</v>
      </c>
      <c r="X36" s="1591">
        <v>7</v>
      </c>
      <c r="Y36" s="1913">
        <v>19.5</v>
      </c>
      <c r="Z36" s="603"/>
      <c r="AA36" s="603"/>
      <c r="AB36" s="603"/>
      <c r="AC36" s="603"/>
      <c r="AD36" s="603"/>
      <c r="AE36" s="603"/>
      <c r="AF36" s="603"/>
      <c r="AG36" s="603"/>
      <c r="AH36" s="603"/>
      <c r="AI36" s="603"/>
      <c r="AJ36" s="603"/>
      <c r="AK36" s="603"/>
      <c r="AL36" s="603"/>
      <c r="AM36" s="603"/>
      <c r="AN36" s="603"/>
      <c r="AO36" s="603"/>
      <c r="AP36" s="603"/>
      <c r="AQ36" s="603"/>
      <c r="AR36" s="603"/>
      <c r="AS36" s="603"/>
      <c r="AT36" s="603"/>
      <c r="AU36" s="603"/>
      <c r="AV36" s="603"/>
      <c r="AW36" s="603"/>
      <c r="AX36" s="603"/>
      <c r="AY36" s="603"/>
      <c r="AZ36" s="216"/>
      <c r="BA36" s="2180"/>
      <c r="BB36" s="151" t="s">
        <v>48</v>
      </c>
      <c r="BC36" s="1089" t="s">
        <v>35</v>
      </c>
      <c r="BD36" s="1108" t="s">
        <v>35</v>
      </c>
      <c r="BE36" s="1108" t="s">
        <v>35</v>
      </c>
      <c r="BF36" s="1108" t="s">
        <v>35</v>
      </c>
      <c r="BG36" s="1128" t="s">
        <v>35</v>
      </c>
      <c r="BH36" s="1148" t="s">
        <v>35</v>
      </c>
      <c r="BI36" s="1108" t="s">
        <v>35</v>
      </c>
      <c r="BJ36" s="1108" t="s">
        <v>35</v>
      </c>
      <c r="BK36" s="1108" t="s">
        <v>35</v>
      </c>
      <c r="BL36" s="1128" t="s">
        <v>35</v>
      </c>
      <c r="BM36" s="1148" t="s">
        <v>35</v>
      </c>
      <c r="BN36" s="1108" t="s">
        <v>35</v>
      </c>
      <c r="BO36" s="1108" t="s">
        <v>35</v>
      </c>
      <c r="BP36" s="1108" t="s">
        <v>35</v>
      </c>
      <c r="BQ36" s="1128" t="s">
        <v>35</v>
      </c>
      <c r="BR36" s="1148" t="s">
        <v>35</v>
      </c>
      <c r="BS36" s="1108" t="s">
        <v>35</v>
      </c>
      <c r="BT36" s="1108" t="s">
        <v>35</v>
      </c>
      <c r="BU36" s="1108" t="s">
        <v>35</v>
      </c>
      <c r="BV36" s="1108" t="s">
        <v>35</v>
      </c>
      <c r="BW36" s="1108" t="s">
        <v>35</v>
      </c>
      <c r="BX36" s="1108" t="s">
        <v>35</v>
      </c>
      <c r="BY36" s="1167" t="s">
        <v>35</v>
      </c>
      <c r="BZ36" s="1862"/>
      <c r="CA36" s="1862"/>
      <c r="CB36" s="1862"/>
      <c r="CC36" s="1862"/>
      <c r="CD36" s="1862"/>
      <c r="CE36" s="1862"/>
      <c r="CF36" s="1862"/>
      <c r="CG36" s="1862"/>
      <c r="CH36" s="1862"/>
      <c r="CI36" s="1862"/>
      <c r="CJ36" s="1862"/>
      <c r="CK36" s="1862"/>
      <c r="CL36" s="1862"/>
      <c r="CM36" s="1862"/>
      <c r="CN36" s="1862"/>
      <c r="CO36" s="1862"/>
      <c r="CP36" s="1862"/>
      <c r="CQ36" s="1862"/>
      <c r="CR36" s="1862"/>
      <c r="CS36" s="1862"/>
      <c r="CT36" s="1862"/>
      <c r="CU36" s="1862"/>
      <c r="CV36" s="1862"/>
      <c r="CW36" s="1862"/>
      <c r="CX36" s="1862"/>
      <c r="CY36" s="1862"/>
      <c r="CZ36" s="1862"/>
    </row>
    <row r="37" s="637" customFormat="true" ht="15" customHeight="true" x14ac:dyDescent="0.2">
      <c r="A37" s="2395" t="s">
        <v>148</v>
      </c>
      <c r="B37" s="1715" t="s">
        <v>49</v>
      </c>
      <c r="C37" s="1590">
        <v>79.5</v>
      </c>
      <c r="D37" s="1591">
        <v>87.6</v>
      </c>
      <c r="E37" s="1591">
        <v>93.4</v>
      </c>
      <c r="F37" s="1591">
        <v>97.9</v>
      </c>
      <c r="G37" s="1592">
        <v>99.6</v>
      </c>
      <c r="H37" s="1593">
        <v>90.3</v>
      </c>
      <c r="I37" s="1591">
        <v>96.6</v>
      </c>
      <c r="J37" s="1591">
        <v>98.7</v>
      </c>
      <c r="K37" s="1591">
        <v>99.8</v>
      </c>
      <c r="L37" s="1594">
        <v>99.9</v>
      </c>
      <c r="M37" s="1595">
        <v>76.2</v>
      </c>
      <c r="N37" s="1591">
        <v>82</v>
      </c>
      <c r="O37" s="1591">
        <v>89</v>
      </c>
      <c r="P37" s="1591">
        <v>92.6</v>
      </c>
      <c r="Q37" s="1592">
        <v>97.4</v>
      </c>
      <c r="R37" s="1593">
        <v>93.9</v>
      </c>
      <c r="S37" s="1591">
        <v>97.7</v>
      </c>
      <c r="T37" s="1591">
        <v>89.2</v>
      </c>
      <c r="U37" s="1591">
        <v>91.3</v>
      </c>
      <c r="V37" s="1591">
        <v>83.5</v>
      </c>
      <c r="W37" s="1591">
        <v>84.7</v>
      </c>
      <c r="X37" s="1591">
        <v>94.5</v>
      </c>
      <c r="Y37" s="1913">
        <v>84.9</v>
      </c>
      <c r="Z37" s="603"/>
      <c r="AA37" s="603"/>
      <c r="AB37" s="603"/>
      <c r="AC37" s="603"/>
      <c r="AD37" s="603"/>
      <c r="AE37" s="603"/>
      <c r="AF37" s="603"/>
      <c r="AG37" s="603"/>
      <c r="AH37" s="603"/>
      <c r="AI37" s="603"/>
      <c r="AJ37" s="603"/>
      <c r="AK37" s="603"/>
      <c r="AL37" s="603"/>
      <c r="AM37" s="603"/>
      <c r="AN37" s="603"/>
      <c r="AO37" s="603"/>
      <c r="AP37" s="603"/>
      <c r="AQ37" s="603"/>
      <c r="AR37" s="603"/>
      <c r="AS37" s="603"/>
      <c r="AT37" s="603"/>
      <c r="AU37" s="603"/>
      <c r="AV37" s="603"/>
      <c r="AW37" s="603"/>
      <c r="AX37" s="603"/>
      <c r="AY37" s="603"/>
      <c r="AZ37" s="216"/>
      <c r="BA37" s="2180" t="s">
        <v>125</v>
      </c>
      <c r="BB37" s="151" t="s">
        <v>49</v>
      </c>
      <c r="BC37" s="1089" t="s">
        <v>35</v>
      </c>
      <c r="BD37" s="1108" t="s">
        <v>35</v>
      </c>
      <c r="BE37" s="1108" t="s">
        <v>35</v>
      </c>
      <c r="BF37" s="1108" t="s">
        <v>35</v>
      </c>
      <c r="BG37" s="1128" t="s">
        <v>35</v>
      </c>
      <c r="BH37" s="1148" t="s">
        <v>35</v>
      </c>
      <c r="BI37" s="1108" t="s">
        <v>35</v>
      </c>
      <c r="BJ37" s="1108" t="s">
        <v>35</v>
      </c>
      <c r="BK37" s="1108" t="s">
        <v>35</v>
      </c>
      <c r="BL37" s="1128" t="s">
        <v>35</v>
      </c>
      <c r="BM37" s="1148" t="s">
        <v>35</v>
      </c>
      <c r="BN37" s="1108" t="s">
        <v>35</v>
      </c>
      <c r="BO37" s="1108" t="s">
        <v>35</v>
      </c>
      <c r="BP37" s="1108" t="s">
        <v>35</v>
      </c>
      <c r="BQ37" s="1128" t="s">
        <v>35</v>
      </c>
      <c r="BR37" s="1148" t="s">
        <v>35</v>
      </c>
      <c r="BS37" s="1108" t="s">
        <v>35</v>
      </c>
      <c r="BT37" s="1108" t="s">
        <v>35</v>
      </c>
      <c r="BU37" s="1108" t="s">
        <v>35</v>
      </c>
      <c r="BV37" s="1108" t="s">
        <v>35</v>
      </c>
      <c r="BW37" s="1108" t="s">
        <v>35</v>
      </c>
      <c r="BX37" s="1108" t="s">
        <v>35</v>
      </c>
      <c r="BY37" s="1167" t="s">
        <v>35</v>
      </c>
      <c r="BZ37" s="1862"/>
      <c r="CA37" s="1862"/>
      <c r="CB37" s="1862"/>
      <c r="CC37" s="1862"/>
      <c r="CD37" s="1862"/>
      <c r="CE37" s="1862"/>
      <c r="CF37" s="1862"/>
      <c r="CG37" s="1862"/>
      <c r="CH37" s="1862"/>
      <c r="CI37" s="1862"/>
      <c r="CJ37" s="1862"/>
      <c r="CK37" s="1862"/>
      <c r="CL37" s="1862"/>
      <c r="CM37" s="1862"/>
      <c r="CN37" s="1862"/>
      <c r="CO37" s="1862"/>
      <c r="CP37" s="1862"/>
      <c r="CQ37" s="1862"/>
      <c r="CR37" s="1862"/>
      <c r="CS37" s="1862"/>
      <c r="CT37" s="1862"/>
      <c r="CU37" s="1862"/>
      <c r="CV37" s="1862"/>
      <c r="CW37" s="1862"/>
      <c r="CX37" s="1862"/>
      <c r="CY37" s="1862"/>
      <c r="CZ37" s="1862"/>
    </row>
    <row r="38" s="637" customFormat="true" ht="15" customHeight="true" x14ac:dyDescent="0.2">
      <c r="A38" s="2395"/>
      <c r="B38" s="1715" t="s">
        <v>48</v>
      </c>
      <c r="C38" s="1590">
        <v>20.5</v>
      </c>
      <c r="D38" s="1591">
        <v>12.4</v>
      </c>
      <c r="E38" s="1591">
        <v>6.6</v>
      </c>
      <c r="F38" s="1591">
        <v>2.1</v>
      </c>
      <c r="G38" s="1592">
        <v>0.4</v>
      </c>
      <c r="H38" s="1593">
        <v>9.6999999999999993</v>
      </c>
      <c r="I38" s="1591">
        <v>3.4</v>
      </c>
      <c r="J38" s="1591">
        <v>1.3</v>
      </c>
      <c r="K38" s="1591">
        <v>0.2</v>
      </c>
      <c r="L38" s="1594">
        <v>0.1</v>
      </c>
      <c r="M38" s="1595">
        <v>23.8</v>
      </c>
      <c r="N38" s="1591">
        <v>18</v>
      </c>
      <c r="O38" s="1591">
        <v>11</v>
      </c>
      <c r="P38" s="1591">
        <v>7.4</v>
      </c>
      <c r="Q38" s="1592">
        <v>2.6</v>
      </c>
      <c r="R38" s="1593">
        <v>6.1</v>
      </c>
      <c r="S38" s="1591">
        <v>2.2999999999999998</v>
      </c>
      <c r="T38" s="1591">
        <v>10.8</v>
      </c>
      <c r="U38" s="1591">
        <v>8.6999999999999993</v>
      </c>
      <c r="V38" s="1591">
        <v>16.5</v>
      </c>
      <c r="W38" s="1591">
        <v>15.3</v>
      </c>
      <c r="X38" s="1591">
        <v>5.5</v>
      </c>
      <c r="Y38" s="1913">
        <v>15.1</v>
      </c>
      <c r="Z38" s="603"/>
      <c r="AA38" s="603"/>
      <c r="AB38" s="603"/>
      <c r="AC38" s="603"/>
      <c r="AD38" s="603"/>
      <c r="AE38" s="603"/>
      <c r="AF38" s="603"/>
      <c r="AG38" s="603"/>
      <c r="AH38" s="603"/>
      <c r="AI38" s="603"/>
      <c r="AJ38" s="603"/>
      <c r="AK38" s="603"/>
      <c r="AL38" s="603"/>
      <c r="AM38" s="603"/>
      <c r="AN38" s="603"/>
      <c r="AO38" s="603"/>
      <c r="AP38" s="603"/>
      <c r="AQ38" s="603"/>
      <c r="AR38" s="603"/>
      <c r="AS38" s="603"/>
      <c r="AT38" s="603"/>
      <c r="AU38" s="603"/>
      <c r="AV38" s="603"/>
      <c r="AW38" s="603"/>
      <c r="AX38" s="603"/>
      <c r="AY38" s="603"/>
      <c r="AZ38" s="216"/>
      <c r="BA38" s="2180"/>
      <c r="BB38" s="151" t="s">
        <v>48</v>
      </c>
      <c r="BC38" s="1089" t="s">
        <v>35</v>
      </c>
      <c r="BD38" s="1108" t="s">
        <v>35</v>
      </c>
      <c r="BE38" s="1108" t="s">
        <v>35</v>
      </c>
      <c r="BF38" s="1108" t="s">
        <v>35</v>
      </c>
      <c r="BG38" s="1128" t="s">
        <v>35</v>
      </c>
      <c r="BH38" s="1148" t="s">
        <v>35</v>
      </c>
      <c r="BI38" s="1108" t="s">
        <v>35</v>
      </c>
      <c r="BJ38" s="1108" t="s">
        <v>35</v>
      </c>
      <c r="BK38" s="1108" t="s">
        <v>35</v>
      </c>
      <c r="BL38" s="1128" t="s">
        <v>35</v>
      </c>
      <c r="BM38" s="1148" t="s">
        <v>35</v>
      </c>
      <c r="BN38" s="1108" t="s">
        <v>35</v>
      </c>
      <c r="BO38" s="1108" t="s">
        <v>35</v>
      </c>
      <c r="BP38" s="1108" t="s">
        <v>35</v>
      </c>
      <c r="BQ38" s="1128" t="s">
        <v>35</v>
      </c>
      <c r="BR38" s="1148" t="s">
        <v>35</v>
      </c>
      <c r="BS38" s="1108" t="s">
        <v>35</v>
      </c>
      <c r="BT38" s="1108" t="s">
        <v>35</v>
      </c>
      <c r="BU38" s="1108" t="s">
        <v>35</v>
      </c>
      <c r="BV38" s="1108" t="s">
        <v>35</v>
      </c>
      <c r="BW38" s="1108" t="s">
        <v>35</v>
      </c>
      <c r="BX38" s="1108" t="s">
        <v>35</v>
      </c>
      <c r="BY38" s="1167" t="s">
        <v>35</v>
      </c>
      <c r="BZ38" s="1862"/>
      <c r="CA38" s="1862"/>
      <c r="CB38" s="1862"/>
      <c r="CC38" s="1862"/>
      <c r="CD38" s="1862"/>
      <c r="CE38" s="1862"/>
      <c r="CF38" s="1862"/>
      <c r="CG38" s="1862"/>
      <c r="CH38" s="1862"/>
      <c r="CI38" s="1862"/>
      <c r="CJ38" s="1862"/>
      <c r="CK38" s="1862"/>
      <c r="CL38" s="1862"/>
      <c r="CM38" s="1862"/>
      <c r="CN38" s="1862"/>
      <c r="CO38" s="1862"/>
      <c r="CP38" s="1862"/>
      <c r="CQ38" s="1862"/>
      <c r="CR38" s="1862"/>
      <c r="CS38" s="1862"/>
      <c r="CT38" s="1862"/>
      <c r="CU38" s="1862"/>
      <c r="CV38" s="1862"/>
      <c r="CW38" s="1862"/>
      <c r="CX38" s="1862"/>
      <c r="CY38" s="1862"/>
      <c r="CZ38" s="1862"/>
    </row>
    <row r="39" s="130" customFormat="true" ht="15" customHeight="true" x14ac:dyDescent="0.2">
      <c r="A39" s="2181" t="s">
        <v>122</v>
      </c>
      <c r="B39" s="249" t="s">
        <v>49</v>
      </c>
      <c r="C39" s="1039" t="s">
        <v>35</v>
      </c>
      <c r="D39" s="1048" t="s">
        <v>35</v>
      </c>
      <c r="E39" s="1048" t="s">
        <v>35</v>
      </c>
      <c r="F39" s="1048" t="s">
        <v>35</v>
      </c>
      <c r="G39" s="1057" t="s">
        <v>35</v>
      </c>
      <c r="H39" s="1066" t="s">
        <v>35</v>
      </c>
      <c r="I39" s="1048" t="s">
        <v>35</v>
      </c>
      <c r="J39" s="1048" t="s">
        <v>35</v>
      </c>
      <c r="K39" s="1048" t="s">
        <v>35</v>
      </c>
      <c r="L39" s="1075" t="s">
        <v>35</v>
      </c>
      <c r="M39" s="1082" t="s">
        <v>35</v>
      </c>
      <c r="N39" s="1048" t="s">
        <v>35</v>
      </c>
      <c r="O39" s="1048" t="s">
        <v>35</v>
      </c>
      <c r="P39" s="1048" t="s">
        <v>35</v>
      </c>
      <c r="Q39" s="1057" t="s">
        <v>35</v>
      </c>
      <c r="R39" s="1066" t="s">
        <v>35</v>
      </c>
      <c r="S39" s="1048" t="s">
        <v>35</v>
      </c>
      <c r="T39" s="1048" t="s">
        <v>35</v>
      </c>
      <c r="U39" s="1048" t="s">
        <v>35</v>
      </c>
      <c r="V39" s="1048" t="s">
        <v>35</v>
      </c>
      <c r="W39" s="1048" t="s">
        <v>35</v>
      </c>
      <c r="X39" s="1048" t="s">
        <v>35</v>
      </c>
      <c r="Y39" s="1820" t="s">
        <v>35</v>
      </c>
      <c r="Z39" s="1852"/>
      <c r="AA39" s="1852"/>
      <c r="AB39" s="1852"/>
      <c r="AC39" s="1852"/>
      <c r="AD39" s="1852"/>
      <c r="AE39" s="1852"/>
      <c r="AF39" s="1852"/>
      <c r="AG39" s="1852"/>
      <c r="AH39" s="1852"/>
      <c r="AI39" s="1852"/>
      <c r="AJ39" s="1852"/>
      <c r="AK39" s="1852"/>
      <c r="AL39" s="1852"/>
      <c r="AM39" s="1852"/>
      <c r="AN39" s="1852"/>
      <c r="AO39" s="1852"/>
      <c r="AP39" s="1852"/>
      <c r="AQ39" s="1852"/>
      <c r="AR39" s="1852"/>
      <c r="AS39" s="1852"/>
      <c r="AT39" s="1852"/>
      <c r="AU39" s="1852"/>
      <c r="AV39" s="1852"/>
      <c r="AW39" s="1852"/>
      <c r="AX39" s="1852"/>
      <c r="AY39" s="1852"/>
      <c r="AZ39" s="215"/>
      <c r="BA39" s="2180" t="s">
        <v>122</v>
      </c>
      <c r="BB39" s="151" t="s">
        <v>49</v>
      </c>
      <c r="BC39" s="1089" t="s">
        <v>35</v>
      </c>
      <c r="BD39" s="1108" t="s">
        <v>35</v>
      </c>
      <c r="BE39" s="1108" t="s">
        <v>35</v>
      </c>
      <c r="BF39" s="1108" t="s">
        <v>35</v>
      </c>
      <c r="BG39" s="1128" t="s">
        <v>35</v>
      </c>
      <c r="BH39" s="1148" t="s">
        <v>35</v>
      </c>
      <c r="BI39" s="1108" t="s">
        <v>35</v>
      </c>
      <c r="BJ39" s="1108" t="s">
        <v>35</v>
      </c>
      <c r="BK39" s="1108" t="s">
        <v>35</v>
      </c>
      <c r="BL39" s="1128" t="s">
        <v>35</v>
      </c>
      <c r="BM39" s="1148" t="s">
        <v>35</v>
      </c>
      <c r="BN39" s="1108" t="s">
        <v>35</v>
      </c>
      <c r="BO39" s="1108" t="s">
        <v>35</v>
      </c>
      <c r="BP39" s="1108" t="s">
        <v>35</v>
      </c>
      <c r="BQ39" s="1128" t="s">
        <v>35</v>
      </c>
      <c r="BR39" s="1148" t="s">
        <v>35</v>
      </c>
      <c r="BS39" s="1108" t="s">
        <v>35</v>
      </c>
      <c r="BT39" s="1108" t="s">
        <v>35</v>
      </c>
      <c r="BU39" s="1108" t="s">
        <v>35</v>
      </c>
      <c r="BV39" s="1108" t="s">
        <v>35</v>
      </c>
      <c r="BW39" s="1108" t="s">
        <v>35</v>
      </c>
      <c r="BX39" s="1108" t="s">
        <v>35</v>
      </c>
      <c r="BY39" s="1167" t="s">
        <v>35</v>
      </c>
      <c r="BZ39" s="1862"/>
      <c r="CA39" s="1862"/>
      <c r="CB39" s="1862"/>
      <c r="CC39" s="1862"/>
      <c r="CD39" s="1862"/>
      <c r="CE39" s="1862"/>
      <c r="CF39" s="1862"/>
      <c r="CG39" s="1862"/>
      <c r="CH39" s="1862"/>
      <c r="CI39" s="1862"/>
      <c r="CJ39" s="1862"/>
      <c r="CK39" s="1862"/>
      <c r="CL39" s="1862"/>
      <c r="CM39" s="1862"/>
      <c r="CN39" s="1862"/>
      <c r="CO39" s="1862"/>
      <c r="CP39" s="1862"/>
      <c r="CQ39" s="1862"/>
      <c r="CR39" s="1862"/>
      <c r="CS39" s="1862"/>
      <c r="CT39" s="1862"/>
      <c r="CU39" s="1862"/>
      <c r="CV39" s="1862"/>
      <c r="CW39" s="1862"/>
      <c r="CX39" s="1862"/>
      <c r="CY39" s="1862"/>
      <c r="CZ39" s="1862"/>
    </row>
    <row r="40" s="130" customFormat="true" ht="15" customHeight="true" x14ac:dyDescent="0.2">
      <c r="A40" s="2181"/>
      <c r="B40" s="249" t="s">
        <v>48</v>
      </c>
      <c r="C40" s="1039" t="s">
        <v>35</v>
      </c>
      <c r="D40" s="1048" t="s">
        <v>35</v>
      </c>
      <c r="E40" s="1048" t="s">
        <v>35</v>
      </c>
      <c r="F40" s="1048" t="s">
        <v>35</v>
      </c>
      <c r="G40" s="1057" t="s">
        <v>35</v>
      </c>
      <c r="H40" s="1066" t="s">
        <v>35</v>
      </c>
      <c r="I40" s="1048" t="s">
        <v>35</v>
      </c>
      <c r="J40" s="1048" t="s">
        <v>35</v>
      </c>
      <c r="K40" s="1048" t="s">
        <v>35</v>
      </c>
      <c r="L40" s="1075" t="s">
        <v>35</v>
      </c>
      <c r="M40" s="1082" t="s">
        <v>35</v>
      </c>
      <c r="N40" s="1048" t="s">
        <v>35</v>
      </c>
      <c r="O40" s="1048" t="s">
        <v>35</v>
      </c>
      <c r="P40" s="1048" t="s">
        <v>35</v>
      </c>
      <c r="Q40" s="1057" t="s">
        <v>35</v>
      </c>
      <c r="R40" s="1066" t="s">
        <v>35</v>
      </c>
      <c r="S40" s="1048" t="s">
        <v>35</v>
      </c>
      <c r="T40" s="1048" t="s">
        <v>35</v>
      </c>
      <c r="U40" s="1048" t="s">
        <v>35</v>
      </c>
      <c r="V40" s="1048" t="s">
        <v>35</v>
      </c>
      <c r="W40" s="1048" t="s">
        <v>35</v>
      </c>
      <c r="X40" s="1048" t="s">
        <v>35</v>
      </c>
      <c r="Y40" s="1820" t="s">
        <v>35</v>
      </c>
      <c r="Z40" s="1852"/>
      <c r="AA40" s="1852"/>
      <c r="AB40" s="1852"/>
      <c r="AC40" s="1852"/>
      <c r="AD40" s="1852"/>
      <c r="AE40" s="1852"/>
      <c r="AF40" s="1852"/>
      <c r="AG40" s="1852"/>
      <c r="AH40" s="1852"/>
      <c r="AI40" s="1852"/>
      <c r="AJ40" s="1852"/>
      <c r="AK40" s="1852"/>
      <c r="AL40" s="1852"/>
      <c r="AM40" s="1852"/>
      <c r="AN40" s="1852"/>
      <c r="AO40" s="1852"/>
      <c r="AP40" s="1852"/>
      <c r="AQ40" s="1852"/>
      <c r="AR40" s="1852"/>
      <c r="AS40" s="1852"/>
      <c r="AT40" s="1852"/>
      <c r="AU40" s="1852"/>
      <c r="AV40" s="1852"/>
      <c r="AW40" s="1852"/>
      <c r="AX40" s="1852"/>
      <c r="AY40" s="1852"/>
      <c r="AZ40" s="215"/>
      <c r="BA40" s="2180"/>
      <c r="BB40" s="151" t="s">
        <v>48</v>
      </c>
      <c r="BC40" s="1089" t="s">
        <v>35</v>
      </c>
      <c r="BD40" s="1108" t="s">
        <v>35</v>
      </c>
      <c r="BE40" s="1108" t="s">
        <v>35</v>
      </c>
      <c r="BF40" s="1108" t="s">
        <v>35</v>
      </c>
      <c r="BG40" s="1128" t="s">
        <v>35</v>
      </c>
      <c r="BH40" s="1148" t="s">
        <v>35</v>
      </c>
      <c r="BI40" s="1108" t="s">
        <v>35</v>
      </c>
      <c r="BJ40" s="1108" t="s">
        <v>35</v>
      </c>
      <c r="BK40" s="1108" t="s">
        <v>35</v>
      </c>
      <c r="BL40" s="1128" t="s">
        <v>35</v>
      </c>
      <c r="BM40" s="1148" t="s">
        <v>35</v>
      </c>
      <c r="BN40" s="1108" t="s">
        <v>35</v>
      </c>
      <c r="BO40" s="1108" t="s">
        <v>35</v>
      </c>
      <c r="BP40" s="1108" t="s">
        <v>35</v>
      </c>
      <c r="BQ40" s="1128" t="s">
        <v>35</v>
      </c>
      <c r="BR40" s="1148" t="s">
        <v>35</v>
      </c>
      <c r="BS40" s="1108" t="s">
        <v>35</v>
      </c>
      <c r="BT40" s="1108" t="s">
        <v>35</v>
      </c>
      <c r="BU40" s="1108" t="s">
        <v>35</v>
      </c>
      <c r="BV40" s="1108" t="s">
        <v>35</v>
      </c>
      <c r="BW40" s="1108" t="s">
        <v>35</v>
      </c>
      <c r="BX40" s="1108" t="s">
        <v>35</v>
      </c>
      <c r="BY40" s="1167" t="s">
        <v>35</v>
      </c>
      <c r="BZ40" s="1862"/>
      <c r="CA40" s="1862"/>
      <c r="CB40" s="1862"/>
      <c r="CC40" s="1862"/>
      <c r="CD40" s="1862"/>
      <c r="CE40" s="1862"/>
      <c r="CF40" s="1862"/>
      <c r="CG40" s="1862"/>
      <c r="CH40" s="1862"/>
      <c r="CI40" s="1862"/>
      <c r="CJ40" s="1862"/>
      <c r="CK40" s="1862"/>
      <c r="CL40" s="1862"/>
      <c r="CM40" s="1862"/>
      <c r="CN40" s="1862"/>
      <c r="CO40" s="1862"/>
      <c r="CP40" s="1862"/>
      <c r="CQ40" s="1862"/>
      <c r="CR40" s="1862"/>
      <c r="CS40" s="1862"/>
      <c r="CT40" s="1862"/>
      <c r="CU40" s="1862"/>
      <c r="CV40" s="1862"/>
      <c r="CW40" s="1862"/>
      <c r="CX40" s="1862"/>
      <c r="CY40" s="1862"/>
      <c r="CZ40" s="1862"/>
    </row>
    <row r="41" s="637" customFormat="true" ht="15" customHeight="true" x14ac:dyDescent="0.2">
      <c r="A41" s="2395" t="s">
        <v>56</v>
      </c>
      <c r="B41" s="1715" t="s">
        <v>49</v>
      </c>
      <c r="C41" s="1590">
        <v>4.3</v>
      </c>
      <c r="D41" s="1591">
        <v>1.6</v>
      </c>
      <c r="E41" s="1591">
        <v>0.6</v>
      </c>
      <c r="F41" s="1591">
        <v>0.3</v>
      </c>
      <c r="G41" s="1592">
        <v>0.1</v>
      </c>
      <c r="H41" s="1593">
        <v>0.6</v>
      </c>
      <c r="I41" s="1591">
        <v>0.1</v>
      </c>
      <c r="J41" s="1591">
        <v>0</v>
      </c>
      <c r="K41" s="1591">
        <v>0.1</v>
      </c>
      <c r="L41" s="1594">
        <v>0.1</v>
      </c>
      <c r="M41" s="1595">
        <v>5.9</v>
      </c>
      <c r="N41" s="1591">
        <v>2.6</v>
      </c>
      <c r="O41" s="1591">
        <v>1.4</v>
      </c>
      <c r="P41" s="1591">
        <v>0.8</v>
      </c>
      <c r="Q41" s="1592">
        <v>0.5</v>
      </c>
      <c r="R41" s="1593">
        <v>0.1</v>
      </c>
      <c r="S41" s="1591">
        <v>0</v>
      </c>
      <c r="T41" s="1591">
        <v>2.7</v>
      </c>
      <c r="U41" s="1591">
        <v>1.7</v>
      </c>
      <c r="V41" s="1591">
        <v>4.9000000000000004</v>
      </c>
      <c r="W41" s="1591">
        <v>1.2</v>
      </c>
      <c r="X41" s="1591">
        <v>0.6</v>
      </c>
      <c r="Y41" s="1913">
        <v>1.8</v>
      </c>
      <c r="Z41" s="603"/>
      <c r="AA41" s="603"/>
      <c r="AB41" s="603"/>
      <c r="AC41" s="603"/>
      <c r="AD41" s="603"/>
      <c r="AE41" s="603"/>
      <c r="AF41" s="603"/>
      <c r="AG41" s="603"/>
      <c r="AH41" s="603"/>
      <c r="AI41" s="603"/>
      <c r="AJ41" s="603"/>
      <c r="AK41" s="603"/>
      <c r="AL41" s="603"/>
      <c r="AM41" s="603"/>
      <c r="AN41" s="603"/>
      <c r="AO41" s="603"/>
      <c r="AP41" s="603"/>
      <c r="AQ41" s="603"/>
      <c r="AR41" s="603"/>
      <c r="AS41" s="603"/>
      <c r="AT41" s="603"/>
      <c r="AU41" s="603"/>
      <c r="AV41" s="603"/>
      <c r="AW41" s="603"/>
      <c r="AX41" s="603"/>
      <c r="AY41" s="603"/>
      <c r="AZ41" s="216"/>
      <c r="BA41" s="2180" t="s">
        <v>56</v>
      </c>
      <c r="BB41" s="151" t="s">
        <v>49</v>
      </c>
      <c r="BC41" s="1089" t="s">
        <v>35</v>
      </c>
      <c r="BD41" s="1108" t="s">
        <v>35</v>
      </c>
      <c r="BE41" s="1108" t="s">
        <v>35</v>
      </c>
      <c r="BF41" s="1108" t="s">
        <v>35</v>
      </c>
      <c r="BG41" s="1128" t="s">
        <v>35</v>
      </c>
      <c r="BH41" s="1148" t="s">
        <v>35</v>
      </c>
      <c r="BI41" s="1108" t="s">
        <v>35</v>
      </c>
      <c r="BJ41" s="1108" t="s">
        <v>35</v>
      </c>
      <c r="BK41" s="1108" t="s">
        <v>35</v>
      </c>
      <c r="BL41" s="1128" t="s">
        <v>35</v>
      </c>
      <c r="BM41" s="1148" t="s">
        <v>35</v>
      </c>
      <c r="BN41" s="1108" t="s">
        <v>35</v>
      </c>
      <c r="BO41" s="1108" t="s">
        <v>35</v>
      </c>
      <c r="BP41" s="1108" t="s">
        <v>35</v>
      </c>
      <c r="BQ41" s="1128" t="s">
        <v>35</v>
      </c>
      <c r="BR41" s="1148" t="s">
        <v>35</v>
      </c>
      <c r="BS41" s="1108" t="s">
        <v>35</v>
      </c>
      <c r="BT41" s="1108" t="s">
        <v>35</v>
      </c>
      <c r="BU41" s="1108" t="s">
        <v>35</v>
      </c>
      <c r="BV41" s="1108" t="s">
        <v>35</v>
      </c>
      <c r="BW41" s="1108" t="s">
        <v>35</v>
      </c>
      <c r="BX41" s="1108" t="s">
        <v>35</v>
      </c>
      <c r="BY41" s="1167" t="s">
        <v>35</v>
      </c>
      <c r="BZ41" s="1862"/>
      <c r="CA41" s="1862"/>
      <c r="CB41" s="1862"/>
      <c r="CC41" s="1862"/>
      <c r="CD41" s="1862"/>
      <c r="CE41" s="1862"/>
      <c r="CF41" s="1862"/>
      <c r="CG41" s="1862"/>
      <c r="CH41" s="1862"/>
      <c r="CI41" s="1862"/>
      <c r="CJ41" s="1862"/>
      <c r="CK41" s="1862"/>
      <c r="CL41" s="1862"/>
      <c r="CM41" s="1862"/>
      <c r="CN41" s="1862"/>
      <c r="CO41" s="1862"/>
      <c r="CP41" s="1862"/>
      <c r="CQ41" s="1862"/>
      <c r="CR41" s="1862"/>
      <c r="CS41" s="1862"/>
      <c r="CT41" s="1862"/>
      <c r="CU41" s="1862"/>
      <c r="CV41" s="1862"/>
      <c r="CW41" s="1862"/>
      <c r="CX41" s="1862"/>
      <c r="CY41" s="1862"/>
      <c r="CZ41" s="1862"/>
    </row>
    <row r="42" s="637" customFormat="true" ht="15" customHeight="true" x14ac:dyDescent="0.2">
      <c r="A42" s="2395"/>
      <c r="B42" s="1715" t="s">
        <v>48</v>
      </c>
      <c r="C42" s="1590">
        <v>95.7</v>
      </c>
      <c r="D42" s="1591">
        <v>98.4</v>
      </c>
      <c r="E42" s="1591">
        <v>99.4</v>
      </c>
      <c r="F42" s="1591">
        <v>99.7</v>
      </c>
      <c r="G42" s="1592">
        <v>99.9</v>
      </c>
      <c r="H42" s="1593">
        <v>99.4</v>
      </c>
      <c r="I42" s="1591">
        <v>99.9</v>
      </c>
      <c r="J42" s="1591">
        <v>100</v>
      </c>
      <c r="K42" s="1591">
        <v>99.9</v>
      </c>
      <c r="L42" s="1594">
        <v>99.9</v>
      </c>
      <c r="M42" s="1595">
        <v>94.1</v>
      </c>
      <c r="N42" s="1591">
        <v>97.4</v>
      </c>
      <c r="O42" s="1591">
        <v>98.6</v>
      </c>
      <c r="P42" s="1591">
        <v>99.2</v>
      </c>
      <c r="Q42" s="1592">
        <v>99.5</v>
      </c>
      <c r="R42" s="1593">
        <v>99.9</v>
      </c>
      <c r="S42" s="1591">
        <v>100</v>
      </c>
      <c r="T42" s="1591">
        <v>97.3</v>
      </c>
      <c r="U42" s="1591">
        <v>98.3</v>
      </c>
      <c r="V42" s="1591">
        <v>95.1</v>
      </c>
      <c r="W42" s="1591">
        <v>98.8</v>
      </c>
      <c r="X42" s="1591">
        <v>99.4</v>
      </c>
      <c r="Y42" s="1913">
        <v>98.2</v>
      </c>
      <c r="Z42" s="603"/>
      <c r="AA42" s="603"/>
      <c r="AB42" s="603"/>
      <c r="AC42" s="603"/>
      <c r="AD42" s="603"/>
      <c r="AE42" s="603"/>
      <c r="AF42" s="603"/>
      <c r="AG42" s="603"/>
      <c r="AH42" s="603"/>
      <c r="AI42" s="603"/>
      <c r="AJ42" s="603"/>
      <c r="AK42" s="603"/>
      <c r="AL42" s="603"/>
      <c r="AM42" s="603"/>
      <c r="AN42" s="603"/>
      <c r="AO42" s="603"/>
      <c r="AP42" s="603"/>
      <c r="AQ42" s="603"/>
      <c r="AR42" s="603"/>
      <c r="AS42" s="603"/>
      <c r="AT42" s="603"/>
      <c r="AU42" s="603"/>
      <c r="AV42" s="603"/>
      <c r="AW42" s="603"/>
      <c r="AX42" s="603"/>
      <c r="AY42" s="603"/>
      <c r="AZ42" s="216"/>
      <c r="BA42" s="2180"/>
      <c r="BB42" s="151" t="s">
        <v>48</v>
      </c>
      <c r="BC42" s="1089" t="s">
        <v>35</v>
      </c>
      <c r="BD42" s="1108" t="s">
        <v>35</v>
      </c>
      <c r="BE42" s="1108" t="s">
        <v>35</v>
      </c>
      <c r="BF42" s="1108" t="s">
        <v>35</v>
      </c>
      <c r="BG42" s="1128" t="s">
        <v>35</v>
      </c>
      <c r="BH42" s="1148" t="s">
        <v>35</v>
      </c>
      <c r="BI42" s="1108" t="s">
        <v>35</v>
      </c>
      <c r="BJ42" s="1108" t="s">
        <v>35</v>
      </c>
      <c r="BK42" s="1108" t="s">
        <v>35</v>
      </c>
      <c r="BL42" s="1128" t="s">
        <v>35</v>
      </c>
      <c r="BM42" s="1148" t="s">
        <v>35</v>
      </c>
      <c r="BN42" s="1108" t="s">
        <v>35</v>
      </c>
      <c r="BO42" s="1108" t="s">
        <v>35</v>
      </c>
      <c r="BP42" s="1108" t="s">
        <v>35</v>
      </c>
      <c r="BQ42" s="1128" t="s">
        <v>35</v>
      </c>
      <c r="BR42" s="1148" t="s">
        <v>35</v>
      </c>
      <c r="BS42" s="1108" t="s">
        <v>35</v>
      </c>
      <c r="BT42" s="1108" t="s">
        <v>35</v>
      </c>
      <c r="BU42" s="1108" t="s">
        <v>35</v>
      </c>
      <c r="BV42" s="1108" t="s">
        <v>35</v>
      </c>
      <c r="BW42" s="1108" t="s">
        <v>35</v>
      </c>
      <c r="BX42" s="1108" t="s">
        <v>35</v>
      </c>
      <c r="BY42" s="1167" t="s">
        <v>35</v>
      </c>
      <c r="BZ42" s="1862"/>
      <c r="CA42" s="1862"/>
      <c r="CB42" s="1862"/>
      <c r="CC42" s="1862"/>
      <c r="CD42" s="1862"/>
      <c r="CE42" s="1862"/>
      <c r="CF42" s="1862"/>
      <c r="CG42" s="1862"/>
      <c r="CH42" s="1862"/>
      <c r="CI42" s="1862"/>
      <c r="CJ42" s="1862"/>
      <c r="CK42" s="1862"/>
      <c r="CL42" s="1862"/>
      <c r="CM42" s="1862"/>
      <c r="CN42" s="1862"/>
      <c r="CO42" s="1862"/>
      <c r="CP42" s="1862"/>
      <c r="CQ42" s="1862"/>
      <c r="CR42" s="1862"/>
      <c r="CS42" s="1862"/>
      <c r="CT42" s="1862"/>
      <c r="CU42" s="1862"/>
      <c r="CV42" s="1862"/>
      <c r="CW42" s="1862"/>
      <c r="CX42" s="1862"/>
      <c r="CY42" s="1862"/>
      <c r="CZ42" s="1862"/>
    </row>
    <row r="43" s="637" customFormat="true" ht="15" customHeight="true" x14ac:dyDescent="0.2">
      <c r="A43" s="2395" t="s">
        <v>53</v>
      </c>
      <c r="B43" s="1715" t="s">
        <v>49</v>
      </c>
      <c r="C43" s="1746" t="s">
        <v>35</v>
      </c>
      <c r="D43" s="1750" t="s">
        <v>35</v>
      </c>
      <c r="E43" s="1750" t="s">
        <v>35</v>
      </c>
      <c r="F43" s="1750" t="s">
        <v>35</v>
      </c>
      <c r="G43" s="1754" t="s">
        <v>35</v>
      </c>
      <c r="H43" s="1758" t="s">
        <v>35</v>
      </c>
      <c r="I43" s="1750" t="s">
        <v>35</v>
      </c>
      <c r="J43" s="1750" t="s">
        <v>35</v>
      </c>
      <c r="K43" s="1750" t="s">
        <v>35</v>
      </c>
      <c r="L43" s="1762" t="s">
        <v>35</v>
      </c>
      <c r="M43" s="1766" t="s">
        <v>35</v>
      </c>
      <c r="N43" s="1750" t="s">
        <v>35</v>
      </c>
      <c r="O43" s="1750" t="s">
        <v>35</v>
      </c>
      <c r="P43" s="1750" t="s">
        <v>35</v>
      </c>
      <c r="Q43" s="1754" t="s">
        <v>35</v>
      </c>
      <c r="R43" s="1758" t="s">
        <v>35</v>
      </c>
      <c r="S43" s="1750" t="s">
        <v>35</v>
      </c>
      <c r="T43" s="1750" t="s">
        <v>35</v>
      </c>
      <c r="U43" s="1750" t="s">
        <v>35</v>
      </c>
      <c r="V43" s="1750" t="s">
        <v>35</v>
      </c>
      <c r="W43" s="1750" t="s">
        <v>35</v>
      </c>
      <c r="X43" s="1750" t="s">
        <v>35</v>
      </c>
      <c r="Y43" s="1915" t="s">
        <v>35</v>
      </c>
      <c r="Z43" s="603"/>
      <c r="AA43" s="603"/>
      <c r="AB43" s="603"/>
      <c r="AC43" s="603"/>
      <c r="AD43" s="603"/>
      <c r="AE43" s="603"/>
      <c r="AF43" s="603"/>
      <c r="AG43" s="603"/>
      <c r="AH43" s="603"/>
      <c r="AI43" s="603"/>
      <c r="AJ43" s="603"/>
      <c r="AK43" s="603"/>
      <c r="AL43" s="603"/>
      <c r="AM43" s="603"/>
      <c r="AN43" s="603"/>
      <c r="AO43" s="603"/>
      <c r="AP43" s="603"/>
      <c r="AQ43" s="603"/>
      <c r="AR43" s="603"/>
      <c r="AS43" s="603"/>
      <c r="AT43" s="603"/>
      <c r="AU43" s="603"/>
      <c r="AV43" s="603"/>
      <c r="AW43" s="603"/>
      <c r="AX43" s="603"/>
      <c r="AY43" s="603"/>
      <c r="AZ43" s="216"/>
      <c r="BA43" s="2180" t="s">
        <v>53</v>
      </c>
      <c r="BB43" s="151" t="s">
        <v>49</v>
      </c>
      <c r="BC43" s="1089" t="s">
        <v>35</v>
      </c>
      <c r="BD43" s="1108" t="s">
        <v>35</v>
      </c>
      <c r="BE43" s="1108" t="s">
        <v>35</v>
      </c>
      <c r="BF43" s="1108" t="s">
        <v>35</v>
      </c>
      <c r="BG43" s="1128" t="s">
        <v>35</v>
      </c>
      <c r="BH43" s="1148" t="s">
        <v>35</v>
      </c>
      <c r="BI43" s="1108" t="s">
        <v>35</v>
      </c>
      <c r="BJ43" s="1108" t="s">
        <v>35</v>
      </c>
      <c r="BK43" s="1108" t="s">
        <v>35</v>
      </c>
      <c r="BL43" s="1128" t="s">
        <v>35</v>
      </c>
      <c r="BM43" s="1148" t="s">
        <v>35</v>
      </c>
      <c r="BN43" s="1108" t="s">
        <v>35</v>
      </c>
      <c r="BO43" s="1108" t="s">
        <v>35</v>
      </c>
      <c r="BP43" s="1108" t="s">
        <v>35</v>
      </c>
      <c r="BQ43" s="1128" t="s">
        <v>35</v>
      </c>
      <c r="BR43" s="1148" t="s">
        <v>35</v>
      </c>
      <c r="BS43" s="1108" t="s">
        <v>35</v>
      </c>
      <c r="BT43" s="1108" t="s">
        <v>35</v>
      </c>
      <c r="BU43" s="1108" t="s">
        <v>35</v>
      </c>
      <c r="BV43" s="1108" t="s">
        <v>35</v>
      </c>
      <c r="BW43" s="1108" t="s">
        <v>35</v>
      </c>
      <c r="BX43" s="1108" t="s">
        <v>35</v>
      </c>
      <c r="BY43" s="1167" t="s">
        <v>35</v>
      </c>
      <c r="BZ43" s="1862"/>
      <c r="CA43" s="1862"/>
      <c r="CB43" s="1862"/>
      <c r="CC43" s="1862"/>
      <c r="CD43" s="1862"/>
      <c r="CE43" s="1862"/>
      <c r="CF43" s="1862"/>
      <c r="CG43" s="1862"/>
      <c r="CH43" s="1862"/>
      <c r="CI43" s="1862"/>
      <c r="CJ43" s="1862"/>
      <c r="CK43" s="1862"/>
      <c r="CL43" s="1862"/>
      <c r="CM43" s="1862"/>
      <c r="CN43" s="1862"/>
      <c r="CO43" s="1862"/>
      <c r="CP43" s="1862"/>
      <c r="CQ43" s="1862"/>
      <c r="CR43" s="1862"/>
      <c r="CS43" s="1862"/>
      <c r="CT43" s="1862"/>
      <c r="CU43" s="1862"/>
      <c r="CV43" s="1862"/>
      <c r="CW43" s="1862"/>
      <c r="CX43" s="1862"/>
      <c r="CY43" s="1862"/>
      <c r="CZ43" s="1862"/>
    </row>
    <row r="44" s="637" customFormat="true" ht="15" customHeight="true" x14ac:dyDescent="0.2">
      <c r="A44" s="2395"/>
      <c r="B44" s="1715" t="s">
        <v>48</v>
      </c>
      <c r="C44" s="1746" t="s">
        <v>35</v>
      </c>
      <c r="D44" s="1750" t="s">
        <v>35</v>
      </c>
      <c r="E44" s="1750" t="s">
        <v>35</v>
      </c>
      <c r="F44" s="1750" t="s">
        <v>35</v>
      </c>
      <c r="G44" s="1754" t="s">
        <v>35</v>
      </c>
      <c r="H44" s="1758" t="s">
        <v>35</v>
      </c>
      <c r="I44" s="1750" t="s">
        <v>35</v>
      </c>
      <c r="J44" s="1750" t="s">
        <v>35</v>
      </c>
      <c r="K44" s="1750" t="s">
        <v>35</v>
      </c>
      <c r="L44" s="1762" t="s">
        <v>35</v>
      </c>
      <c r="M44" s="1766" t="s">
        <v>35</v>
      </c>
      <c r="N44" s="1750" t="s">
        <v>35</v>
      </c>
      <c r="O44" s="1750" t="s">
        <v>35</v>
      </c>
      <c r="P44" s="1750" t="s">
        <v>35</v>
      </c>
      <c r="Q44" s="1754" t="s">
        <v>35</v>
      </c>
      <c r="R44" s="1758" t="s">
        <v>35</v>
      </c>
      <c r="S44" s="1750" t="s">
        <v>35</v>
      </c>
      <c r="T44" s="1750" t="s">
        <v>35</v>
      </c>
      <c r="U44" s="1750" t="s">
        <v>35</v>
      </c>
      <c r="V44" s="1750" t="s">
        <v>35</v>
      </c>
      <c r="W44" s="1750" t="s">
        <v>35</v>
      </c>
      <c r="X44" s="1750" t="s">
        <v>35</v>
      </c>
      <c r="Y44" s="1915" t="s">
        <v>35</v>
      </c>
      <c r="Z44" s="603"/>
      <c r="AA44" s="603"/>
      <c r="AB44" s="603"/>
      <c r="AC44" s="603"/>
      <c r="AD44" s="603"/>
      <c r="AE44" s="603"/>
      <c r="AF44" s="603"/>
      <c r="AG44" s="603"/>
      <c r="AH44" s="603"/>
      <c r="AI44" s="603"/>
      <c r="AJ44" s="603"/>
      <c r="AK44" s="603"/>
      <c r="AL44" s="603"/>
      <c r="AM44" s="603"/>
      <c r="AN44" s="603"/>
      <c r="AO44" s="603"/>
      <c r="AP44" s="603"/>
      <c r="AQ44" s="603"/>
      <c r="AR44" s="603"/>
      <c r="AS44" s="603"/>
      <c r="AT44" s="603"/>
      <c r="AU44" s="603"/>
      <c r="AV44" s="603"/>
      <c r="AW44" s="603"/>
      <c r="AX44" s="603"/>
      <c r="AY44" s="603"/>
      <c r="AZ44" s="216"/>
      <c r="BA44" s="2180"/>
      <c r="BB44" s="151" t="s">
        <v>48</v>
      </c>
      <c r="BC44" s="1089" t="s">
        <v>35</v>
      </c>
      <c r="BD44" s="1108" t="s">
        <v>35</v>
      </c>
      <c r="BE44" s="1108" t="s">
        <v>35</v>
      </c>
      <c r="BF44" s="1108" t="s">
        <v>35</v>
      </c>
      <c r="BG44" s="1128" t="s">
        <v>35</v>
      </c>
      <c r="BH44" s="1148" t="s">
        <v>35</v>
      </c>
      <c r="BI44" s="1108" t="s">
        <v>35</v>
      </c>
      <c r="BJ44" s="1108" t="s">
        <v>35</v>
      </c>
      <c r="BK44" s="1108" t="s">
        <v>35</v>
      </c>
      <c r="BL44" s="1128" t="s">
        <v>35</v>
      </c>
      <c r="BM44" s="1148" t="s">
        <v>35</v>
      </c>
      <c r="BN44" s="1108" t="s">
        <v>35</v>
      </c>
      <c r="BO44" s="1108" t="s">
        <v>35</v>
      </c>
      <c r="BP44" s="1108" t="s">
        <v>35</v>
      </c>
      <c r="BQ44" s="1128" t="s">
        <v>35</v>
      </c>
      <c r="BR44" s="1148" t="s">
        <v>35</v>
      </c>
      <c r="BS44" s="1108" t="s">
        <v>35</v>
      </c>
      <c r="BT44" s="1108" t="s">
        <v>35</v>
      </c>
      <c r="BU44" s="1108" t="s">
        <v>35</v>
      </c>
      <c r="BV44" s="1108" t="s">
        <v>35</v>
      </c>
      <c r="BW44" s="1108" t="s">
        <v>35</v>
      </c>
      <c r="BX44" s="1108" t="s">
        <v>35</v>
      </c>
      <c r="BY44" s="1167" t="s">
        <v>35</v>
      </c>
      <c r="BZ44" s="1862"/>
      <c r="CA44" s="1862"/>
      <c r="CB44" s="1862"/>
      <c r="CC44" s="1862"/>
      <c r="CD44" s="1862"/>
      <c r="CE44" s="1862"/>
      <c r="CF44" s="1862"/>
      <c r="CG44" s="1862"/>
      <c r="CH44" s="1862"/>
      <c r="CI44" s="1862"/>
      <c r="CJ44" s="1862"/>
      <c r="CK44" s="1862"/>
      <c r="CL44" s="1862"/>
      <c r="CM44" s="1862"/>
      <c r="CN44" s="1862"/>
      <c r="CO44" s="1862"/>
      <c r="CP44" s="1862"/>
      <c r="CQ44" s="1862"/>
      <c r="CR44" s="1862"/>
      <c r="CS44" s="1862"/>
      <c r="CT44" s="1862"/>
      <c r="CU44" s="1862"/>
      <c r="CV44" s="1862"/>
      <c r="CW44" s="1862"/>
      <c r="CX44" s="1862"/>
      <c r="CY44" s="1862"/>
      <c r="CZ44" s="1862"/>
    </row>
    <row r="45" s="637" customFormat="true" ht="15" customHeight="true" x14ac:dyDescent="0.2">
      <c r="A45" s="2395" t="s">
        <v>52</v>
      </c>
      <c r="B45" s="1715" t="s">
        <v>49</v>
      </c>
      <c r="C45" s="1746" t="s">
        <v>35</v>
      </c>
      <c r="D45" s="1750" t="s">
        <v>35</v>
      </c>
      <c r="E45" s="1750" t="s">
        <v>35</v>
      </c>
      <c r="F45" s="1750" t="s">
        <v>35</v>
      </c>
      <c r="G45" s="1754" t="s">
        <v>35</v>
      </c>
      <c r="H45" s="1758" t="s">
        <v>35</v>
      </c>
      <c r="I45" s="1750" t="s">
        <v>35</v>
      </c>
      <c r="J45" s="1750" t="s">
        <v>35</v>
      </c>
      <c r="K45" s="1750" t="s">
        <v>35</v>
      </c>
      <c r="L45" s="1762" t="s">
        <v>35</v>
      </c>
      <c r="M45" s="1766" t="s">
        <v>35</v>
      </c>
      <c r="N45" s="1750" t="s">
        <v>35</v>
      </c>
      <c r="O45" s="1750" t="s">
        <v>35</v>
      </c>
      <c r="P45" s="1750" t="s">
        <v>35</v>
      </c>
      <c r="Q45" s="1754" t="s">
        <v>35</v>
      </c>
      <c r="R45" s="1758" t="s">
        <v>35</v>
      </c>
      <c r="S45" s="1750" t="s">
        <v>35</v>
      </c>
      <c r="T45" s="1750" t="s">
        <v>35</v>
      </c>
      <c r="U45" s="1750" t="s">
        <v>35</v>
      </c>
      <c r="V45" s="1750" t="s">
        <v>35</v>
      </c>
      <c r="W45" s="1750" t="s">
        <v>35</v>
      </c>
      <c r="X45" s="1750" t="s">
        <v>35</v>
      </c>
      <c r="Y45" s="1915" t="s">
        <v>35</v>
      </c>
      <c r="Z45" s="603"/>
      <c r="AA45" s="603"/>
      <c r="AB45" s="603"/>
      <c r="AC45" s="603"/>
      <c r="AD45" s="603"/>
      <c r="AE45" s="603"/>
      <c r="AF45" s="603"/>
      <c r="AG45" s="603"/>
      <c r="AH45" s="603"/>
      <c r="AI45" s="603"/>
      <c r="AJ45" s="603"/>
      <c r="AK45" s="603"/>
      <c r="AL45" s="603"/>
      <c r="AM45" s="603"/>
      <c r="AN45" s="603"/>
      <c r="AO45" s="603"/>
      <c r="AP45" s="603"/>
      <c r="AQ45" s="603"/>
      <c r="AR45" s="603"/>
      <c r="AS45" s="603"/>
      <c r="AT45" s="603"/>
      <c r="AU45" s="603"/>
      <c r="AV45" s="603"/>
      <c r="AW45" s="603"/>
      <c r="AX45" s="603"/>
      <c r="AY45" s="603"/>
      <c r="AZ45" s="216"/>
      <c r="BA45" s="2180" t="s">
        <v>52</v>
      </c>
      <c r="BB45" s="151" t="s">
        <v>49</v>
      </c>
      <c r="BC45" s="1089" t="s">
        <v>35</v>
      </c>
      <c r="BD45" s="1108" t="s">
        <v>35</v>
      </c>
      <c r="BE45" s="1108" t="s">
        <v>35</v>
      </c>
      <c r="BF45" s="1108" t="s">
        <v>35</v>
      </c>
      <c r="BG45" s="1128" t="s">
        <v>35</v>
      </c>
      <c r="BH45" s="1148" t="s">
        <v>35</v>
      </c>
      <c r="BI45" s="1108" t="s">
        <v>35</v>
      </c>
      <c r="BJ45" s="1108" t="s">
        <v>35</v>
      </c>
      <c r="BK45" s="1108" t="s">
        <v>35</v>
      </c>
      <c r="BL45" s="1128" t="s">
        <v>35</v>
      </c>
      <c r="BM45" s="1148" t="s">
        <v>35</v>
      </c>
      <c r="BN45" s="1108" t="s">
        <v>35</v>
      </c>
      <c r="BO45" s="1108" t="s">
        <v>35</v>
      </c>
      <c r="BP45" s="1108" t="s">
        <v>35</v>
      </c>
      <c r="BQ45" s="1128" t="s">
        <v>35</v>
      </c>
      <c r="BR45" s="1148" t="s">
        <v>35</v>
      </c>
      <c r="BS45" s="1108" t="s">
        <v>35</v>
      </c>
      <c r="BT45" s="1108" t="s">
        <v>35</v>
      </c>
      <c r="BU45" s="1108" t="s">
        <v>35</v>
      </c>
      <c r="BV45" s="1108" t="s">
        <v>35</v>
      </c>
      <c r="BW45" s="1108" t="s">
        <v>35</v>
      </c>
      <c r="BX45" s="1108" t="s">
        <v>35</v>
      </c>
      <c r="BY45" s="1167" t="s">
        <v>35</v>
      </c>
      <c r="BZ45" s="1862"/>
      <c r="CA45" s="1862"/>
      <c r="CB45" s="1862"/>
      <c r="CC45" s="1862"/>
      <c r="CD45" s="1862"/>
      <c r="CE45" s="1862"/>
      <c r="CF45" s="1862"/>
      <c r="CG45" s="1862"/>
      <c r="CH45" s="1862"/>
      <c r="CI45" s="1862"/>
      <c r="CJ45" s="1862"/>
      <c r="CK45" s="1862"/>
      <c r="CL45" s="1862"/>
      <c r="CM45" s="1862"/>
      <c r="CN45" s="1862"/>
      <c r="CO45" s="1862"/>
      <c r="CP45" s="1862"/>
      <c r="CQ45" s="1862"/>
      <c r="CR45" s="1862"/>
      <c r="CS45" s="1862"/>
      <c r="CT45" s="1862"/>
      <c r="CU45" s="1862"/>
      <c r="CV45" s="1862"/>
      <c r="CW45" s="1862"/>
      <c r="CX45" s="1862"/>
      <c r="CY45" s="1862"/>
      <c r="CZ45" s="1862"/>
    </row>
    <row r="46" s="637" customFormat="true" ht="15" customHeight="true" x14ac:dyDescent="0.2">
      <c r="A46" s="2395"/>
      <c r="B46" s="1715" t="s">
        <v>48</v>
      </c>
      <c r="C46" s="1746" t="s">
        <v>35</v>
      </c>
      <c r="D46" s="1750" t="s">
        <v>35</v>
      </c>
      <c r="E46" s="1750" t="s">
        <v>35</v>
      </c>
      <c r="F46" s="1750" t="s">
        <v>35</v>
      </c>
      <c r="G46" s="1754" t="s">
        <v>35</v>
      </c>
      <c r="H46" s="1758" t="s">
        <v>35</v>
      </c>
      <c r="I46" s="1750" t="s">
        <v>35</v>
      </c>
      <c r="J46" s="1750" t="s">
        <v>35</v>
      </c>
      <c r="K46" s="1750" t="s">
        <v>35</v>
      </c>
      <c r="L46" s="1762" t="s">
        <v>35</v>
      </c>
      <c r="M46" s="1766" t="s">
        <v>35</v>
      </c>
      <c r="N46" s="1750" t="s">
        <v>35</v>
      </c>
      <c r="O46" s="1750" t="s">
        <v>35</v>
      </c>
      <c r="P46" s="1750" t="s">
        <v>35</v>
      </c>
      <c r="Q46" s="1754" t="s">
        <v>35</v>
      </c>
      <c r="R46" s="1758" t="s">
        <v>35</v>
      </c>
      <c r="S46" s="1750" t="s">
        <v>35</v>
      </c>
      <c r="T46" s="1750" t="s">
        <v>35</v>
      </c>
      <c r="U46" s="1750" t="s">
        <v>35</v>
      </c>
      <c r="V46" s="1750" t="s">
        <v>35</v>
      </c>
      <c r="W46" s="1750" t="s">
        <v>35</v>
      </c>
      <c r="X46" s="1750" t="s">
        <v>35</v>
      </c>
      <c r="Y46" s="1915" t="s">
        <v>35</v>
      </c>
      <c r="Z46" s="603"/>
      <c r="AA46" s="603"/>
      <c r="AB46" s="603"/>
      <c r="AC46" s="603"/>
      <c r="AD46" s="603"/>
      <c r="AE46" s="603"/>
      <c r="AF46" s="603"/>
      <c r="AG46" s="603"/>
      <c r="AH46" s="603"/>
      <c r="AI46" s="603"/>
      <c r="AJ46" s="603"/>
      <c r="AK46" s="603"/>
      <c r="AL46" s="603"/>
      <c r="AM46" s="603"/>
      <c r="AN46" s="603"/>
      <c r="AO46" s="603"/>
      <c r="AP46" s="603"/>
      <c r="AQ46" s="603"/>
      <c r="AR46" s="603"/>
      <c r="AS46" s="603"/>
      <c r="AT46" s="603"/>
      <c r="AU46" s="603"/>
      <c r="AV46" s="603"/>
      <c r="AW46" s="603"/>
      <c r="AX46" s="603"/>
      <c r="AY46" s="603"/>
      <c r="AZ46" s="216"/>
      <c r="BA46" s="2180"/>
      <c r="BB46" s="151" t="s">
        <v>48</v>
      </c>
      <c r="BC46" s="1089" t="s">
        <v>35</v>
      </c>
      <c r="BD46" s="1108" t="s">
        <v>35</v>
      </c>
      <c r="BE46" s="1108" t="s">
        <v>35</v>
      </c>
      <c r="BF46" s="1108" t="s">
        <v>35</v>
      </c>
      <c r="BG46" s="1128" t="s">
        <v>35</v>
      </c>
      <c r="BH46" s="1148" t="s">
        <v>35</v>
      </c>
      <c r="BI46" s="1108" t="s">
        <v>35</v>
      </c>
      <c r="BJ46" s="1108" t="s">
        <v>35</v>
      </c>
      <c r="BK46" s="1108" t="s">
        <v>35</v>
      </c>
      <c r="BL46" s="1128" t="s">
        <v>35</v>
      </c>
      <c r="BM46" s="1148" t="s">
        <v>35</v>
      </c>
      <c r="BN46" s="1108" t="s">
        <v>35</v>
      </c>
      <c r="BO46" s="1108" t="s">
        <v>35</v>
      </c>
      <c r="BP46" s="1108" t="s">
        <v>35</v>
      </c>
      <c r="BQ46" s="1128" t="s">
        <v>35</v>
      </c>
      <c r="BR46" s="1148" t="s">
        <v>35</v>
      </c>
      <c r="BS46" s="1108" t="s">
        <v>35</v>
      </c>
      <c r="BT46" s="1108" t="s">
        <v>35</v>
      </c>
      <c r="BU46" s="1108" t="s">
        <v>35</v>
      </c>
      <c r="BV46" s="1108" t="s">
        <v>35</v>
      </c>
      <c r="BW46" s="1108" t="s">
        <v>35</v>
      </c>
      <c r="BX46" s="1108" t="s">
        <v>35</v>
      </c>
      <c r="BY46" s="1167" t="s">
        <v>35</v>
      </c>
      <c r="BZ46" s="1862"/>
      <c r="CA46" s="1862"/>
      <c r="CB46" s="1862"/>
      <c r="CC46" s="1862"/>
      <c r="CD46" s="1862"/>
      <c r="CE46" s="1862"/>
      <c r="CF46" s="1862"/>
      <c r="CG46" s="1862"/>
      <c r="CH46" s="1862"/>
      <c r="CI46" s="1862"/>
      <c r="CJ46" s="1862"/>
      <c r="CK46" s="1862"/>
      <c r="CL46" s="1862"/>
      <c r="CM46" s="1862"/>
      <c r="CN46" s="1862"/>
      <c r="CO46" s="1862"/>
      <c r="CP46" s="1862"/>
      <c r="CQ46" s="1862"/>
      <c r="CR46" s="1862"/>
      <c r="CS46" s="1862"/>
      <c r="CT46" s="1862"/>
      <c r="CU46" s="1862"/>
      <c r="CV46" s="1862"/>
      <c r="CW46" s="1862"/>
      <c r="CX46" s="1862"/>
      <c r="CY46" s="1862"/>
      <c r="CZ46" s="1862"/>
    </row>
    <row r="47" s="130" customFormat="true" ht="15" customHeight="true" x14ac:dyDescent="0.2">
      <c r="A47" s="2181" t="s">
        <v>101</v>
      </c>
      <c r="B47" s="250" t="s">
        <v>100</v>
      </c>
      <c r="C47" s="1039" t="s">
        <v>35</v>
      </c>
      <c r="D47" s="1048" t="s">
        <v>35</v>
      </c>
      <c r="E47" s="1048" t="s">
        <v>35</v>
      </c>
      <c r="F47" s="1048" t="s">
        <v>35</v>
      </c>
      <c r="G47" s="1057" t="s">
        <v>35</v>
      </c>
      <c r="H47" s="1066" t="s">
        <v>35</v>
      </c>
      <c r="I47" s="1048" t="s">
        <v>35</v>
      </c>
      <c r="J47" s="1048" t="s">
        <v>35</v>
      </c>
      <c r="K47" s="1048" t="s">
        <v>35</v>
      </c>
      <c r="L47" s="1075" t="s">
        <v>35</v>
      </c>
      <c r="M47" s="1082" t="s">
        <v>35</v>
      </c>
      <c r="N47" s="1048" t="s">
        <v>35</v>
      </c>
      <c r="O47" s="1048" t="s">
        <v>35</v>
      </c>
      <c r="P47" s="1048" t="s">
        <v>35</v>
      </c>
      <c r="Q47" s="1057" t="s">
        <v>35</v>
      </c>
      <c r="R47" s="1066" t="s">
        <v>35</v>
      </c>
      <c r="S47" s="1048" t="s">
        <v>35</v>
      </c>
      <c r="T47" s="1048" t="s">
        <v>35</v>
      </c>
      <c r="U47" s="1048" t="s">
        <v>35</v>
      </c>
      <c r="V47" s="1048" t="s">
        <v>35</v>
      </c>
      <c r="W47" s="1048" t="s">
        <v>35</v>
      </c>
      <c r="X47" s="1048" t="s">
        <v>35</v>
      </c>
      <c r="Y47" s="1820" t="s">
        <v>35</v>
      </c>
      <c r="Z47" s="1852"/>
      <c r="AA47" s="1852"/>
      <c r="AB47" s="1852"/>
      <c r="AC47" s="1852"/>
      <c r="AD47" s="1852"/>
      <c r="AE47" s="1852"/>
      <c r="AF47" s="1852"/>
      <c r="AG47" s="1852"/>
      <c r="AH47" s="1852"/>
      <c r="AI47" s="1852"/>
      <c r="AJ47" s="1852"/>
      <c r="AK47" s="1852"/>
      <c r="AL47" s="1852"/>
      <c r="AM47" s="1852"/>
      <c r="AN47" s="1852"/>
      <c r="AO47" s="1852"/>
      <c r="AP47" s="1852"/>
      <c r="AQ47" s="1852"/>
      <c r="AR47" s="1852"/>
      <c r="AS47" s="1852"/>
      <c r="AT47" s="1852"/>
      <c r="AU47" s="1852"/>
      <c r="AV47" s="1852"/>
      <c r="AW47" s="1852"/>
      <c r="AX47" s="1852"/>
      <c r="AY47" s="1852"/>
      <c r="AZ47" s="215"/>
      <c r="BA47" s="2180" t="s">
        <v>101</v>
      </c>
      <c r="BB47" s="151" t="s">
        <v>100</v>
      </c>
      <c r="BC47" s="1089" t="s">
        <v>35</v>
      </c>
      <c r="BD47" s="1108" t="s">
        <v>35</v>
      </c>
      <c r="BE47" s="1108" t="s">
        <v>35</v>
      </c>
      <c r="BF47" s="1108" t="s">
        <v>35</v>
      </c>
      <c r="BG47" s="1128" t="s">
        <v>35</v>
      </c>
      <c r="BH47" s="1148" t="s">
        <v>35</v>
      </c>
      <c r="BI47" s="1108" t="s">
        <v>35</v>
      </c>
      <c r="BJ47" s="1108" t="s">
        <v>35</v>
      </c>
      <c r="BK47" s="1108" t="s">
        <v>35</v>
      </c>
      <c r="BL47" s="1128" t="s">
        <v>35</v>
      </c>
      <c r="BM47" s="1148" t="s">
        <v>35</v>
      </c>
      <c r="BN47" s="1108" t="s">
        <v>35</v>
      </c>
      <c r="BO47" s="1108" t="s">
        <v>35</v>
      </c>
      <c r="BP47" s="1108" t="s">
        <v>35</v>
      </c>
      <c r="BQ47" s="1128" t="s">
        <v>35</v>
      </c>
      <c r="BR47" s="1148" t="s">
        <v>35</v>
      </c>
      <c r="BS47" s="1108" t="s">
        <v>35</v>
      </c>
      <c r="BT47" s="1108" t="s">
        <v>35</v>
      </c>
      <c r="BU47" s="1108" t="s">
        <v>35</v>
      </c>
      <c r="BV47" s="1108" t="s">
        <v>35</v>
      </c>
      <c r="BW47" s="1108" t="s">
        <v>35</v>
      </c>
      <c r="BX47" s="1108" t="s">
        <v>35</v>
      </c>
      <c r="BY47" s="1167" t="s">
        <v>35</v>
      </c>
      <c r="BZ47" s="1862"/>
      <c r="CA47" s="1862"/>
      <c r="CB47" s="1862"/>
      <c r="CC47" s="1862"/>
      <c r="CD47" s="1862"/>
      <c r="CE47" s="1862"/>
      <c r="CF47" s="1862"/>
      <c r="CG47" s="1862"/>
      <c r="CH47" s="1862"/>
      <c r="CI47" s="1862"/>
      <c r="CJ47" s="1862"/>
      <c r="CK47" s="1862"/>
      <c r="CL47" s="1862"/>
      <c r="CM47" s="1862"/>
      <c r="CN47" s="1862"/>
      <c r="CO47" s="1862"/>
      <c r="CP47" s="1862"/>
      <c r="CQ47" s="1862"/>
      <c r="CR47" s="1862"/>
      <c r="CS47" s="1862"/>
      <c r="CT47" s="1862"/>
      <c r="CU47" s="1862"/>
      <c r="CV47" s="1862"/>
      <c r="CW47" s="1862"/>
      <c r="CX47" s="1862"/>
      <c r="CY47" s="1862"/>
      <c r="CZ47" s="1862"/>
    </row>
    <row r="48" s="130" customFormat="true" ht="15" customHeight="true" x14ac:dyDescent="0.2">
      <c r="A48" s="2181"/>
      <c r="B48" s="250" t="s">
        <v>99</v>
      </c>
      <c r="C48" s="1039" t="s">
        <v>35</v>
      </c>
      <c r="D48" s="1048" t="s">
        <v>35</v>
      </c>
      <c r="E48" s="1048" t="s">
        <v>35</v>
      </c>
      <c r="F48" s="1048" t="s">
        <v>35</v>
      </c>
      <c r="G48" s="1057" t="s">
        <v>35</v>
      </c>
      <c r="H48" s="1066" t="s">
        <v>35</v>
      </c>
      <c r="I48" s="1048" t="s">
        <v>35</v>
      </c>
      <c r="J48" s="1048" t="s">
        <v>35</v>
      </c>
      <c r="K48" s="1048" t="s">
        <v>35</v>
      </c>
      <c r="L48" s="1075" t="s">
        <v>35</v>
      </c>
      <c r="M48" s="1082" t="s">
        <v>35</v>
      </c>
      <c r="N48" s="1048" t="s">
        <v>35</v>
      </c>
      <c r="O48" s="1048" t="s">
        <v>35</v>
      </c>
      <c r="P48" s="1048" t="s">
        <v>35</v>
      </c>
      <c r="Q48" s="1057" t="s">
        <v>35</v>
      </c>
      <c r="R48" s="1066" t="s">
        <v>35</v>
      </c>
      <c r="S48" s="1048" t="s">
        <v>35</v>
      </c>
      <c r="T48" s="1048" t="s">
        <v>35</v>
      </c>
      <c r="U48" s="1048" t="s">
        <v>35</v>
      </c>
      <c r="V48" s="1048" t="s">
        <v>35</v>
      </c>
      <c r="W48" s="1048" t="s">
        <v>35</v>
      </c>
      <c r="X48" s="1048" t="s">
        <v>35</v>
      </c>
      <c r="Y48" s="1820" t="s">
        <v>35</v>
      </c>
      <c r="Z48" s="1852"/>
      <c r="AA48" s="1852"/>
      <c r="AB48" s="1852"/>
      <c r="AC48" s="1852"/>
      <c r="AD48" s="1852"/>
      <c r="AE48" s="1852"/>
      <c r="AF48" s="1852"/>
      <c r="AG48" s="1852"/>
      <c r="AH48" s="1852"/>
      <c r="AI48" s="1852"/>
      <c r="AJ48" s="1852"/>
      <c r="AK48" s="1852"/>
      <c r="AL48" s="1852"/>
      <c r="AM48" s="1852"/>
      <c r="AN48" s="1852"/>
      <c r="AO48" s="1852"/>
      <c r="AP48" s="1852"/>
      <c r="AQ48" s="1852"/>
      <c r="AR48" s="1852"/>
      <c r="AS48" s="1852"/>
      <c r="AT48" s="1852"/>
      <c r="AU48" s="1852"/>
      <c r="AV48" s="1852"/>
      <c r="AW48" s="1852"/>
      <c r="AX48" s="1852"/>
      <c r="AY48" s="1852"/>
      <c r="AZ48" s="215"/>
      <c r="BA48" s="2180"/>
      <c r="BB48" s="151" t="s">
        <v>99</v>
      </c>
      <c r="BC48" s="1089" t="s">
        <v>35</v>
      </c>
      <c r="BD48" s="1108" t="s">
        <v>35</v>
      </c>
      <c r="BE48" s="1108" t="s">
        <v>35</v>
      </c>
      <c r="BF48" s="1108" t="s">
        <v>35</v>
      </c>
      <c r="BG48" s="1128" t="s">
        <v>35</v>
      </c>
      <c r="BH48" s="1148" t="s">
        <v>35</v>
      </c>
      <c r="BI48" s="1108" t="s">
        <v>35</v>
      </c>
      <c r="BJ48" s="1108" t="s">
        <v>35</v>
      </c>
      <c r="BK48" s="1108" t="s">
        <v>35</v>
      </c>
      <c r="BL48" s="1128" t="s">
        <v>35</v>
      </c>
      <c r="BM48" s="1148" t="s">
        <v>35</v>
      </c>
      <c r="BN48" s="1108" t="s">
        <v>35</v>
      </c>
      <c r="BO48" s="1108" t="s">
        <v>35</v>
      </c>
      <c r="BP48" s="1108" t="s">
        <v>35</v>
      </c>
      <c r="BQ48" s="1128" t="s">
        <v>35</v>
      </c>
      <c r="BR48" s="1148" t="s">
        <v>35</v>
      </c>
      <c r="BS48" s="1108" t="s">
        <v>35</v>
      </c>
      <c r="BT48" s="1108" t="s">
        <v>35</v>
      </c>
      <c r="BU48" s="1108" t="s">
        <v>35</v>
      </c>
      <c r="BV48" s="1108" t="s">
        <v>35</v>
      </c>
      <c r="BW48" s="1108" t="s">
        <v>35</v>
      </c>
      <c r="BX48" s="1108" t="s">
        <v>35</v>
      </c>
      <c r="BY48" s="1167" t="s">
        <v>35</v>
      </c>
      <c r="BZ48" s="1862"/>
      <c r="CA48" s="1862"/>
      <c r="CB48" s="1862"/>
      <c r="CC48" s="1862"/>
      <c r="CD48" s="1862"/>
      <c r="CE48" s="1862"/>
      <c r="CF48" s="1862"/>
      <c r="CG48" s="1862"/>
      <c r="CH48" s="1862"/>
      <c r="CI48" s="1862"/>
      <c r="CJ48" s="1862"/>
      <c r="CK48" s="1862"/>
      <c r="CL48" s="1862"/>
      <c r="CM48" s="1862"/>
      <c r="CN48" s="1862"/>
      <c r="CO48" s="1862"/>
      <c r="CP48" s="1862"/>
      <c r="CQ48" s="1862"/>
      <c r="CR48" s="1862"/>
      <c r="CS48" s="1862"/>
      <c r="CT48" s="1862"/>
      <c r="CU48" s="1862"/>
      <c r="CV48" s="1862"/>
      <c r="CW48" s="1862"/>
      <c r="CX48" s="1862"/>
      <c r="CY48" s="1862"/>
      <c r="CZ48" s="1862"/>
    </row>
    <row r="49" s="130" customFormat="true" ht="15" customHeight="true" x14ac:dyDescent="0.2">
      <c r="A49" s="2181"/>
      <c r="B49" s="250" t="s">
        <v>68</v>
      </c>
      <c r="C49" s="1039" t="s">
        <v>35</v>
      </c>
      <c r="D49" s="1048" t="s">
        <v>35</v>
      </c>
      <c r="E49" s="1048" t="s">
        <v>35</v>
      </c>
      <c r="F49" s="1048" t="s">
        <v>35</v>
      </c>
      <c r="G49" s="1057" t="s">
        <v>35</v>
      </c>
      <c r="H49" s="1066" t="s">
        <v>35</v>
      </c>
      <c r="I49" s="1048" t="s">
        <v>35</v>
      </c>
      <c r="J49" s="1048" t="s">
        <v>35</v>
      </c>
      <c r="K49" s="1048" t="s">
        <v>35</v>
      </c>
      <c r="L49" s="1075" t="s">
        <v>35</v>
      </c>
      <c r="M49" s="1082" t="s">
        <v>35</v>
      </c>
      <c r="N49" s="1048" t="s">
        <v>35</v>
      </c>
      <c r="O49" s="1048" t="s">
        <v>35</v>
      </c>
      <c r="P49" s="1048" t="s">
        <v>35</v>
      </c>
      <c r="Q49" s="1057" t="s">
        <v>35</v>
      </c>
      <c r="R49" s="1066" t="s">
        <v>35</v>
      </c>
      <c r="S49" s="1048" t="s">
        <v>35</v>
      </c>
      <c r="T49" s="1048" t="s">
        <v>35</v>
      </c>
      <c r="U49" s="1048" t="s">
        <v>35</v>
      </c>
      <c r="V49" s="1048" t="s">
        <v>35</v>
      </c>
      <c r="W49" s="1048" t="s">
        <v>35</v>
      </c>
      <c r="X49" s="1048" t="s">
        <v>35</v>
      </c>
      <c r="Y49" s="1820" t="s">
        <v>35</v>
      </c>
      <c r="Z49" s="1852"/>
      <c r="AA49" s="1852"/>
      <c r="AB49" s="1852"/>
      <c r="AC49" s="1852"/>
      <c r="AD49" s="1852"/>
      <c r="AE49" s="1852"/>
      <c r="AF49" s="1852"/>
      <c r="AG49" s="1852"/>
      <c r="AH49" s="1852"/>
      <c r="AI49" s="1852"/>
      <c r="AJ49" s="1852"/>
      <c r="AK49" s="1852"/>
      <c r="AL49" s="1852"/>
      <c r="AM49" s="1852"/>
      <c r="AN49" s="1852"/>
      <c r="AO49" s="1852"/>
      <c r="AP49" s="1852"/>
      <c r="AQ49" s="1852"/>
      <c r="AR49" s="1852"/>
      <c r="AS49" s="1852"/>
      <c r="AT49" s="1852"/>
      <c r="AU49" s="1852"/>
      <c r="AV49" s="1852"/>
      <c r="AW49" s="1852"/>
      <c r="AX49" s="1852"/>
      <c r="AY49" s="1852"/>
      <c r="AZ49" s="215"/>
      <c r="BA49" s="2180"/>
      <c r="BB49" s="151" t="s">
        <v>68</v>
      </c>
      <c r="BC49" s="1089" t="s">
        <v>35</v>
      </c>
      <c r="BD49" s="1108" t="s">
        <v>35</v>
      </c>
      <c r="BE49" s="1108" t="s">
        <v>35</v>
      </c>
      <c r="BF49" s="1108" t="s">
        <v>35</v>
      </c>
      <c r="BG49" s="1128" t="s">
        <v>35</v>
      </c>
      <c r="BH49" s="1148" t="s">
        <v>35</v>
      </c>
      <c r="BI49" s="1108" t="s">
        <v>35</v>
      </c>
      <c r="BJ49" s="1108" t="s">
        <v>35</v>
      </c>
      <c r="BK49" s="1108" t="s">
        <v>35</v>
      </c>
      <c r="BL49" s="1128" t="s">
        <v>35</v>
      </c>
      <c r="BM49" s="1148" t="s">
        <v>35</v>
      </c>
      <c r="BN49" s="1108" t="s">
        <v>35</v>
      </c>
      <c r="BO49" s="1108" t="s">
        <v>35</v>
      </c>
      <c r="BP49" s="1108" t="s">
        <v>35</v>
      </c>
      <c r="BQ49" s="1128" t="s">
        <v>35</v>
      </c>
      <c r="BR49" s="1148" t="s">
        <v>35</v>
      </c>
      <c r="BS49" s="1108" t="s">
        <v>35</v>
      </c>
      <c r="BT49" s="1108" t="s">
        <v>35</v>
      </c>
      <c r="BU49" s="1108" t="s">
        <v>35</v>
      </c>
      <c r="BV49" s="1108" t="s">
        <v>35</v>
      </c>
      <c r="BW49" s="1108" t="s">
        <v>35</v>
      </c>
      <c r="BX49" s="1108" t="s">
        <v>35</v>
      </c>
      <c r="BY49" s="1167" t="s">
        <v>35</v>
      </c>
      <c r="BZ49" s="1862"/>
      <c r="CA49" s="1862"/>
      <c r="CB49" s="1862"/>
      <c r="CC49" s="1862"/>
      <c r="CD49" s="1862"/>
      <c r="CE49" s="1862"/>
      <c r="CF49" s="1862"/>
      <c r="CG49" s="1862"/>
      <c r="CH49" s="1862"/>
      <c r="CI49" s="1862"/>
      <c r="CJ49" s="1862"/>
      <c r="CK49" s="1862"/>
      <c r="CL49" s="1862"/>
      <c r="CM49" s="1862"/>
      <c r="CN49" s="1862"/>
      <c r="CO49" s="1862"/>
      <c r="CP49" s="1862"/>
      <c r="CQ49" s="1862"/>
      <c r="CR49" s="1862"/>
      <c r="CS49" s="1862"/>
      <c r="CT49" s="1862"/>
      <c r="CU49" s="1862"/>
      <c r="CV49" s="1862"/>
      <c r="CW49" s="1862"/>
      <c r="CX49" s="1862"/>
      <c r="CY49" s="1862"/>
      <c r="CZ49" s="1862"/>
    </row>
    <row r="50" s="130" customFormat="true" ht="15" customHeight="true" x14ac:dyDescent="0.2">
      <c r="A50" s="2181" t="s">
        <v>102</v>
      </c>
      <c r="B50" s="250" t="s">
        <v>100</v>
      </c>
      <c r="C50" s="1039" t="s">
        <v>35</v>
      </c>
      <c r="D50" s="1048" t="s">
        <v>35</v>
      </c>
      <c r="E50" s="1048" t="s">
        <v>35</v>
      </c>
      <c r="F50" s="1048" t="s">
        <v>35</v>
      </c>
      <c r="G50" s="1057" t="s">
        <v>35</v>
      </c>
      <c r="H50" s="1066" t="s">
        <v>35</v>
      </c>
      <c r="I50" s="1048" t="s">
        <v>35</v>
      </c>
      <c r="J50" s="1048" t="s">
        <v>35</v>
      </c>
      <c r="K50" s="1048" t="s">
        <v>35</v>
      </c>
      <c r="L50" s="1075" t="s">
        <v>35</v>
      </c>
      <c r="M50" s="1082" t="s">
        <v>35</v>
      </c>
      <c r="N50" s="1048" t="s">
        <v>35</v>
      </c>
      <c r="O50" s="1048" t="s">
        <v>35</v>
      </c>
      <c r="P50" s="1048" t="s">
        <v>35</v>
      </c>
      <c r="Q50" s="1057" t="s">
        <v>35</v>
      </c>
      <c r="R50" s="1066" t="s">
        <v>35</v>
      </c>
      <c r="S50" s="1048" t="s">
        <v>35</v>
      </c>
      <c r="T50" s="1048" t="s">
        <v>35</v>
      </c>
      <c r="U50" s="1048" t="s">
        <v>35</v>
      </c>
      <c r="V50" s="1048" t="s">
        <v>35</v>
      </c>
      <c r="W50" s="1048" t="s">
        <v>35</v>
      </c>
      <c r="X50" s="1048" t="s">
        <v>35</v>
      </c>
      <c r="Y50" s="1820" t="s">
        <v>35</v>
      </c>
      <c r="Z50" s="1852"/>
      <c r="AA50" s="1852"/>
      <c r="AB50" s="1852"/>
      <c r="AC50" s="1852"/>
      <c r="AD50" s="1852"/>
      <c r="AE50" s="1852"/>
      <c r="AF50" s="1852"/>
      <c r="AG50" s="1852"/>
      <c r="AH50" s="1852"/>
      <c r="AI50" s="1852"/>
      <c r="AJ50" s="1852"/>
      <c r="AK50" s="1852"/>
      <c r="AL50" s="1852"/>
      <c r="AM50" s="1852"/>
      <c r="AN50" s="1852"/>
      <c r="AO50" s="1852"/>
      <c r="AP50" s="1852"/>
      <c r="AQ50" s="1852"/>
      <c r="AR50" s="1852"/>
      <c r="AS50" s="1852"/>
      <c r="AT50" s="1852"/>
      <c r="AU50" s="1852"/>
      <c r="AV50" s="1852"/>
      <c r="AW50" s="1852"/>
      <c r="AX50" s="1852"/>
      <c r="AY50" s="1852"/>
      <c r="AZ50" s="215"/>
      <c r="BA50" s="2180" t="s">
        <v>102</v>
      </c>
      <c r="BB50" s="151" t="s">
        <v>100</v>
      </c>
      <c r="BC50" s="1089" t="s">
        <v>35</v>
      </c>
      <c r="BD50" s="1108" t="s">
        <v>35</v>
      </c>
      <c r="BE50" s="1108" t="s">
        <v>35</v>
      </c>
      <c r="BF50" s="1108" t="s">
        <v>35</v>
      </c>
      <c r="BG50" s="1128" t="s">
        <v>35</v>
      </c>
      <c r="BH50" s="1148" t="s">
        <v>35</v>
      </c>
      <c r="BI50" s="1108" t="s">
        <v>35</v>
      </c>
      <c r="BJ50" s="1108" t="s">
        <v>35</v>
      </c>
      <c r="BK50" s="1108" t="s">
        <v>35</v>
      </c>
      <c r="BL50" s="1128" t="s">
        <v>35</v>
      </c>
      <c r="BM50" s="1148" t="s">
        <v>35</v>
      </c>
      <c r="BN50" s="1108" t="s">
        <v>35</v>
      </c>
      <c r="BO50" s="1108" t="s">
        <v>35</v>
      </c>
      <c r="BP50" s="1108" t="s">
        <v>35</v>
      </c>
      <c r="BQ50" s="1128" t="s">
        <v>35</v>
      </c>
      <c r="BR50" s="1148" t="s">
        <v>35</v>
      </c>
      <c r="BS50" s="1108" t="s">
        <v>35</v>
      </c>
      <c r="BT50" s="1108" t="s">
        <v>35</v>
      </c>
      <c r="BU50" s="1108" t="s">
        <v>35</v>
      </c>
      <c r="BV50" s="1108" t="s">
        <v>35</v>
      </c>
      <c r="BW50" s="1108" t="s">
        <v>35</v>
      </c>
      <c r="BX50" s="1108" t="s">
        <v>35</v>
      </c>
      <c r="BY50" s="1167" t="s">
        <v>35</v>
      </c>
      <c r="BZ50" s="1862"/>
      <c r="CA50" s="1862"/>
      <c r="CB50" s="1862"/>
      <c r="CC50" s="1862"/>
      <c r="CD50" s="1862"/>
      <c r="CE50" s="1862"/>
      <c r="CF50" s="1862"/>
      <c r="CG50" s="1862"/>
      <c r="CH50" s="1862"/>
      <c r="CI50" s="1862"/>
      <c r="CJ50" s="1862"/>
      <c r="CK50" s="1862"/>
      <c r="CL50" s="1862"/>
      <c r="CM50" s="1862"/>
      <c r="CN50" s="1862"/>
      <c r="CO50" s="1862"/>
      <c r="CP50" s="1862"/>
      <c r="CQ50" s="1862"/>
      <c r="CR50" s="1862"/>
      <c r="CS50" s="1862"/>
      <c r="CT50" s="1862"/>
      <c r="CU50" s="1862"/>
      <c r="CV50" s="1862"/>
      <c r="CW50" s="1862"/>
      <c r="CX50" s="1862"/>
      <c r="CY50" s="1862"/>
      <c r="CZ50" s="1862"/>
    </row>
    <row r="51" s="130" customFormat="true" ht="15" customHeight="true" x14ac:dyDescent="0.2">
      <c r="A51" s="2181"/>
      <c r="B51" s="250" t="s">
        <v>99</v>
      </c>
      <c r="C51" s="1039" t="s">
        <v>35</v>
      </c>
      <c r="D51" s="1048" t="s">
        <v>35</v>
      </c>
      <c r="E51" s="1048" t="s">
        <v>35</v>
      </c>
      <c r="F51" s="1048" t="s">
        <v>35</v>
      </c>
      <c r="G51" s="1057" t="s">
        <v>35</v>
      </c>
      <c r="H51" s="1066" t="s">
        <v>35</v>
      </c>
      <c r="I51" s="1048" t="s">
        <v>35</v>
      </c>
      <c r="J51" s="1048" t="s">
        <v>35</v>
      </c>
      <c r="K51" s="1048" t="s">
        <v>35</v>
      </c>
      <c r="L51" s="1075" t="s">
        <v>35</v>
      </c>
      <c r="M51" s="1082" t="s">
        <v>35</v>
      </c>
      <c r="N51" s="1048" t="s">
        <v>35</v>
      </c>
      <c r="O51" s="1048" t="s">
        <v>35</v>
      </c>
      <c r="P51" s="1048" t="s">
        <v>35</v>
      </c>
      <c r="Q51" s="1057" t="s">
        <v>35</v>
      </c>
      <c r="R51" s="1066" t="s">
        <v>35</v>
      </c>
      <c r="S51" s="1048" t="s">
        <v>35</v>
      </c>
      <c r="T51" s="1048" t="s">
        <v>35</v>
      </c>
      <c r="U51" s="1048" t="s">
        <v>35</v>
      </c>
      <c r="V51" s="1048" t="s">
        <v>35</v>
      </c>
      <c r="W51" s="1048" t="s">
        <v>35</v>
      </c>
      <c r="X51" s="1048" t="s">
        <v>35</v>
      </c>
      <c r="Y51" s="1820" t="s">
        <v>35</v>
      </c>
      <c r="Z51" s="1852"/>
      <c r="AA51" s="1852"/>
      <c r="AB51" s="1852"/>
      <c r="AC51" s="1852"/>
      <c r="AD51" s="1852"/>
      <c r="AE51" s="1852"/>
      <c r="AF51" s="1852"/>
      <c r="AG51" s="1852"/>
      <c r="AH51" s="1852"/>
      <c r="AI51" s="1852"/>
      <c r="AJ51" s="1852"/>
      <c r="AK51" s="1852"/>
      <c r="AL51" s="1852"/>
      <c r="AM51" s="1852"/>
      <c r="AN51" s="1852"/>
      <c r="AO51" s="1852"/>
      <c r="AP51" s="1852"/>
      <c r="AQ51" s="1852"/>
      <c r="AR51" s="1852"/>
      <c r="AS51" s="1852"/>
      <c r="AT51" s="1852"/>
      <c r="AU51" s="1852"/>
      <c r="AV51" s="1852"/>
      <c r="AW51" s="1852"/>
      <c r="AX51" s="1852"/>
      <c r="AY51" s="1852"/>
      <c r="AZ51" s="215"/>
      <c r="BA51" s="2180"/>
      <c r="BB51" s="151" t="s">
        <v>99</v>
      </c>
      <c r="BC51" s="1089" t="s">
        <v>35</v>
      </c>
      <c r="BD51" s="1108" t="s">
        <v>35</v>
      </c>
      <c r="BE51" s="1108" t="s">
        <v>35</v>
      </c>
      <c r="BF51" s="1108" t="s">
        <v>35</v>
      </c>
      <c r="BG51" s="1128" t="s">
        <v>35</v>
      </c>
      <c r="BH51" s="1148" t="s">
        <v>35</v>
      </c>
      <c r="BI51" s="1108" t="s">
        <v>35</v>
      </c>
      <c r="BJ51" s="1108" t="s">
        <v>35</v>
      </c>
      <c r="BK51" s="1108" t="s">
        <v>35</v>
      </c>
      <c r="BL51" s="1128" t="s">
        <v>35</v>
      </c>
      <c r="BM51" s="1148" t="s">
        <v>35</v>
      </c>
      <c r="BN51" s="1108" t="s">
        <v>35</v>
      </c>
      <c r="BO51" s="1108" t="s">
        <v>35</v>
      </c>
      <c r="BP51" s="1108" t="s">
        <v>35</v>
      </c>
      <c r="BQ51" s="1128" t="s">
        <v>35</v>
      </c>
      <c r="BR51" s="1148" t="s">
        <v>35</v>
      </c>
      <c r="BS51" s="1108" t="s">
        <v>35</v>
      </c>
      <c r="BT51" s="1108" t="s">
        <v>35</v>
      </c>
      <c r="BU51" s="1108" t="s">
        <v>35</v>
      </c>
      <c r="BV51" s="1108" t="s">
        <v>35</v>
      </c>
      <c r="BW51" s="1108" t="s">
        <v>35</v>
      </c>
      <c r="BX51" s="1108" t="s">
        <v>35</v>
      </c>
      <c r="BY51" s="1167" t="s">
        <v>35</v>
      </c>
      <c r="BZ51" s="1862"/>
      <c r="CA51" s="1862"/>
      <c r="CB51" s="1862"/>
      <c r="CC51" s="1862"/>
      <c r="CD51" s="1862"/>
      <c r="CE51" s="1862"/>
      <c r="CF51" s="1862"/>
      <c r="CG51" s="1862"/>
      <c r="CH51" s="1862"/>
      <c r="CI51" s="1862"/>
      <c r="CJ51" s="1862"/>
      <c r="CK51" s="1862"/>
      <c r="CL51" s="1862"/>
      <c r="CM51" s="1862"/>
      <c r="CN51" s="1862"/>
      <c r="CO51" s="1862"/>
      <c r="CP51" s="1862"/>
      <c r="CQ51" s="1862"/>
      <c r="CR51" s="1862"/>
      <c r="CS51" s="1862"/>
      <c r="CT51" s="1862"/>
      <c r="CU51" s="1862"/>
      <c r="CV51" s="1862"/>
      <c r="CW51" s="1862"/>
      <c r="CX51" s="1862"/>
      <c r="CY51" s="1862"/>
      <c r="CZ51" s="1862"/>
    </row>
    <row r="52" s="130" customFormat="true" ht="15" customHeight="true" x14ac:dyDescent="0.2">
      <c r="A52" s="2181"/>
      <c r="B52" s="250" t="s">
        <v>68</v>
      </c>
      <c r="C52" s="1039" t="s">
        <v>35</v>
      </c>
      <c r="D52" s="1048" t="s">
        <v>35</v>
      </c>
      <c r="E52" s="1048" t="s">
        <v>35</v>
      </c>
      <c r="F52" s="1048" t="s">
        <v>35</v>
      </c>
      <c r="G52" s="1057" t="s">
        <v>35</v>
      </c>
      <c r="H52" s="1066" t="s">
        <v>35</v>
      </c>
      <c r="I52" s="1048" t="s">
        <v>35</v>
      </c>
      <c r="J52" s="1048" t="s">
        <v>35</v>
      </c>
      <c r="K52" s="1048" t="s">
        <v>35</v>
      </c>
      <c r="L52" s="1075" t="s">
        <v>35</v>
      </c>
      <c r="M52" s="1082" t="s">
        <v>35</v>
      </c>
      <c r="N52" s="1048" t="s">
        <v>35</v>
      </c>
      <c r="O52" s="1048" t="s">
        <v>35</v>
      </c>
      <c r="P52" s="1048" t="s">
        <v>35</v>
      </c>
      <c r="Q52" s="1057" t="s">
        <v>35</v>
      </c>
      <c r="R52" s="1066" t="s">
        <v>35</v>
      </c>
      <c r="S52" s="1048" t="s">
        <v>35</v>
      </c>
      <c r="T52" s="1048" t="s">
        <v>35</v>
      </c>
      <c r="U52" s="1048" t="s">
        <v>35</v>
      </c>
      <c r="V52" s="1048" t="s">
        <v>35</v>
      </c>
      <c r="W52" s="1048" t="s">
        <v>35</v>
      </c>
      <c r="X52" s="1048" t="s">
        <v>35</v>
      </c>
      <c r="Y52" s="1820" t="s">
        <v>35</v>
      </c>
      <c r="Z52" s="1852"/>
      <c r="AA52" s="1852"/>
      <c r="AB52" s="1852"/>
      <c r="AC52" s="1852"/>
      <c r="AD52" s="1852"/>
      <c r="AE52" s="1852"/>
      <c r="AF52" s="1852"/>
      <c r="AG52" s="1852"/>
      <c r="AH52" s="1852"/>
      <c r="AI52" s="1852"/>
      <c r="AJ52" s="1852"/>
      <c r="AK52" s="1852"/>
      <c r="AL52" s="1852"/>
      <c r="AM52" s="1852"/>
      <c r="AN52" s="1852"/>
      <c r="AO52" s="1852"/>
      <c r="AP52" s="1852"/>
      <c r="AQ52" s="1852"/>
      <c r="AR52" s="1852"/>
      <c r="AS52" s="1852"/>
      <c r="AT52" s="1852"/>
      <c r="AU52" s="1852"/>
      <c r="AV52" s="1852"/>
      <c r="AW52" s="1852"/>
      <c r="AX52" s="1852"/>
      <c r="AY52" s="1852"/>
      <c r="AZ52" s="215"/>
      <c r="BA52" s="2180"/>
      <c r="BB52" s="151" t="s">
        <v>68</v>
      </c>
      <c r="BC52" s="1089" t="s">
        <v>35</v>
      </c>
      <c r="BD52" s="1108" t="s">
        <v>35</v>
      </c>
      <c r="BE52" s="1108" t="s">
        <v>35</v>
      </c>
      <c r="BF52" s="1108" t="s">
        <v>35</v>
      </c>
      <c r="BG52" s="1128" t="s">
        <v>35</v>
      </c>
      <c r="BH52" s="1148" t="s">
        <v>35</v>
      </c>
      <c r="BI52" s="1108" t="s">
        <v>35</v>
      </c>
      <c r="BJ52" s="1108" t="s">
        <v>35</v>
      </c>
      <c r="BK52" s="1108" t="s">
        <v>35</v>
      </c>
      <c r="BL52" s="1128" t="s">
        <v>35</v>
      </c>
      <c r="BM52" s="1148" t="s">
        <v>35</v>
      </c>
      <c r="BN52" s="1108" t="s">
        <v>35</v>
      </c>
      <c r="BO52" s="1108" t="s">
        <v>35</v>
      </c>
      <c r="BP52" s="1108" t="s">
        <v>35</v>
      </c>
      <c r="BQ52" s="1128" t="s">
        <v>35</v>
      </c>
      <c r="BR52" s="1148" t="s">
        <v>35</v>
      </c>
      <c r="BS52" s="1108" t="s">
        <v>35</v>
      </c>
      <c r="BT52" s="1108" t="s">
        <v>35</v>
      </c>
      <c r="BU52" s="1108" t="s">
        <v>35</v>
      </c>
      <c r="BV52" s="1108" t="s">
        <v>35</v>
      </c>
      <c r="BW52" s="1108" t="s">
        <v>35</v>
      </c>
      <c r="BX52" s="1108" t="s">
        <v>35</v>
      </c>
      <c r="BY52" s="1167" t="s">
        <v>35</v>
      </c>
      <c r="BZ52" s="1862"/>
      <c r="CA52" s="1862"/>
      <c r="CB52" s="1862"/>
      <c r="CC52" s="1862"/>
      <c r="CD52" s="1862"/>
      <c r="CE52" s="1862"/>
      <c r="CF52" s="1862"/>
      <c r="CG52" s="1862"/>
      <c r="CH52" s="1862"/>
      <c r="CI52" s="1862"/>
      <c r="CJ52" s="1862"/>
      <c r="CK52" s="1862"/>
      <c r="CL52" s="1862"/>
      <c r="CM52" s="1862"/>
      <c r="CN52" s="1862"/>
      <c r="CO52" s="1862"/>
      <c r="CP52" s="1862"/>
      <c r="CQ52" s="1862"/>
      <c r="CR52" s="1862"/>
      <c r="CS52" s="1862"/>
      <c r="CT52" s="1862"/>
      <c r="CU52" s="1862"/>
      <c r="CV52" s="1862"/>
      <c r="CW52" s="1862"/>
      <c r="CX52" s="1862"/>
      <c r="CY52" s="1862"/>
      <c r="CZ52" s="1862"/>
    </row>
    <row r="53" s="130" customFormat="true" ht="15" customHeight="true" x14ac:dyDescent="0.2">
      <c r="A53" s="2181" t="s">
        <v>105</v>
      </c>
      <c r="B53" s="250" t="s">
        <v>100</v>
      </c>
      <c r="C53" s="1039" t="s">
        <v>35</v>
      </c>
      <c r="D53" s="1048" t="s">
        <v>35</v>
      </c>
      <c r="E53" s="1048" t="s">
        <v>35</v>
      </c>
      <c r="F53" s="1048" t="s">
        <v>35</v>
      </c>
      <c r="G53" s="1057" t="s">
        <v>35</v>
      </c>
      <c r="H53" s="1066" t="s">
        <v>35</v>
      </c>
      <c r="I53" s="1048" t="s">
        <v>35</v>
      </c>
      <c r="J53" s="1048" t="s">
        <v>35</v>
      </c>
      <c r="K53" s="1048" t="s">
        <v>35</v>
      </c>
      <c r="L53" s="1075" t="s">
        <v>35</v>
      </c>
      <c r="M53" s="1082" t="s">
        <v>35</v>
      </c>
      <c r="N53" s="1048" t="s">
        <v>35</v>
      </c>
      <c r="O53" s="1048" t="s">
        <v>35</v>
      </c>
      <c r="P53" s="1048" t="s">
        <v>35</v>
      </c>
      <c r="Q53" s="1057" t="s">
        <v>35</v>
      </c>
      <c r="R53" s="1066" t="s">
        <v>35</v>
      </c>
      <c r="S53" s="1048" t="s">
        <v>35</v>
      </c>
      <c r="T53" s="1048" t="s">
        <v>35</v>
      </c>
      <c r="U53" s="1048" t="s">
        <v>35</v>
      </c>
      <c r="V53" s="1048" t="s">
        <v>35</v>
      </c>
      <c r="W53" s="1048" t="s">
        <v>35</v>
      </c>
      <c r="X53" s="1048" t="s">
        <v>35</v>
      </c>
      <c r="Y53" s="1820" t="s">
        <v>35</v>
      </c>
      <c r="Z53" s="1852"/>
      <c r="AA53" s="1852"/>
      <c r="AB53" s="1852"/>
      <c r="AC53" s="1852"/>
      <c r="AD53" s="1852"/>
      <c r="AE53" s="1852"/>
      <c r="AF53" s="1852"/>
      <c r="AG53" s="1852"/>
      <c r="AH53" s="1852"/>
      <c r="AI53" s="1852"/>
      <c r="AJ53" s="1852"/>
      <c r="AK53" s="1852"/>
      <c r="AL53" s="1852"/>
      <c r="AM53" s="1852"/>
      <c r="AN53" s="1852"/>
      <c r="AO53" s="1852"/>
      <c r="AP53" s="1852"/>
      <c r="AQ53" s="1852"/>
      <c r="AR53" s="1852"/>
      <c r="AS53" s="1852"/>
      <c r="AT53" s="1852"/>
      <c r="AU53" s="1852"/>
      <c r="AV53" s="1852"/>
      <c r="AW53" s="1852"/>
      <c r="AX53" s="1852"/>
      <c r="AY53" s="1852"/>
      <c r="AZ53" s="215"/>
      <c r="BA53" s="2180" t="s">
        <v>105</v>
      </c>
      <c r="BB53" s="151" t="s">
        <v>100</v>
      </c>
      <c r="BC53" s="1089" t="s">
        <v>35</v>
      </c>
      <c r="BD53" s="1108" t="s">
        <v>35</v>
      </c>
      <c r="BE53" s="1108" t="s">
        <v>35</v>
      </c>
      <c r="BF53" s="1108" t="s">
        <v>35</v>
      </c>
      <c r="BG53" s="1128" t="s">
        <v>35</v>
      </c>
      <c r="BH53" s="1148" t="s">
        <v>35</v>
      </c>
      <c r="BI53" s="1108" t="s">
        <v>35</v>
      </c>
      <c r="BJ53" s="1108" t="s">
        <v>35</v>
      </c>
      <c r="BK53" s="1108" t="s">
        <v>35</v>
      </c>
      <c r="BL53" s="1128" t="s">
        <v>35</v>
      </c>
      <c r="BM53" s="1148" t="s">
        <v>35</v>
      </c>
      <c r="BN53" s="1108" t="s">
        <v>35</v>
      </c>
      <c r="BO53" s="1108" t="s">
        <v>35</v>
      </c>
      <c r="BP53" s="1108" t="s">
        <v>35</v>
      </c>
      <c r="BQ53" s="1128" t="s">
        <v>35</v>
      </c>
      <c r="BR53" s="1148" t="s">
        <v>35</v>
      </c>
      <c r="BS53" s="1108" t="s">
        <v>35</v>
      </c>
      <c r="BT53" s="1108" t="s">
        <v>35</v>
      </c>
      <c r="BU53" s="1108" t="s">
        <v>35</v>
      </c>
      <c r="BV53" s="1108" t="s">
        <v>35</v>
      </c>
      <c r="BW53" s="1108" t="s">
        <v>35</v>
      </c>
      <c r="BX53" s="1108" t="s">
        <v>35</v>
      </c>
      <c r="BY53" s="1167" t="s">
        <v>35</v>
      </c>
      <c r="BZ53" s="1862"/>
      <c r="CA53" s="1862"/>
      <c r="CB53" s="1862"/>
      <c r="CC53" s="1862"/>
      <c r="CD53" s="1862"/>
      <c r="CE53" s="1862"/>
      <c r="CF53" s="1862"/>
      <c r="CG53" s="1862"/>
      <c r="CH53" s="1862"/>
      <c r="CI53" s="1862"/>
      <c r="CJ53" s="1862"/>
      <c r="CK53" s="1862"/>
      <c r="CL53" s="1862"/>
      <c r="CM53" s="1862"/>
      <c r="CN53" s="1862"/>
      <c r="CO53" s="1862"/>
      <c r="CP53" s="1862"/>
      <c r="CQ53" s="1862"/>
      <c r="CR53" s="1862"/>
      <c r="CS53" s="1862"/>
      <c r="CT53" s="1862"/>
      <c r="CU53" s="1862"/>
      <c r="CV53" s="1862"/>
      <c r="CW53" s="1862"/>
      <c r="CX53" s="1862"/>
      <c r="CY53" s="1862"/>
      <c r="CZ53" s="1862"/>
    </row>
    <row r="54" s="130" customFormat="true" ht="15" customHeight="true" x14ac:dyDescent="0.2">
      <c r="A54" s="2181"/>
      <c r="B54" s="250" t="s">
        <v>99</v>
      </c>
      <c r="C54" s="1039" t="s">
        <v>35</v>
      </c>
      <c r="D54" s="1048" t="s">
        <v>35</v>
      </c>
      <c r="E54" s="1048" t="s">
        <v>35</v>
      </c>
      <c r="F54" s="1048" t="s">
        <v>35</v>
      </c>
      <c r="G54" s="1057" t="s">
        <v>35</v>
      </c>
      <c r="H54" s="1066" t="s">
        <v>35</v>
      </c>
      <c r="I54" s="1048" t="s">
        <v>35</v>
      </c>
      <c r="J54" s="1048" t="s">
        <v>35</v>
      </c>
      <c r="K54" s="1048" t="s">
        <v>35</v>
      </c>
      <c r="L54" s="1075" t="s">
        <v>35</v>
      </c>
      <c r="M54" s="1082" t="s">
        <v>35</v>
      </c>
      <c r="N54" s="1048" t="s">
        <v>35</v>
      </c>
      <c r="O54" s="1048" t="s">
        <v>35</v>
      </c>
      <c r="P54" s="1048" t="s">
        <v>35</v>
      </c>
      <c r="Q54" s="1057" t="s">
        <v>35</v>
      </c>
      <c r="R54" s="1066" t="s">
        <v>35</v>
      </c>
      <c r="S54" s="1048" t="s">
        <v>35</v>
      </c>
      <c r="T54" s="1048" t="s">
        <v>35</v>
      </c>
      <c r="U54" s="1048" t="s">
        <v>35</v>
      </c>
      <c r="V54" s="1048" t="s">
        <v>35</v>
      </c>
      <c r="W54" s="1048" t="s">
        <v>35</v>
      </c>
      <c r="X54" s="1048" t="s">
        <v>35</v>
      </c>
      <c r="Y54" s="1820" t="s">
        <v>35</v>
      </c>
      <c r="Z54" s="1852"/>
      <c r="AA54" s="1852"/>
      <c r="AB54" s="1852"/>
      <c r="AC54" s="1852"/>
      <c r="AD54" s="1852"/>
      <c r="AE54" s="1852"/>
      <c r="AF54" s="1852"/>
      <c r="AG54" s="1852"/>
      <c r="AH54" s="1852"/>
      <c r="AI54" s="1852"/>
      <c r="AJ54" s="1852"/>
      <c r="AK54" s="1852"/>
      <c r="AL54" s="1852"/>
      <c r="AM54" s="1852"/>
      <c r="AN54" s="1852"/>
      <c r="AO54" s="1852"/>
      <c r="AP54" s="1852"/>
      <c r="AQ54" s="1852"/>
      <c r="AR54" s="1852"/>
      <c r="AS54" s="1852"/>
      <c r="AT54" s="1852"/>
      <c r="AU54" s="1852"/>
      <c r="AV54" s="1852"/>
      <c r="AW54" s="1852"/>
      <c r="AX54" s="1852"/>
      <c r="AY54" s="1852"/>
      <c r="AZ54" s="215"/>
      <c r="BA54" s="2180"/>
      <c r="BB54" s="151" t="s">
        <v>99</v>
      </c>
      <c r="BC54" s="1089" t="s">
        <v>35</v>
      </c>
      <c r="BD54" s="1108" t="s">
        <v>35</v>
      </c>
      <c r="BE54" s="1108" t="s">
        <v>35</v>
      </c>
      <c r="BF54" s="1108" t="s">
        <v>35</v>
      </c>
      <c r="BG54" s="1128" t="s">
        <v>35</v>
      </c>
      <c r="BH54" s="1148" t="s">
        <v>35</v>
      </c>
      <c r="BI54" s="1108" t="s">
        <v>35</v>
      </c>
      <c r="BJ54" s="1108" t="s">
        <v>35</v>
      </c>
      <c r="BK54" s="1108" t="s">
        <v>35</v>
      </c>
      <c r="BL54" s="1128" t="s">
        <v>35</v>
      </c>
      <c r="BM54" s="1148" t="s">
        <v>35</v>
      </c>
      <c r="BN54" s="1108" t="s">
        <v>35</v>
      </c>
      <c r="BO54" s="1108" t="s">
        <v>35</v>
      </c>
      <c r="BP54" s="1108" t="s">
        <v>35</v>
      </c>
      <c r="BQ54" s="1128" t="s">
        <v>35</v>
      </c>
      <c r="BR54" s="1148" t="s">
        <v>35</v>
      </c>
      <c r="BS54" s="1108" t="s">
        <v>35</v>
      </c>
      <c r="BT54" s="1108" t="s">
        <v>35</v>
      </c>
      <c r="BU54" s="1108" t="s">
        <v>35</v>
      </c>
      <c r="BV54" s="1108" t="s">
        <v>35</v>
      </c>
      <c r="BW54" s="1108" t="s">
        <v>35</v>
      </c>
      <c r="BX54" s="1108" t="s">
        <v>35</v>
      </c>
      <c r="BY54" s="1167" t="s">
        <v>35</v>
      </c>
      <c r="BZ54" s="1862"/>
      <c r="CA54" s="1862"/>
      <c r="CB54" s="1862"/>
      <c r="CC54" s="1862"/>
      <c r="CD54" s="1862"/>
      <c r="CE54" s="1862"/>
      <c r="CF54" s="1862"/>
      <c r="CG54" s="1862"/>
      <c r="CH54" s="1862"/>
      <c r="CI54" s="1862"/>
      <c r="CJ54" s="1862"/>
      <c r="CK54" s="1862"/>
      <c r="CL54" s="1862"/>
      <c r="CM54" s="1862"/>
      <c r="CN54" s="1862"/>
      <c r="CO54" s="1862"/>
      <c r="CP54" s="1862"/>
      <c r="CQ54" s="1862"/>
      <c r="CR54" s="1862"/>
      <c r="CS54" s="1862"/>
      <c r="CT54" s="1862"/>
      <c r="CU54" s="1862"/>
      <c r="CV54" s="1862"/>
      <c r="CW54" s="1862"/>
      <c r="CX54" s="1862"/>
      <c r="CY54" s="1862"/>
      <c r="CZ54" s="1862"/>
    </row>
    <row r="55" s="130" customFormat="true" ht="15" customHeight="true" x14ac:dyDescent="0.2">
      <c r="A55" s="2218"/>
      <c r="B55" s="251" t="s">
        <v>68</v>
      </c>
      <c r="C55" s="1041" t="s">
        <v>35</v>
      </c>
      <c r="D55" s="1050" t="s">
        <v>35</v>
      </c>
      <c r="E55" s="1050" t="s">
        <v>35</v>
      </c>
      <c r="F55" s="1050" t="s">
        <v>35</v>
      </c>
      <c r="G55" s="1059" t="s">
        <v>35</v>
      </c>
      <c r="H55" s="1068" t="s">
        <v>35</v>
      </c>
      <c r="I55" s="1050" t="s">
        <v>35</v>
      </c>
      <c r="J55" s="1050" t="s">
        <v>35</v>
      </c>
      <c r="K55" s="1050" t="s">
        <v>35</v>
      </c>
      <c r="L55" s="1077" t="s">
        <v>35</v>
      </c>
      <c r="M55" s="1083" t="s">
        <v>35</v>
      </c>
      <c r="N55" s="1050" t="s">
        <v>35</v>
      </c>
      <c r="O55" s="1050" t="s">
        <v>35</v>
      </c>
      <c r="P55" s="1050" t="s">
        <v>35</v>
      </c>
      <c r="Q55" s="1059" t="s">
        <v>35</v>
      </c>
      <c r="R55" s="1770" t="s">
        <v>35</v>
      </c>
      <c r="S55" s="1771" t="s">
        <v>35</v>
      </c>
      <c r="T55" s="1771" t="s">
        <v>35</v>
      </c>
      <c r="U55" s="1771" t="s">
        <v>35</v>
      </c>
      <c r="V55" s="1771" t="s">
        <v>35</v>
      </c>
      <c r="W55" s="1771" t="s">
        <v>35</v>
      </c>
      <c r="X55" s="1771" t="s">
        <v>35</v>
      </c>
      <c r="Y55" s="1822" t="s">
        <v>35</v>
      </c>
      <c r="Z55" s="1853"/>
      <c r="AA55" s="1853"/>
      <c r="AB55" s="1853"/>
      <c r="AC55" s="1853"/>
      <c r="AD55" s="1853"/>
      <c r="AE55" s="1853"/>
      <c r="AF55" s="1853"/>
      <c r="AG55" s="1853"/>
      <c r="AH55" s="1853"/>
      <c r="AI55" s="1853"/>
      <c r="AJ55" s="1853"/>
      <c r="AK55" s="1853"/>
      <c r="AL55" s="1853"/>
      <c r="AM55" s="1853"/>
      <c r="AN55" s="1853"/>
      <c r="AO55" s="1853"/>
      <c r="AP55" s="1853"/>
      <c r="AQ55" s="1853"/>
      <c r="AR55" s="1853"/>
      <c r="AS55" s="1853"/>
      <c r="AT55" s="1853"/>
      <c r="AU55" s="1853"/>
      <c r="AV55" s="1853"/>
      <c r="AW55" s="1853"/>
      <c r="AX55" s="1853"/>
      <c r="AY55" s="1853"/>
      <c r="AZ55" s="215"/>
      <c r="BA55" s="2219"/>
      <c r="BB55" s="152" t="s">
        <v>68</v>
      </c>
      <c r="BC55" s="1090" t="s">
        <v>35</v>
      </c>
      <c r="BD55" s="1109" t="s">
        <v>35</v>
      </c>
      <c r="BE55" s="1109" t="s">
        <v>35</v>
      </c>
      <c r="BF55" s="1109" t="s">
        <v>35</v>
      </c>
      <c r="BG55" s="1129" t="s">
        <v>35</v>
      </c>
      <c r="BH55" s="1149" t="s">
        <v>35</v>
      </c>
      <c r="BI55" s="1109" t="s">
        <v>35</v>
      </c>
      <c r="BJ55" s="1109" t="s">
        <v>35</v>
      </c>
      <c r="BK55" s="1109" t="s">
        <v>35</v>
      </c>
      <c r="BL55" s="1129" t="s">
        <v>35</v>
      </c>
      <c r="BM55" s="1149" t="s">
        <v>35</v>
      </c>
      <c r="BN55" s="1109" t="s">
        <v>35</v>
      </c>
      <c r="BO55" s="1109" t="s">
        <v>35</v>
      </c>
      <c r="BP55" s="1109" t="s">
        <v>35</v>
      </c>
      <c r="BQ55" s="1129" t="s">
        <v>35</v>
      </c>
      <c r="BR55" s="1772" t="s">
        <v>35</v>
      </c>
      <c r="BS55" s="1773" t="s">
        <v>35</v>
      </c>
      <c r="BT55" s="1773" t="s">
        <v>35</v>
      </c>
      <c r="BU55" s="1773" t="s">
        <v>35</v>
      </c>
      <c r="BV55" s="1773" t="s">
        <v>35</v>
      </c>
      <c r="BW55" s="1773" t="s">
        <v>35</v>
      </c>
      <c r="BX55" s="1773" t="s">
        <v>35</v>
      </c>
      <c r="BY55" s="1773" t="s">
        <v>35</v>
      </c>
      <c r="BZ55" s="1863"/>
      <c r="CA55" s="1863"/>
      <c r="CB55" s="1863"/>
      <c r="CC55" s="1863"/>
      <c r="CD55" s="1863"/>
      <c r="CE55" s="1863"/>
      <c r="CF55" s="1863"/>
      <c r="CG55" s="1863"/>
      <c r="CH55" s="1863"/>
      <c r="CI55" s="1863"/>
      <c r="CJ55" s="1863"/>
      <c r="CK55" s="1863"/>
      <c r="CL55" s="1863"/>
      <c r="CM55" s="1863"/>
      <c r="CN55" s="1863"/>
      <c r="CO55" s="1863"/>
      <c r="CP55" s="1863"/>
      <c r="CQ55" s="1863"/>
      <c r="CR55" s="1863"/>
      <c r="CS55" s="1863"/>
      <c r="CT55" s="1863"/>
      <c r="CU55" s="1863"/>
      <c r="CV55" s="1863"/>
      <c r="CW55" s="1863"/>
      <c r="CX55" s="1863"/>
      <c r="CY55" s="1863"/>
      <c r="CZ55" s="1863"/>
    </row>
    <row r="56" s="637" customFormat="true" ht="15" customHeight="true" x14ac:dyDescent="0.2">
      <c r="A56" s="132"/>
      <c r="B56" s="185"/>
      <c r="C56" s="2230" t="s">
        <v>114</v>
      </c>
      <c r="D56" s="2231"/>
      <c r="E56" s="2231"/>
      <c r="F56" s="2231"/>
      <c r="G56" s="2232"/>
      <c r="H56" s="2424" t="s">
        <v>38</v>
      </c>
      <c r="I56" s="2425"/>
      <c r="J56" s="2425"/>
      <c r="K56" s="2425"/>
      <c r="L56" s="2426"/>
      <c r="M56" s="2427" t="s">
        <v>37</v>
      </c>
      <c r="N56" s="2425"/>
      <c r="O56" s="2425"/>
      <c r="P56" s="2425"/>
      <c r="Q56" s="2426"/>
      <c r="R56" s="1893" t="s">
        <v>137</v>
      </c>
      <c r="S56" s="1901"/>
      <c r="T56" s="1901"/>
      <c r="U56" s="1901"/>
      <c r="V56" s="1901"/>
      <c r="W56" s="1901"/>
      <c r="X56" s="1901"/>
      <c r="Y56" s="1902"/>
      <c r="Z56" s="603"/>
      <c r="AA56" s="603"/>
      <c r="AB56" s="603"/>
      <c r="AC56" s="603"/>
      <c r="AD56" s="603"/>
      <c r="AE56" s="603"/>
      <c r="AF56" s="603"/>
      <c r="AG56" s="603"/>
      <c r="AH56" s="603"/>
      <c r="AI56" s="603"/>
      <c r="AJ56" s="603"/>
      <c r="AK56" s="603"/>
      <c r="AL56" s="603"/>
      <c r="AM56" s="603"/>
      <c r="AN56" s="603"/>
      <c r="AO56" s="603"/>
      <c r="AP56" s="603"/>
      <c r="AQ56" s="603"/>
      <c r="AR56" s="603"/>
      <c r="AS56" s="603"/>
      <c r="AT56" s="603"/>
      <c r="AU56" s="603"/>
      <c r="AV56" s="603"/>
      <c r="AW56" s="603"/>
      <c r="AX56" s="603"/>
      <c r="AY56" s="603"/>
      <c r="AZ56" s="216"/>
      <c r="BA56" s="217" t="s">
        <v>128</v>
      </c>
      <c r="BB56" s="115" t="s">
        <v>95</v>
      </c>
      <c r="BC56" s="2263" t="s">
        <v>114</v>
      </c>
      <c r="BD56" s="2264"/>
      <c r="BE56" s="2264"/>
      <c r="BF56" s="2264"/>
      <c r="BG56" s="2265"/>
      <c r="BH56" s="2266" t="s">
        <v>38</v>
      </c>
      <c r="BI56" s="2264"/>
      <c r="BJ56" s="2264"/>
      <c r="BK56" s="2264"/>
      <c r="BL56" s="2265"/>
      <c r="BM56" s="2266" t="s">
        <v>37</v>
      </c>
      <c r="BN56" s="2264"/>
      <c r="BO56" s="2264"/>
      <c r="BP56" s="2264"/>
      <c r="BQ56" s="2267"/>
      <c r="BR56" s="1767"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637" customFormat="true" ht="12.75" x14ac:dyDescent="0.2">
      <c r="A57" s="186" t="s">
        <v>69</v>
      </c>
      <c r="B57" s="244"/>
      <c r="C57" s="275" t="s">
        <v>0</v>
      </c>
      <c r="D57" s="276" t="s">
        <v>1</v>
      </c>
      <c r="E57" s="276" t="s">
        <v>2</v>
      </c>
      <c r="F57" s="276" t="s">
        <v>3</v>
      </c>
      <c r="G57" s="277" t="s">
        <v>4</v>
      </c>
      <c r="H57" s="1525" t="s">
        <v>0</v>
      </c>
      <c r="I57" s="1488" t="s">
        <v>1</v>
      </c>
      <c r="J57" s="1488" t="s">
        <v>2</v>
      </c>
      <c r="K57" s="1488" t="s">
        <v>3</v>
      </c>
      <c r="L57" s="1489" t="s">
        <v>4</v>
      </c>
      <c r="M57" s="1515" t="s">
        <v>0</v>
      </c>
      <c r="N57" s="1488" t="s">
        <v>1</v>
      </c>
      <c r="O57" s="1488" t="s">
        <v>2</v>
      </c>
      <c r="P57" s="1488" t="s">
        <v>3</v>
      </c>
      <c r="Q57" s="1535" t="s">
        <v>4</v>
      </c>
      <c r="R57" s="1525" t="s">
        <v>240</v>
      </c>
      <c r="S57" s="1488" t="s">
        <v>241</v>
      </c>
      <c r="T57" s="1488" t="s">
        <v>306</v>
      </c>
      <c r="U57" s="1488" t="s">
        <v>307</v>
      </c>
      <c r="V57" s="1488" t="s">
        <v>243</v>
      </c>
      <c r="W57" s="1488" t="s">
        <v>308</v>
      </c>
      <c r="X57" s="1488" t="s">
        <v>309</v>
      </c>
      <c r="Y57" s="1490" t="s">
        <v>310</v>
      </c>
      <c r="Z57" s="603"/>
      <c r="AA57" s="603"/>
      <c r="AB57" s="603"/>
      <c r="AC57" s="603"/>
      <c r="AD57" s="603"/>
      <c r="AE57" s="603"/>
      <c r="AF57" s="603"/>
      <c r="AG57" s="603"/>
      <c r="AH57" s="603"/>
      <c r="AI57" s="603"/>
      <c r="AJ57" s="603"/>
      <c r="AK57" s="603"/>
      <c r="AL57" s="603"/>
      <c r="AM57" s="603"/>
      <c r="AN57" s="603"/>
      <c r="AO57" s="603"/>
      <c r="AP57" s="603"/>
      <c r="AQ57" s="603"/>
      <c r="AR57" s="603"/>
      <c r="AS57" s="603"/>
      <c r="AT57" s="603"/>
      <c r="AU57" s="603"/>
      <c r="AV57" s="603"/>
      <c r="AW57" s="603"/>
      <c r="AX57" s="603"/>
      <c r="AY57" s="603"/>
      <c r="AZ57" s="216"/>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240</v>
      </c>
      <c r="BS57" s="170" t="s">
        <v>241</v>
      </c>
      <c r="BT57" s="170" t="s">
        <v>306</v>
      </c>
      <c r="BU57" s="170" t="s">
        <v>307</v>
      </c>
      <c r="BV57" s="170" t="s">
        <v>243</v>
      </c>
      <c r="BW57" s="170" t="s">
        <v>308</v>
      </c>
      <c r="BX57" s="170" t="s">
        <v>309</v>
      </c>
      <c r="BY57" s="171" t="s">
        <v>310</v>
      </c>
      <c r="BZ57" s="1864"/>
      <c r="CA57" s="1864"/>
      <c r="CB57" s="1864"/>
      <c r="CC57" s="1864"/>
      <c r="CD57" s="1864"/>
      <c r="CE57" s="1864"/>
      <c r="CF57" s="1864"/>
      <c r="CG57" s="1864"/>
      <c r="CH57" s="1864"/>
      <c r="CI57" s="1864"/>
      <c r="CJ57" s="1864"/>
      <c r="CK57" s="1864"/>
      <c r="CL57" s="1864"/>
      <c r="CM57" s="1864"/>
      <c r="CN57" s="1864"/>
      <c r="CO57" s="1864"/>
      <c r="CP57" s="1864"/>
      <c r="CQ57" s="1864"/>
      <c r="CR57" s="1864"/>
      <c r="CS57" s="1864"/>
      <c r="CT57" s="1864"/>
      <c r="CU57" s="1864"/>
      <c r="CV57" s="1864"/>
      <c r="CW57" s="1864"/>
      <c r="CX57" s="1864"/>
      <c r="CY57" s="1864"/>
      <c r="CZ57" s="1864"/>
    </row>
    <row r="58" s="637" customFormat="true" ht="15" customHeight="true" x14ac:dyDescent="0.2">
      <c r="A58" s="1556" t="s">
        <v>311</v>
      </c>
      <c r="B58" s="1716" t="s">
        <v>312</v>
      </c>
      <c r="C58" s="1602">
        <v>11.3</v>
      </c>
      <c r="D58" s="1603">
        <v>18</v>
      </c>
      <c r="E58" s="1603">
        <v>25.3</v>
      </c>
      <c r="F58" s="1603">
        <v>27</v>
      </c>
      <c r="G58" s="1604">
        <v>19.100000000000001</v>
      </c>
      <c r="H58" s="1605">
        <v>20.9</v>
      </c>
      <c r="I58" s="1603">
        <v>29.4</v>
      </c>
      <c r="J58" s="1603">
        <v>27.8</v>
      </c>
      <c r="K58" s="1603">
        <v>22</v>
      </c>
      <c r="L58" s="1606">
        <v>17.899999999999999</v>
      </c>
      <c r="M58" s="1607">
        <v>9.5</v>
      </c>
      <c r="N58" s="1603">
        <v>13.4</v>
      </c>
      <c r="O58" s="1603">
        <v>19</v>
      </c>
      <c r="P58" s="1603">
        <v>24.1</v>
      </c>
      <c r="Q58" s="1604">
        <v>21.9</v>
      </c>
      <c r="R58" s="1605">
        <v>24.1</v>
      </c>
      <c r="S58" s="1603">
        <v>21.4</v>
      </c>
      <c r="T58" s="1603">
        <v>13.4</v>
      </c>
      <c r="U58" s="1603">
        <v>27.2</v>
      </c>
      <c r="V58" s="1603">
        <v>12.6</v>
      </c>
      <c r="W58" s="1603">
        <v>11.3</v>
      </c>
      <c r="X58" s="1603">
        <v>21.1</v>
      </c>
      <c r="Y58" s="1916">
        <v>25.7</v>
      </c>
      <c r="Z58" s="603"/>
      <c r="AA58" s="603"/>
      <c r="AB58" s="603"/>
      <c r="AC58" s="603"/>
      <c r="AD58" s="603"/>
      <c r="AE58" s="603"/>
      <c r="AF58" s="603"/>
      <c r="AG58" s="603"/>
      <c r="AH58" s="603"/>
      <c r="AI58" s="603"/>
      <c r="AJ58" s="603"/>
      <c r="AK58" s="603"/>
      <c r="AL58" s="603"/>
      <c r="AM58" s="603"/>
      <c r="AN58" s="603"/>
      <c r="AO58" s="603"/>
      <c r="AP58" s="603"/>
      <c r="AQ58" s="603"/>
      <c r="AR58" s="603"/>
      <c r="AS58" s="603"/>
      <c r="AT58" s="603"/>
      <c r="AU58" s="603"/>
      <c r="AV58" s="603"/>
      <c r="AW58" s="603"/>
      <c r="AX58" s="603"/>
      <c r="AY58" s="603"/>
      <c r="AZ58" s="216"/>
      <c r="BA58" s="236"/>
      <c r="BB58" s="153"/>
      <c r="BC58" s="320"/>
      <c r="BD58" s="301"/>
      <c r="BE58" s="301"/>
      <c r="BF58" s="301"/>
      <c r="BG58" s="321"/>
      <c r="BH58" s="329"/>
      <c r="BI58" s="301"/>
      <c r="BJ58" s="301"/>
      <c r="BK58" s="301"/>
      <c r="BL58" s="321"/>
      <c r="BM58" s="329"/>
      <c r="BN58" s="301"/>
      <c r="BO58" s="301"/>
      <c r="BP58" s="301"/>
      <c r="BQ58" s="321"/>
      <c r="BR58" s="329"/>
      <c r="BS58" s="301"/>
      <c r="BT58" s="301"/>
      <c r="BU58" s="301"/>
      <c r="BV58" s="301"/>
      <c r="BW58" s="301"/>
      <c r="BX58" s="301"/>
      <c r="BY58" s="302"/>
      <c r="BZ58" s="1865"/>
      <c r="CA58" s="1865"/>
      <c r="CB58" s="1865"/>
      <c r="CC58" s="1865"/>
      <c r="CD58" s="1865"/>
      <c r="CE58" s="1865"/>
      <c r="CF58" s="1865"/>
      <c r="CG58" s="1865"/>
      <c r="CH58" s="1865"/>
      <c r="CI58" s="1865"/>
      <c r="CJ58" s="1865"/>
      <c r="CK58" s="1865"/>
      <c r="CL58" s="1865"/>
      <c r="CM58" s="1865"/>
      <c r="CN58" s="1865"/>
      <c r="CO58" s="1865"/>
      <c r="CP58" s="1865"/>
      <c r="CQ58" s="1865"/>
      <c r="CR58" s="1865"/>
      <c r="CS58" s="1865"/>
      <c r="CT58" s="1865"/>
      <c r="CU58" s="1865"/>
      <c r="CV58" s="1865"/>
      <c r="CW58" s="1865"/>
      <c r="CX58" s="1865"/>
      <c r="CY58" s="1865"/>
      <c r="CZ58" s="1865"/>
    </row>
    <row r="59" s="637" customFormat="true" ht="15" customHeight="true" x14ac:dyDescent="0.2">
      <c r="A59" s="1543"/>
      <c r="B59" s="1717" t="s">
        <v>313</v>
      </c>
      <c r="C59" s="1608">
        <v>41.3</v>
      </c>
      <c r="D59" s="1609">
        <v>49.7</v>
      </c>
      <c r="E59" s="1609">
        <v>40.5</v>
      </c>
      <c r="F59" s="1609">
        <v>25.6</v>
      </c>
      <c r="G59" s="1610">
        <v>9.3000000000000007</v>
      </c>
      <c r="H59" s="1611">
        <v>50.9</v>
      </c>
      <c r="I59" s="1609">
        <v>34.799999999999997</v>
      </c>
      <c r="J59" s="1609">
        <v>18.899999999999999</v>
      </c>
      <c r="K59" s="1609">
        <v>11.1</v>
      </c>
      <c r="L59" s="1612">
        <v>3.6</v>
      </c>
      <c r="M59" s="1613">
        <v>36.200000000000003</v>
      </c>
      <c r="N59" s="1609">
        <v>45.9</v>
      </c>
      <c r="O59" s="1609">
        <v>50.1</v>
      </c>
      <c r="P59" s="1609">
        <v>40.9</v>
      </c>
      <c r="Q59" s="1610">
        <v>28.1</v>
      </c>
      <c r="R59" s="1611">
        <v>31</v>
      </c>
      <c r="S59" s="1609">
        <v>17.399999999999999</v>
      </c>
      <c r="T59" s="1609">
        <v>56.1</v>
      </c>
      <c r="U59" s="1609">
        <v>29.6</v>
      </c>
      <c r="V59" s="1609">
        <v>33.299999999999997</v>
      </c>
      <c r="W59" s="1609">
        <v>23.3</v>
      </c>
      <c r="X59" s="1609">
        <v>37.700000000000003</v>
      </c>
      <c r="Y59" s="1917">
        <v>30.4</v>
      </c>
      <c r="Z59" s="603"/>
      <c r="AA59" s="603"/>
      <c r="AB59" s="603"/>
      <c r="AC59" s="603"/>
      <c r="AD59" s="603"/>
      <c r="AE59" s="603"/>
      <c r="AF59" s="603"/>
      <c r="AG59" s="603"/>
      <c r="AH59" s="603"/>
      <c r="AI59" s="603"/>
      <c r="AJ59" s="603"/>
      <c r="AK59" s="603"/>
      <c r="AL59" s="603"/>
      <c r="AM59" s="603"/>
      <c r="AN59" s="603"/>
      <c r="AO59" s="603"/>
      <c r="AP59" s="603"/>
      <c r="AQ59" s="603"/>
      <c r="AR59" s="603"/>
      <c r="AS59" s="603"/>
      <c r="AT59" s="603"/>
      <c r="AU59" s="603"/>
      <c r="AV59" s="603"/>
      <c r="AW59" s="603"/>
      <c r="AX59" s="603"/>
      <c r="AY59" s="603"/>
      <c r="AZ59" s="216"/>
      <c r="BA59" s="237"/>
      <c r="BB59" s="154"/>
      <c r="BC59" s="322"/>
      <c r="BD59" s="303"/>
      <c r="BE59" s="303"/>
      <c r="BF59" s="303"/>
      <c r="BG59" s="323"/>
      <c r="BH59" s="330"/>
      <c r="BI59" s="303"/>
      <c r="BJ59" s="303"/>
      <c r="BK59" s="303"/>
      <c r="BL59" s="323"/>
      <c r="BM59" s="330"/>
      <c r="BN59" s="303"/>
      <c r="BO59" s="303"/>
      <c r="BP59" s="303"/>
      <c r="BQ59" s="323"/>
      <c r="BR59" s="330"/>
      <c r="BS59" s="303"/>
      <c r="BT59" s="303"/>
      <c r="BU59" s="303"/>
      <c r="BV59" s="303"/>
      <c r="BW59" s="303"/>
      <c r="BX59" s="303"/>
      <c r="BY59" s="304"/>
      <c r="BZ59" s="1866"/>
      <c r="CA59" s="1866"/>
      <c r="CB59" s="1866"/>
      <c r="CC59" s="1866"/>
      <c r="CD59" s="1866"/>
      <c r="CE59" s="1866"/>
      <c r="CF59" s="1866"/>
      <c r="CG59" s="1866"/>
      <c r="CH59" s="1866"/>
      <c r="CI59" s="1866"/>
      <c r="CJ59" s="1866"/>
      <c r="CK59" s="1866"/>
      <c r="CL59" s="1866"/>
      <c r="CM59" s="1866"/>
      <c r="CN59" s="1866"/>
      <c r="CO59" s="1866"/>
      <c r="CP59" s="1866"/>
      <c r="CQ59" s="1866"/>
      <c r="CR59" s="1866"/>
      <c r="CS59" s="1866"/>
      <c r="CT59" s="1866"/>
      <c r="CU59" s="1866"/>
      <c r="CV59" s="1866"/>
      <c r="CW59" s="1866"/>
      <c r="CX59" s="1866"/>
      <c r="CY59" s="1866"/>
      <c r="CZ59" s="1866"/>
    </row>
    <row r="60" s="637" customFormat="true" ht="15" customHeight="true" x14ac:dyDescent="0.2">
      <c r="A60" s="1543"/>
      <c r="B60" s="1717" t="s">
        <v>314</v>
      </c>
      <c r="C60" s="1608">
        <v>2.5</v>
      </c>
      <c r="D60" s="1609">
        <v>2.4</v>
      </c>
      <c r="E60" s="1609">
        <v>1.6</v>
      </c>
      <c r="F60" s="1609">
        <v>0.2</v>
      </c>
      <c r="G60" s="1610">
        <v>0.1</v>
      </c>
      <c r="H60" s="1611">
        <v>2</v>
      </c>
      <c r="I60" s="1609">
        <v>0.4</v>
      </c>
      <c r="J60" s="1609">
        <v>0.1</v>
      </c>
      <c r="K60" s="1609">
        <v>0</v>
      </c>
      <c r="L60" s="1612">
        <v>0</v>
      </c>
      <c r="M60" s="1613">
        <v>2.5</v>
      </c>
      <c r="N60" s="1609">
        <v>3.1</v>
      </c>
      <c r="O60" s="1609">
        <v>2</v>
      </c>
      <c r="P60" s="1609">
        <v>1.9</v>
      </c>
      <c r="Q60" s="1610">
        <v>0.5</v>
      </c>
      <c r="R60" s="1611">
        <v>0.8</v>
      </c>
      <c r="S60" s="1609">
        <v>0.2</v>
      </c>
      <c r="T60" s="1609">
        <v>3.4</v>
      </c>
      <c r="U60" s="1609">
        <v>2.1</v>
      </c>
      <c r="V60" s="1609">
        <v>1.3</v>
      </c>
      <c r="W60" s="1609">
        <v>0.7</v>
      </c>
      <c r="X60" s="1609">
        <v>0.5</v>
      </c>
      <c r="Y60" s="1917">
        <v>3.5</v>
      </c>
      <c r="Z60" s="603"/>
      <c r="AA60" s="603"/>
      <c r="AB60" s="603"/>
      <c r="AC60" s="603"/>
      <c r="AD60" s="603"/>
      <c r="AE60" s="603"/>
      <c r="AF60" s="603"/>
      <c r="AG60" s="603"/>
      <c r="AH60" s="603"/>
      <c r="AI60" s="603"/>
      <c r="AJ60" s="603"/>
      <c r="AK60" s="603"/>
      <c r="AL60" s="603"/>
      <c r="AM60" s="603"/>
      <c r="AN60" s="603"/>
      <c r="AO60" s="603"/>
      <c r="AP60" s="603"/>
      <c r="AQ60" s="603"/>
      <c r="AR60" s="603"/>
      <c r="AS60" s="603"/>
      <c r="AT60" s="603"/>
      <c r="AU60" s="603"/>
      <c r="AV60" s="603"/>
      <c r="AW60" s="603"/>
      <c r="AX60" s="603"/>
      <c r="AY60" s="603"/>
      <c r="AZ60" s="216"/>
      <c r="BA60" s="237"/>
      <c r="BB60" s="154"/>
      <c r="BC60" s="322"/>
      <c r="BD60" s="303"/>
      <c r="BE60" s="303"/>
      <c r="BF60" s="303"/>
      <c r="BG60" s="323"/>
      <c r="BH60" s="330"/>
      <c r="BI60" s="303"/>
      <c r="BJ60" s="303"/>
      <c r="BK60" s="303"/>
      <c r="BL60" s="323"/>
      <c r="BM60" s="330"/>
      <c r="BN60" s="303"/>
      <c r="BO60" s="303"/>
      <c r="BP60" s="303"/>
      <c r="BQ60" s="323"/>
      <c r="BR60" s="330"/>
      <c r="BS60" s="303"/>
      <c r="BT60" s="303"/>
      <c r="BU60" s="303"/>
      <c r="BV60" s="303"/>
      <c r="BW60" s="303"/>
      <c r="BX60" s="303"/>
      <c r="BY60" s="304"/>
      <c r="BZ60" s="1866"/>
      <c r="CA60" s="1866"/>
      <c r="CB60" s="1866"/>
      <c r="CC60" s="1866"/>
      <c r="CD60" s="1866"/>
      <c r="CE60" s="1866"/>
      <c r="CF60" s="1866"/>
      <c r="CG60" s="1866"/>
      <c r="CH60" s="1866"/>
      <c r="CI60" s="1866"/>
      <c r="CJ60" s="1866"/>
      <c r="CK60" s="1866"/>
      <c r="CL60" s="1866"/>
      <c r="CM60" s="1866"/>
      <c r="CN60" s="1866"/>
      <c r="CO60" s="1866"/>
      <c r="CP60" s="1866"/>
      <c r="CQ60" s="1866"/>
      <c r="CR60" s="1866"/>
      <c r="CS60" s="1866"/>
      <c r="CT60" s="1866"/>
      <c r="CU60" s="1866"/>
      <c r="CV60" s="1866"/>
      <c r="CW60" s="1866"/>
      <c r="CX60" s="1866"/>
      <c r="CY60" s="1866"/>
      <c r="CZ60" s="1866"/>
    </row>
    <row r="61" s="637" customFormat="true" ht="15" customHeight="true" x14ac:dyDescent="0.2">
      <c r="A61" s="1543"/>
      <c r="B61" s="1717" t="s">
        <v>315</v>
      </c>
      <c r="C61" s="1608">
        <v>8</v>
      </c>
      <c r="D61" s="1609">
        <v>3.9</v>
      </c>
      <c r="E61" s="1609">
        <v>3</v>
      </c>
      <c r="F61" s="1609">
        <v>0.8</v>
      </c>
      <c r="G61" s="1610">
        <v>0.2</v>
      </c>
      <c r="H61" s="1611">
        <v>5.2</v>
      </c>
      <c r="I61" s="1609">
        <v>1.6</v>
      </c>
      <c r="J61" s="1609">
        <v>0.6</v>
      </c>
      <c r="K61" s="1609">
        <v>0.1</v>
      </c>
      <c r="L61" s="1612">
        <v>0.1</v>
      </c>
      <c r="M61" s="1613">
        <v>8.6999999999999993</v>
      </c>
      <c r="N61" s="1609">
        <v>5.9</v>
      </c>
      <c r="O61" s="1609">
        <v>2.8</v>
      </c>
      <c r="P61" s="1609">
        <v>3.6</v>
      </c>
      <c r="Q61" s="1610">
        <v>1</v>
      </c>
      <c r="R61" s="1611">
        <v>2.1</v>
      </c>
      <c r="S61" s="1609">
        <v>1.5</v>
      </c>
      <c r="T61" s="1609">
        <v>4.5</v>
      </c>
      <c r="U61" s="1609">
        <v>5.5</v>
      </c>
      <c r="V61" s="1609">
        <v>4.2</v>
      </c>
      <c r="W61" s="1609">
        <v>1.9</v>
      </c>
      <c r="X61" s="1609">
        <v>2.7</v>
      </c>
      <c r="Y61" s="1917">
        <v>4.8</v>
      </c>
      <c r="Z61" s="603"/>
      <c r="AA61" s="603"/>
      <c r="AB61" s="603"/>
      <c r="AC61" s="603"/>
      <c r="AD61" s="603"/>
      <c r="AE61" s="603"/>
      <c r="AF61" s="603"/>
      <c r="AG61" s="603"/>
      <c r="AH61" s="603"/>
      <c r="AI61" s="603"/>
      <c r="AJ61" s="603"/>
      <c r="AK61" s="603"/>
      <c r="AL61" s="603"/>
      <c r="AM61" s="603"/>
      <c r="AN61" s="603"/>
      <c r="AO61" s="603"/>
      <c r="AP61" s="603"/>
      <c r="AQ61" s="603"/>
      <c r="AR61" s="603"/>
      <c r="AS61" s="603"/>
      <c r="AT61" s="603"/>
      <c r="AU61" s="603"/>
      <c r="AV61" s="603"/>
      <c r="AW61" s="603"/>
      <c r="AX61" s="603"/>
      <c r="AY61" s="603"/>
      <c r="AZ61" s="216"/>
      <c r="BA61" s="237"/>
      <c r="BB61" s="154"/>
      <c r="BC61" s="322"/>
      <c r="BD61" s="303"/>
      <c r="BE61" s="303"/>
      <c r="BF61" s="303"/>
      <c r="BG61" s="323"/>
      <c r="BH61" s="330"/>
      <c r="BI61" s="303"/>
      <c r="BJ61" s="303"/>
      <c r="BK61" s="303"/>
      <c r="BL61" s="323"/>
      <c r="BM61" s="330"/>
      <c r="BN61" s="303"/>
      <c r="BO61" s="303"/>
      <c r="BP61" s="303"/>
      <c r="BQ61" s="323"/>
      <c r="BR61" s="330"/>
      <c r="BS61" s="303"/>
      <c r="BT61" s="303"/>
      <c r="BU61" s="303"/>
      <c r="BV61" s="303"/>
      <c r="BW61" s="303"/>
      <c r="BX61" s="303"/>
      <c r="BY61" s="304"/>
      <c r="BZ61" s="1866"/>
      <c r="CA61" s="1866"/>
      <c r="CB61" s="1866"/>
      <c r="CC61" s="1866"/>
      <c r="CD61" s="1866"/>
      <c r="CE61" s="1866"/>
      <c r="CF61" s="1866"/>
      <c r="CG61" s="1866"/>
      <c r="CH61" s="1866"/>
      <c r="CI61" s="1866"/>
      <c r="CJ61" s="1866"/>
      <c r="CK61" s="1866"/>
      <c r="CL61" s="1866"/>
      <c r="CM61" s="1866"/>
      <c r="CN61" s="1866"/>
      <c r="CO61" s="1866"/>
      <c r="CP61" s="1866"/>
      <c r="CQ61" s="1866"/>
      <c r="CR61" s="1866"/>
      <c r="CS61" s="1866"/>
      <c r="CT61" s="1866"/>
      <c r="CU61" s="1866"/>
      <c r="CV61" s="1866"/>
      <c r="CW61" s="1866"/>
      <c r="CX61" s="1866"/>
      <c r="CY61" s="1866"/>
      <c r="CZ61" s="1866"/>
    </row>
    <row r="62" s="637" customFormat="true" ht="15" customHeight="true" x14ac:dyDescent="0.2">
      <c r="A62" s="1543"/>
      <c r="B62" s="1717" t="s">
        <v>316</v>
      </c>
      <c r="C62" s="1608">
        <v>1.5</v>
      </c>
      <c r="D62" s="1609">
        <v>1.2</v>
      </c>
      <c r="E62" s="1609">
        <v>0.8</v>
      </c>
      <c r="F62" s="1609">
        <v>0.1</v>
      </c>
      <c r="G62" s="1610">
        <v>0</v>
      </c>
      <c r="H62" s="1611">
        <v>0.9</v>
      </c>
      <c r="I62" s="1609">
        <v>0.2</v>
      </c>
      <c r="J62" s="1609">
        <v>0</v>
      </c>
      <c r="K62" s="1609">
        <v>0</v>
      </c>
      <c r="L62" s="1612">
        <v>0</v>
      </c>
      <c r="M62" s="1613">
        <v>1.5</v>
      </c>
      <c r="N62" s="1609">
        <v>1.3</v>
      </c>
      <c r="O62" s="1609">
        <v>1.4</v>
      </c>
      <c r="P62" s="1609">
        <v>1</v>
      </c>
      <c r="Q62" s="1610">
        <v>0.3</v>
      </c>
      <c r="R62" s="1611">
        <v>2.2000000000000002</v>
      </c>
      <c r="S62" s="1609">
        <v>0</v>
      </c>
      <c r="T62" s="1609">
        <v>0.6</v>
      </c>
      <c r="U62" s="1609">
        <v>0.8</v>
      </c>
      <c r="V62" s="1609">
        <v>1.1000000000000001</v>
      </c>
      <c r="W62" s="1609">
        <v>0.3</v>
      </c>
      <c r="X62" s="1609">
        <v>0.4</v>
      </c>
      <c r="Y62" s="1917">
        <v>1.6</v>
      </c>
      <c r="Z62" s="603"/>
      <c r="AA62" s="603"/>
      <c r="AB62" s="603"/>
      <c r="AC62" s="603"/>
      <c r="AD62" s="603"/>
      <c r="AE62" s="603"/>
      <c r="AF62" s="603"/>
      <c r="AG62" s="603"/>
      <c r="AH62" s="603"/>
      <c r="AI62" s="603"/>
      <c r="AJ62" s="603"/>
      <c r="AK62" s="603"/>
      <c r="AL62" s="603"/>
      <c r="AM62" s="603"/>
      <c r="AN62" s="603"/>
      <c r="AO62" s="603"/>
      <c r="AP62" s="603"/>
      <c r="AQ62" s="603"/>
      <c r="AR62" s="603"/>
      <c r="AS62" s="603"/>
      <c r="AT62" s="603"/>
      <c r="AU62" s="603"/>
      <c r="AV62" s="603"/>
      <c r="AW62" s="603"/>
      <c r="AX62" s="603"/>
      <c r="AY62" s="603"/>
      <c r="AZ62" s="216"/>
      <c r="BA62" s="237"/>
      <c r="BB62" s="154"/>
      <c r="BC62" s="322"/>
      <c r="BD62" s="303"/>
      <c r="BE62" s="303"/>
      <c r="BF62" s="303"/>
      <c r="BG62" s="323"/>
      <c r="BH62" s="330"/>
      <c r="BI62" s="303"/>
      <c r="BJ62" s="303"/>
      <c r="BK62" s="303"/>
      <c r="BL62" s="323"/>
      <c r="BM62" s="330"/>
      <c r="BN62" s="303"/>
      <c r="BO62" s="303"/>
      <c r="BP62" s="303"/>
      <c r="BQ62" s="323"/>
      <c r="BR62" s="330"/>
      <c r="BS62" s="303"/>
      <c r="BT62" s="303"/>
      <c r="BU62" s="303"/>
      <c r="BV62" s="303"/>
      <c r="BW62" s="303"/>
      <c r="BX62" s="303"/>
      <c r="BY62" s="304"/>
      <c r="BZ62" s="1866"/>
      <c r="CA62" s="1866"/>
      <c r="CB62" s="1866"/>
      <c r="CC62" s="1866"/>
      <c r="CD62" s="1866"/>
      <c r="CE62" s="1866"/>
      <c r="CF62" s="1866"/>
      <c r="CG62" s="1866"/>
      <c r="CH62" s="1866"/>
      <c r="CI62" s="1866"/>
      <c r="CJ62" s="1866"/>
      <c r="CK62" s="1866"/>
      <c r="CL62" s="1866"/>
      <c r="CM62" s="1866"/>
      <c r="CN62" s="1866"/>
      <c r="CO62" s="1866"/>
      <c r="CP62" s="1866"/>
      <c r="CQ62" s="1866"/>
      <c r="CR62" s="1866"/>
      <c r="CS62" s="1866"/>
      <c r="CT62" s="1866"/>
      <c r="CU62" s="1866"/>
      <c r="CV62" s="1866"/>
      <c r="CW62" s="1866"/>
      <c r="CX62" s="1866"/>
      <c r="CY62" s="1866"/>
      <c r="CZ62" s="1866"/>
    </row>
    <row r="63" s="637" customFormat="true" ht="15" customHeight="true" x14ac:dyDescent="0.2">
      <c r="A63" s="1543"/>
      <c r="B63" s="1717" t="s">
        <v>317</v>
      </c>
      <c r="C63" s="1608">
        <v>14</v>
      </c>
      <c r="D63" s="1609">
        <v>14.5</v>
      </c>
      <c r="E63" s="1609">
        <v>14.1</v>
      </c>
      <c r="F63" s="1609">
        <v>7.9</v>
      </c>
      <c r="G63" s="1610">
        <v>1.9</v>
      </c>
      <c r="H63" s="1611">
        <v>9.4</v>
      </c>
      <c r="I63" s="1609">
        <v>7.3</v>
      </c>
      <c r="J63" s="1609">
        <v>4.0999999999999996</v>
      </c>
      <c r="K63" s="1609">
        <v>1.1000000000000001</v>
      </c>
      <c r="L63" s="1612">
        <v>1.1000000000000001</v>
      </c>
      <c r="M63" s="1613">
        <v>14.9</v>
      </c>
      <c r="N63" s="1609">
        <v>15.2</v>
      </c>
      <c r="O63" s="1609">
        <v>16.2</v>
      </c>
      <c r="P63" s="1609">
        <v>17</v>
      </c>
      <c r="Q63" s="1610">
        <v>10.9</v>
      </c>
      <c r="R63" s="1611">
        <v>12.8</v>
      </c>
      <c r="S63" s="1609">
        <v>3.8</v>
      </c>
      <c r="T63" s="1609">
        <v>5.2</v>
      </c>
      <c r="U63" s="1609">
        <v>4.5999999999999996</v>
      </c>
      <c r="V63" s="1609">
        <v>9.6999999999999993</v>
      </c>
      <c r="W63" s="1609">
        <v>25.1</v>
      </c>
      <c r="X63" s="1609">
        <v>18.7</v>
      </c>
      <c r="Y63" s="1917">
        <v>8.5</v>
      </c>
      <c r="Z63" s="603"/>
      <c r="AA63" s="603"/>
      <c r="AB63" s="603"/>
      <c r="AC63" s="603"/>
      <c r="AD63" s="603"/>
      <c r="AE63" s="603"/>
      <c r="AF63" s="603"/>
      <c r="AG63" s="603"/>
      <c r="AH63" s="603"/>
      <c r="AI63" s="603"/>
      <c r="AJ63" s="603"/>
      <c r="AK63" s="603"/>
      <c r="AL63" s="603"/>
      <c r="AM63" s="603"/>
      <c r="AN63" s="603"/>
      <c r="AO63" s="603"/>
      <c r="AP63" s="603"/>
      <c r="AQ63" s="603"/>
      <c r="AR63" s="603"/>
      <c r="AS63" s="603"/>
      <c r="AT63" s="603"/>
      <c r="AU63" s="603"/>
      <c r="AV63" s="603"/>
      <c r="AW63" s="603"/>
      <c r="AX63" s="603"/>
      <c r="AY63" s="603"/>
      <c r="AZ63" s="216"/>
      <c r="BA63" s="237"/>
      <c r="BB63" s="154"/>
      <c r="BC63" s="322"/>
      <c r="BD63" s="303"/>
      <c r="BE63" s="303"/>
      <c r="BF63" s="303"/>
      <c r="BG63" s="323"/>
      <c r="BH63" s="330"/>
      <c r="BI63" s="303"/>
      <c r="BJ63" s="303"/>
      <c r="BK63" s="303"/>
      <c r="BL63" s="323"/>
      <c r="BM63" s="330"/>
      <c r="BN63" s="303"/>
      <c r="BO63" s="303"/>
      <c r="BP63" s="303"/>
      <c r="BQ63" s="323"/>
      <c r="BR63" s="330"/>
      <c r="BS63" s="303"/>
      <c r="BT63" s="303"/>
      <c r="BU63" s="303"/>
      <c r="BV63" s="303"/>
      <c r="BW63" s="303"/>
      <c r="BX63" s="303"/>
      <c r="BY63" s="304"/>
      <c r="BZ63" s="1866"/>
      <c r="CA63" s="1866"/>
      <c r="CB63" s="1866"/>
      <c r="CC63" s="1866"/>
      <c r="CD63" s="1866"/>
      <c r="CE63" s="1866"/>
      <c r="CF63" s="1866"/>
      <c r="CG63" s="1866"/>
      <c r="CH63" s="1866"/>
      <c r="CI63" s="1866"/>
      <c r="CJ63" s="1866"/>
      <c r="CK63" s="1866"/>
      <c r="CL63" s="1866"/>
      <c r="CM63" s="1866"/>
      <c r="CN63" s="1866"/>
      <c r="CO63" s="1866"/>
      <c r="CP63" s="1866"/>
      <c r="CQ63" s="1866"/>
      <c r="CR63" s="1866"/>
      <c r="CS63" s="1866"/>
      <c r="CT63" s="1866"/>
      <c r="CU63" s="1866"/>
      <c r="CV63" s="1866"/>
      <c r="CW63" s="1866"/>
      <c r="CX63" s="1866"/>
      <c r="CY63" s="1866"/>
      <c r="CZ63" s="1866"/>
    </row>
    <row r="64" s="637" customFormat="true" ht="15" customHeight="true" x14ac:dyDescent="0.2">
      <c r="A64" s="1543"/>
      <c r="B64" s="1717" t="s">
        <v>318</v>
      </c>
      <c r="C64" s="1608">
        <v>4.7</v>
      </c>
      <c r="D64" s="1609">
        <v>0.9</v>
      </c>
      <c r="E64" s="1609">
        <v>0.2</v>
      </c>
      <c r="F64" s="1609">
        <v>0.5</v>
      </c>
      <c r="G64" s="1610">
        <v>0</v>
      </c>
      <c r="H64" s="1611">
        <v>0.2</v>
      </c>
      <c r="I64" s="1609">
        <v>0</v>
      </c>
      <c r="J64" s="1609">
        <v>0</v>
      </c>
      <c r="K64" s="1609">
        <v>0</v>
      </c>
      <c r="L64" s="1612">
        <v>0</v>
      </c>
      <c r="M64" s="1613">
        <v>6.6</v>
      </c>
      <c r="N64" s="1609">
        <v>2.4</v>
      </c>
      <c r="O64" s="1609">
        <v>0.6</v>
      </c>
      <c r="P64" s="1609">
        <v>0.3</v>
      </c>
      <c r="Q64" s="1610">
        <v>0.8</v>
      </c>
      <c r="R64" s="1611">
        <v>0.1</v>
      </c>
      <c r="S64" s="1609">
        <v>0</v>
      </c>
      <c r="T64" s="1609">
        <v>1.7</v>
      </c>
      <c r="U64" s="1609">
        <v>1.8</v>
      </c>
      <c r="V64" s="1609">
        <v>6.8</v>
      </c>
      <c r="W64" s="1609">
        <v>1.7</v>
      </c>
      <c r="X64" s="1609">
        <v>0.3</v>
      </c>
      <c r="Y64" s="1917">
        <v>0.8</v>
      </c>
      <c r="Z64" s="603"/>
      <c r="AA64" s="603"/>
      <c r="AB64" s="603"/>
      <c r="AC64" s="603"/>
      <c r="AD64" s="603"/>
      <c r="AE64" s="603"/>
      <c r="AF64" s="603"/>
      <c r="AG64" s="603"/>
      <c r="AH64" s="603"/>
      <c r="AI64" s="603"/>
      <c r="AJ64" s="603"/>
      <c r="AK64" s="603"/>
      <c r="AL64" s="603"/>
      <c r="AM64" s="603"/>
      <c r="AN64" s="603"/>
      <c r="AO64" s="603"/>
      <c r="AP64" s="603"/>
      <c r="AQ64" s="603"/>
      <c r="AR64" s="603"/>
      <c r="AS64" s="603"/>
      <c r="AT64" s="603"/>
      <c r="AU64" s="603"/>
      <c r="AV64" s="603"/>
      <c r="AW64" s="603"/>
      <c r="AX64" s="603"/>
      <c r="AY64" s="603"/>
      <c r="AZ64" s="216"/>
      <c r="BA64" s="237"/>
      <c r="BB64" s="154"/>
      <c r="BC64" s="322"/>
      <c r="BD64" s="303"/>
      <c r="BE64" s="303"/>
      <c r="BF64" s="303"/>
      <c r="BG64" s="323"/>
      <c r="BH64" s="330"/>
      <c r="BI64" s="303"/>
      <c r="BJ64" s="303"/>
      <c r="BK64" s="303"/>
      <c r="BL64" s="323"/>
      <c r="BM64" s="330"/>
      <c r="BN64" s="303"/>
      <c r="BO64" s="303"/>
      <c r="BP64" s="303"/>
      <c r="BQ64" s="323"/>
      <c r="BR64" s="330"/>
      <c r="BS64" s="303"/>
      <c r="BT64" s="303"/>
      <c r="BU64" s="303"/>
      <c r="BV64" s="303"/>
      <c r="BW64" s="303"/>
      <c r="BX64" s="303"/>
      <c r="BY64" s="304"/>
      <c r="BZ64" s="1866"/>
      <c r="CA64" s="1866"/>
      <c r="CB64" s="1866"/>
      <c r="CC64" s="1866"/>
      <c r="CD64" s="1866"/>
      <c r="CE64" s="1866"/>
      <c r="CF64" s="1866"/>
      <c r="CG64" s="1866"/>
      <c r="CH64" s="1866"/>
      <c r="CI64" s="1866"/>
      <c r="CJ64" s="1866"/>
      <c r="CK64" s="1866"/>
      <c r="CL64" s="1866"/>
      <c r="CM64" s="1866"/>
      <c r="CN64" s="1866"/>
      <c r="CO64" s="1866"/>
      <c r="CP64" s="1866"/>
      <c r="CQ64" s="1866"/>
      <c r="CR64" s="1866"/>
      <c r="CS64" s="1866"/>
      <c r="CT64" s="1866"/>
      <c r="CU64" s="1866"/>
      <c r="CV64" s="1866"/>
      <c r="CW64" s="1866"/>
      <c r="CX64" s="1866"/>
      <c r="CY64" s="1866"/>
      <c r="CZ64" s="1866"/>
    </row>
    <row r="65" s="637" customFormat="true" ht="15" customHeight="true" x14ac:dyDescent="0.2">
      <c r="A65" s="1543"/>
      <c r="B65" s="1717" t="s">
        <v>319</v>
      </c>
      <c r="C65" s="1608">
        <v>1.4</v>
      </c>
      <c r="D65" s="1609">
        <v>0.6</v>
      </c>
      <c r="E65" s="1609">
        <v>0.2</v>
      </c>
      <c r="F65" s="1609">
        <v>0</v>
      </c>
      <c r="G65" s="1610">
        <v>0</v>
      </c>
      <c r="H65" s="1611">
        <v>0</v>
      </c>
      <c r="I65" s="1609">
        <v>0</v>
      </c>
      <c r="J65" s="1609">
        <v>0</v>
      </c>
      <c r="K65" s="1609">
        <v>0</v>
      </c>
      <c r="L65" s="1612">
        <v>0</v>
      </c>
      <c r="M65" s="1613">
        <v>1.8</v>
      </c>
      <c r="N65" s="1609">
        <v>1.2</v>
      </c>
      <c r="O65" s="1609">
        <v>0.6</v>
      </c>
      <c r="P65" s="1609">
        <v>0.3</v>
      </c>
      <c r="Q65" s="1610">
        <v>0</v>
      </c>
      <c r="R65" s="1611">
        <v>0</v>
      </c>
      <c r="S65" s="1609">
        <v>0</v>
      </c>
      <c r="T65" s="1609">
        <v>0.7</v>
      </c>
      <c r="U65" s="1609">
        <v>0.5</v>
      </c>
      <c r="V65" s="1609">
        <v>2.1</v>
      </c>
      <c r="W65" s="1609">
        <v>0.7</v>
      </c>
      <c r="X65" s="1609">
        <v>0.3</v>
      </c>
      <c r="Y65" s="1917">
        <v>0.1</v>
      </c>
      <c r="Z65" s="603"/>
      <c r="AA65" s="603"/>
      <c r="AB65" s="603"/>
      <c r="AC65" s="603"/>
      <c r="AD65" s="603"/>
      <c r="AE65" s="603"/>
      <c r="AF65" s="603"/>
      <c r="AG65" s="603"/>
      <c r="AH65" s="603"/>
      <c r="AI65" s="603"/>
      <c r="AJ65" s="603"/>
      <c r="AK65" s="603"/>
      <c r="AL65" s="603"/>
      <c r="AM65" s="603"/>
      <c r="AN65" s="603"/>
      <c r="AO65" s="603"/>
      <c r="AP65" s="603"/>
      <c r="AQ65" s="603"/>
      <c r="AR65" s="603"/>
      <c r="AS65" s="603"/>
      <c r="AT65" s="603"/>
      <c r="AU65" s="603"/>
      <c r="AV65" s="603"/>
      <c r="AW65" s="603"/>
      <c r="AX65" s="603"/>
      <c r="AY65" s="603"/>
      <c r="AZ65" s="216"/>
      <c r="BA65" s="237"/>
      <c r="BB65" s="154"/>
      <c r="BC65" s="322"/>
      <c r="BD65" s="303"/>
      <c r="BE65" s="303"/>
      <c r="BF65" s="303"/>
      <c r="BG65" s="323"/>
      <c r="BH65" s="330"/>
      <c r="BI65" s="303"/>
      <c r="BJ65" s="303"/>
      <c r="BK65" s="303"/>
      <c r="BL65" s="323"/>
      <c r="BM65" s="330"/>
      <c r="BN65" s="303"/>
      <c r="BO65" s="303"/>
      <c r="BP65" s="303"/>
      <c r="BQ65" s="323"/>
      <c r="BR65" s="330"/>
      <c r="BS65" s="303"/>
      <c r="BT65" s="303"/>
      <c r="BU65" s="303"/>
      <c r="BV65" s="303"/>
      <c r="BW65" s="303"/>
      <c r="BX65" s="303"/>
      <c r="BY65" s="304"/>
      <c r="BZ65" s="1866"/>
      <c r="CA65" s="1866"/>
      <c r="CB65" s="1866"/>
      <c r="CC65" s="1866"/>
      <c r="CD65" s="1866"/>
      <c r="CE65" s="1866"/>
      <c r="CF65" s="1866"/>
      <c r="CG65" s="1866"/>
      <c r="CH65" s="1866"/>
      <c r="CI65" s="1866"/>
      <c r="CJ65" s="1866"/>
      <c r="CK65" s="1866"/>
      <c r="CL65" s="1866"/>
      <c r="CM65" s="1866"/>
      <c r="CN65" s="1866"/>
      <c r="CO65" s="1866"/>
      <c r="CP65" s="1866"/>
      <c r="CQ65" s="1866"/>
      <c r="CR65" s="1866"/>
      <c r="CS65" s="1866"/>
      <c r="CT65" s="1866"/>
      <c r="CU65" s="1866"/>
      <c r="CV65" s="1866"/>
      <c r="CW65" s="1866"/>
      <c r="CX65" s="1866"/>
      <c r="CY65" s="1866"/>
      <c r="CZ65" s="1866"/>
    </row>
    <row r="66" s="637" customFormat="true" ht="15" customHeight="true" x14ac:dyDescent="0.2">
      <c r="A66" s="1543"/>
      <c r="B66" s="1717" t="s">
        <v>320</v>
      </c>
      <c r="C66" s="1608">
        <v>2.4</v>
      </c>
      <c r="D66" s="1609">
        <v>1.1000000000000001</v>
      </c>
      <c r="E66" s="1609">
        <v>0.4</v>
      </c>
      <c r="F66" s="1609">
        <v>0.3</v>
      </c>
      <c r="G66" s="1610">
        <v>0.1</v>
      </c>
      <c r="H66" s="1611">
        <v>0.3</v>
      </c>
      <c r="I66" s="1609">
        <v>0.2</v>
      </c>
      <c r="J66" s="1609">
        <v>0</v>
      </c>
      <c r="K66" s="1609">
        <v>0</v>
      </c>
      <c r="L66" s="1612">
        <v>0.1</v>
      </c>
      <c r="M66" s="1613">
        <v>3.1</v>
      </c>
      <c r="N66" s="1609">
        <v>2</v>
      </c>
      <c r="O66" s="1609">
        <v>1</v>
      </c>
      <c r="P66" s="1609">
        <v>0.4</v>
      </c>
      <c r="Q66" s="1610">
        <v>0.5</v>
      </c>
      <c r="R66" s="1611">
        <v>0.1</v>
      </c>
      <c r="S66" s="1609">
        <v>0</v>
      </c>
      <c r="T66" s="1609">
        <v>1.2</v>
      </c>
      <c r="U66" s="1609">
        <v>1.4</v>
      </c>
      <c r="V66" s="1609">
        <v>2.5</v>
      </c>
      <c r="W66" s="1609">
        <v>0.9</v>
      </c>
      <c r="X66" s="1609">
        <v>0.4</v>
      </c>
      <c r="Y66" s="1917">
        <v>2.1</v>
      </c>
      <c r="Z66" s="603"/>
      <c r="AA66" s="603"/>
      <c r="AB66" s="603"/>
      <c r="AC66" s="603"/>
      <c r="AD66" s="603"/>
      <c r="AE66" s="603"/>
      <c r="AF66" s="603"/>
      <c r="AG66" s="603"/>
      <c r="AH66" s="603"/>
      <c r="AI66" s="603"/>
      <c r="AJ66" s="603"/>
      <c r="AK66" s="603"/>
      <c r="AL66" s="603"/>
      <c r="AM66" s="603"/>
      <c r="AN66" s="603"/>
      <c r="AO66" s="603"/>
      <c r="AP66" s="603"/>
      <c r="AQ66" s="603"/>
      <c r="AR66" s="603"/>
      <c r="AS66" s="603"/>
      <c r="AT66" s="603"/>
      <c r="AU66" s="603"/>
      <c r="AV66" s="603"/>
      <c r="AW66" s="603"/>
      <c r="AX66" s="603"/>
      <c r="AY66" s="603"/>
      <c r="AZ66" s="216"/>
      <c r="BA66" s="237"/>
      <c r="BB66" s="154"/>
      <c r="BC66" s="322"/>
      <c r="BD66" s="303"/>
      <c r="BE66" s="303"/>
      <c r="BF66" s="303"/>
      <c r="BG66" s="323"/>
      <c r="BH66" s="330"/>
      <c r="BI66" s="303"/>
      <c r="BJ66" s="303"/>
      <c r="BK66" s="303"/>
      <c r="BL66" s="323"/>
      <c r="BM66" s="330"/>
      <c r="BN66" s="303"/>
      <c r="BO66" s="303"/>
      <c r="BP66" s="303"/>
      <c r="BQ66" s="323"/>
      <c r="BR66" s="330"/>
      <c r="BS66" s="303"/>
      <c r="BT66" s="303"/>
      <c r="BU66" s="303"/>
      <c r="BV66" s="303"/>
      <c r="BW66" s="303"/>
      <c r="BX66" s="303"/>
      <c r="BY66" s="304"/>
      <c r="BZ66" s="1866"/>
      <c r="CA66" s="1866"/>
      <c r="CB66" s="1866"/>
      <c r="CC66" s="1866"/>
      <c r="CD66" s="1866"/>
      <c r="CE66" s="1866"/>
      <c r="CF66" s="1866"/>
      <c r="CG66" s="1866"/>
      <c r="CH66" s="1866"/>
      <c r="CI66" s="1866"/>
      <c r="CJ66" s="1866"/>
      <c r="CK66" s="1866"/>
      <c r="CL66" s="1866"/>
      <c r="CM66" s="1866"/>
      <c r="CN66" s="1866"/>
      <c r="CO66" s="1866"/>
      <c r="CP66" s="1866"/>
      <c r="CQ66" s="1866"/>
      <c r="CR66" s="1866"/>
      <c r="CS66" s="1866"/>
      <c r="CT66" s="1866"/>
      <c r="CU66" s="1866"/>
      <c r="CV66" s="1866"/>
      <c r="CW66" s="1866"/>
      <c r="CX66" s="1866"/>
      <c r="CY66" s="1866"/>
      <c r="CZ66" s="1866"/>
    </row>
    <row r="67" s="637" customFormat="true" ht="15" customHeight="true" x14ac:dyDescent="0.2">
      <c r="A67" s="1543"/>
      <c r="B67" s="1717" t="s">
        <v>321</v>
      </c>
      <c r="C67" s="1608">
        <v>7.4</v>
      </c>
      <c r="D67" s="1609">
        <v>2.1</v>
      </c>
      <c r="E67" s="1609">
        <v>0.7</v>
      </c>
      <c r="F67" s="1609">
        <v>0.2</v>
      </c>
      <c r="G67" s="1610">
        <v>0</v>
      </c>
      <c r="H67" s="1611">
        <v>1.1000000000000001</v>
      </c>
      <c r="I67" s="1609">
        <v>0.2</v>
      </c>
      <c r="J67" s="1609">
        <v>0.1</v>
      </c>
      <c r="K67" s="1609">
        <v>0</v>
      </c>
      <c r="L67" s="1612">
        <v>0.1</v>
      </c>
      <c r="M67" s="1613">
        <v>9.8000000000000007</v>
      </c>
      <c r="N67" s="1609">
        <v>4.4000000000000004</v>
      </c>
      <c r="O67" s="1609">
        <v>1.8</v>
      </c>
      <c r="P67" s="1609">
        <v>1</v>
      </c>
      <c r="Q67" s="1610">
        <v>0.2</v>
      </c>
      <c r="R67" s="1611">
        <v>0.3</v>
      </c>
      <c r="S67" s="1609">
        <v>0.1</v>
      </c>
      <c r="T67" s="1609">
        <v>1.9</v>
      </c>
      <c r="U67" s="1609">
        <v>2.9</v>
      </c>
      <c r="V67" s="1609">
        <v>8.8000000000000007</v>
      </c>
      <c r="W67" s="1609">
        <v>2</v>
      </c>
      <c r="X67" s="1609">
        <v>1</v>
      </c>
      <c r="Y67" s="1917">
        <v>4.3</v>
      </c>
      <c r="Z67" s="603"/>
      <c r="AA67" s="603"/>
      <c r="AB67" s="603"/>
      <c r="AC67" s="603"/>
      <c r="AD67" s="603"/>
      <c r="AE67" s="603"/>
      <c r="AF67" s="603"/>
      <c r="AG67" s="603"/>
      <c r="AH67" s="603"/>
      <c r="AI67" s="603"/>
      <c r="AJ67" s="603"/>
      <c r="AK67" s="603"/>
      <c r="AL67" s="603"/>
      <c r="AM67" s="603"/>
      <c r="AN67" s="603"/>
      <c r="AO67" s="603"/>
      <c r="AP67" s="603"/>
      <c r="AQ67" s="603"/>
      <c r="AR67" s="603"/>
      <c r="AS67" s="603"/>
      <c r="AT67" s="603"/>
      <c r="AU67" s="603"/>
      <c r="AV67" s="603"/>
      <c r="AW67" s="603"/>
      <c r="AX67" s="603"/>
      <c r="AY67" s="603"/>
      <c r="AZ67" s="216"/>
      <c r="BA67" s="237"/>
      <c r="BB67" s="154"/>
      <c r="BC67" s="322"/>
      <c r="BD67" s="303"/>
      <c r="BE67" s="303"/>
      <c r="BF67" s="303"/>
      <c r="BG67" s="323"/>
      <c r="BH67" s="330"/>
      <c r="BI67" s="303"/>
      <c r="BJ67" s="303"/>
      <c r="BK67" s="303"/>
      <c r="BL67" s="323"/>
      <c r="BM67" s="330"/>
      <c r="BN67" s="303"/>
      <c r="BO67" s="303"/>
      <c r="BP67" s="303"/>
      <c r="BQ67" s="323"/>
      <c r="BR67" s="330"/>
      <c r="BS67" s="303"/>
      <c r="BT67" s="303"/>
      <c r="BU67" s="303"/>
      <c r="BV67" s="303"/>
      <c r="BW67" s="303"/>
      <c r="BX67" s="303"/>
      <c r="BY67" s="304"/>
      <c r="BZ67" s="1866"/>
      <c r="CA67" s="1866"/>
      <c r="CB67" s="1866"/>
      <c r="CC67" s="1866"/>
      <c r="CD67" s="1866"/>
      <c r="CE67" s="1866"/>
      <c r="CF67" s="1866"/>
      <c r="CG67" s="1866"/>
      <c r="CH67" s="1866"/>
      <c r="CI67" s="1866"/>
      <c r="CJ67" s="1866"/>
      <c r="CK67" s="1866"/>
      <c r="CL67" s="1866"/>
      <c r="CM67" s="1866"/>
      <c r="CN67" s="1866"/>
      <c r="CO67" s="1866"/>
      <c r="CP67" s="1866"/>
      <c r="CQ67" s="1866"/>
      <c r="CR67" s="1866"/>
      <c r="CS67" s="1866"/>
      <c r="CT67" s="1866"/>
      <c r="CU67" s="1866"/>
      <c r="CV67" s="1866"/>
      <c r="CW67" s="1866"/>
      <c r="CX67" s="1866"/>
      <c r="CY67" s="1866"/>
      <c r="CZ67" s="1866"/>
    </row>
    <row r="68" s="637" customFormat="true" ht="15" customHeight="true" x14ac:dyDescent="0.2">
      <c r="A68" s="1543"/>
      <c r="B68" s="1717" t="s">
        <v>322</v>
      </c>
      <c r="C68" s="1608">
        <v>3.7</v>
      </c>
      <c r="D68" s="1609">
        <v>1.3</v>
      </c>
      <c r="E68" s="1609">
        <v>1.1000000000000001</v>
      </c>
      <c r="F68" s="1609">
        <v>0.5</v>
      </c>
      <c r="G68" s="1610">
        <v>0</v>
      </c>
      <c r="H68" s="1611">
        <v>0.2</v>
      </c>
      <c r="I68" s="1609">
        <v>0.1</v>
      </c>
      <c r="J68" s="1609">
        <v>0</v>
      </c>
      <c r="K68" s="1609">
        <v>0</v>
      </c>
      <c r="L68" s="1612">
        <v>0</v>
      </c>
      <c r="M68" s="1613">
        <v>4.5</v>
      </c>
      <c r="N68" s="1609">
        <v>3.1</v>
      </c>
      <c r="O68" s="1609">
        <v>1</v>
      </c>
      <c r="P68" s="1609">
        <v>1.7</v>
      </c>
      <c r="Q68" s="1610">
        <v>0.8</v>
      </c>
      <c r="R68" s="1611">
        <v>0.1</v>
      </c>
      <c r="S68" s="1609">
        <v>0</v>
      </c>
      <c r="T68" s="1609">
        <v>2.2000000000000002</v>
      </c>
      <c r="U68" s="1609">
        <v>0.4</v>
      </c>
      <c r="V68" s="1609">
        <v>5.9</v>
      </c>
      <c r="W68" s="1609">
        <v>10.6</v>
      </c>
      <c r="X68" s="1609">
        <v>0</v>
      </c>
      <c r="Y68" s="1917">
        <v>0</v>
      </c>
      <c r="Z68" s="603"/>
      <c r="AA68" s="603"/>
      <c r="AB68" s="603"/>
      <c r="AC68" s="603"/>
      <c r="AD68" s="603"/>
      <c r="AE68" s="603"/>
      <c r="AF68" s="603"/>
      <c r="AG68" s="603"/>
      <c r="AH68" s="603"/>
      <c r="AI68" s="603"/>
      <c r="AJ68" s="603"/>
      <c r="AK68" s="603"/>
      <c r="AL68" s="603"/>
      <c r="AM68" s="603"/>
      <c r="AN68" s="603"/>
      <c r="AO68" s="603"/>
      <c r="AP68" s="603"/>
      <c r="AQ68" s="603"/>
      <c r="AR68" s="603"/>
      <c r="AS68" s="603"/>
      <c r="AT68" s="603"/>
      <c r="AU68" s="603"/>
      <c r="AV68" s="603"/>
      <c r="AW68" s="603"/>
      <c r="AX68" s="603"/>
      <c r="AY68" s="603"/>
      <c r="AZ68" s="216"/>
      <c r="BA68" s="237"/>
      <c r="BB68" s="154"/>
      <c r="BC68" s="322"/>
      <c r="BD68" s="303"/>
      <c r="BE68" s="303"/>
      <c r="BF68" s="303"/>
      <c r="BG68" s="323"/>
      <c r="BH68" s="330"/>
      <c r="BI68" s="303"/>
      <c r="BJ68" s="303"/>
      <c r="BK68" s="303"/>
      <c r="BL68" s="323"/>
      <c r="BM68" s="330"/>
      <c r="BN68" s="303"/>
      <c r="BO68" s="303"/>
      <c r="BP68" s="303"/>
      <c r="BQ68" s="323"/>
      <c r="BR68" s="330"/>
      <c r="BS68" s="303"/>
      <c r="BT68" s="303"/>
      <c r="BU68" s="303"/>
      <c r="BV68" s="303"/>
      <c r="BW68" s="303"/>
      <c r="BX68" s="303"/>
      <c r="BY68" s="304"/>
      <c r="BZ68" s="1866"/>
      <c r="CA68" s="1866"/>
      <c r="CB68" s="1866"/>
      <c r="CC68" s="1866"/>
      <c r="CD68" s="1866"/>
      <c r="CE68" s="1866"/>
      <c r="CF68" s="1866"/>
      <c r="CG68" s="1866"/>
      <c r="CH68" s="1866"/>
      <c r="CI68" s="1866"/>
      <c r="CJ68" s="1866"/>
      <c r="CK68" s="1866"/>
      <c r="CL68" s="1866"/>
      <c r="CM68" s="1866"/>
      <c r="CN68" s="1866"/>
      <c r="CO68" s="1866"/>
      <c r="CP68" s="1866"/>
      <c r="CQ68" s="1866"/>
      <c r="CR68" s="1866"/>
      <c r="CS68" s="1866"/>
      <c r="CT68" s="1866"/>
      <c r="CU68" s="1866"/>
      <c r="CV68" s="1866"/>
      <c r="CW68" s="1866"/>
      <c r="CX68" s="1866"/>
      <c r="CY68" s="1866"/>
      <c r="CZ68" s="1866"/>
    </row>
    <row r="69" s="637" customFormat="true" ht="15" customHeight="true" x14ac:dyDescent="0.2">
      <c r="A69" s="1543"/>
      <c r="B69" s="1717" t="s">
        <v>323</v>
      </c>
      <c r="C69" s="1608">
        <v>0.2</v>
      </c>
      <c r="D69" s="1609">
        <v>0.1</v>
      </c>
      <c r="E69" s="1609">
        <v>0</v>
      </c>
      <c r="F69" s="1609">
        <v>0.3</v>
      </c>
      <c r="G69" s="1610">
        <v>0</v>
      </c>
      <c r="H69" s="1611">
        <v>0.2</v>
      </c>
      <c r="I69" s="1609">
        <v>0</v>
      </c>
      <c r="J69" s="1609">
        <v>0.1</v>
      </c>
      <c r="K69" s="1609">
        <v>0</v>
      </c>
      <c r="L69" s="1612">
        <v>0</v>
      </c>
      <c r="M69" s="1613">
        <v>0.1</v>
      </c>
      <c r="N69" s="1609">
        <v>0.3</v>
      </c>
      <c r="O69" s="1609">
        <v>0.1</v>
      </c>
      <c r="P69" s="1609">
        <v>0</v>
      </c>
      <c r="Q69" s="1610">
        <v>0.3</v>
      </c>
      <c r="R69" s="1611">
        <v>0.1</v>
      </c>
      <c r="S69" s="1609">
        <v>0.1</v>
      </c>
      <c r="T69" s="1609">
        <v>0.3</v>
      </c>
      <c r="U69" s="1609">
        <v>0.1</v>
      </c>
      <c r="V69" s="1609">
        <v>0.2</v>
      </c>
      <c r="W69" s="1609">
        <v>0.1</v>
      </c>
      <c r="X69" s="1609">
        <v>0</v>
      </c>
      <c r="Y69" s="1917">
        <v>0.3</v>
      </c>
      <c r="Z69" s="603"/>
      <c r="AA69" s="603"/>
      <c r="AB69" s="603"/>
      <c r="AC69" s="603"/>
      <c r="AD69" s="603"/>
      <c r="AE69" s="603"/>
      <c r="AF69" s="603"/>
      <c r="AG69" s="603"/>
      <c r="AH69" s="603"/>
      <c r="AI69" s="603"/>
      <c r="AJ69" s="603"/>
      <c r="AK69" s="603"/>
      <c r="AL69" s="603"/>
      <c r="AM69" s="603"/>
      <c r="AN69" s="603"/>
      <c r="AO69" s="603"/>
      <c r="AP69" s="603"/>
      <c r="AQ69" s="603"/>
      <c r="AR69" s="603"/>
      <c r="AS69" s="603"/>
      <c r="AT69" s="603"/>
      <c r="AU69" s="603"/>
      <c r="AV69" s="603"/>
      <c r="AW69" s="603"/>
      <c r="AX69" s="603"/>
      <c r="AY69" s="603"/>
      <c r="AZ69" s="216"/>
      <c r="BA69" s="237"/>
      <c r="BB69" s="154"/>
      <c r="BC69" s="322"/>
      <c r="BD69" s="303"/>
      <c r="BE69" s="303"/>
      <c r="BF69" s="303"/>
      <c r="BG69" s="323"/>
      <c r="BH69" s="330"/>
      <c r="BI69" s="303"/>
      <c r="BJ69" s="303"/>
      <c r="BK69" s="303"/>
      <c r="BL69" s="323"/>
      <c r="BM69" s="330"/>
      <c r="BN69" s="303"/>
      <c r="BO69" s="303"/>
      <c r="BP69" s="303"/>
      <c r="BQ69" s="323"/>
      <c r="BR69" s="330"/>
      <c r="BS69" s="303"/>
      <c r="BT69" s="303"/>
      <c r="BU69" s="303"/>
      <c r="BV69" s="303"/>
      <c r="BW69" s="303"/>
      <c r="BX69" s="303"/>
      <c r="BY69" s="304"/>
      <c r="BZ69" s="1866"/>
      <c r="CA69" s="1866"/>
      <c r="CB69" s="1866"/>
      <c r="CC69" s="1866"/>
      <c r="CD69" s="1866"/>
      <c r="CE69" s="1866"/>
      <c r="CF69" s="1866"/>
      <c r="CG69" s="1866"/>
      <c r="CH69" s="1866"/>
      <c r="CI69" s="1866"/>
      <c r="CJ69" s="1866"/>
      <c r="CK69" s="1866"/>
      <c r="CL69" s="1866"/>
      <c r="CM69" s="1866"/>
      <c r="CN69" s="1866"/>
      <c r="CO69" s="1866"/>
      <c r="CP69" s="1866"/>
      <c r="CQ69" s="1866"/>
      <c r="CR69" s="1866"/>
      <c r="CS69" s="1866"/>
      <c r="CT69" s="1866"/>
      <c r="CU69" s="1866"/>
      <c r="CV69" s="1866"/>
      <c r="CW69" s="1866"/>
      <c r="CX69" s="1866"/>
      <c r="CY69" s="1866"/>
      <c r="CZ69" s="1866"/>
    </row>
    <row r="70" s="637" customFormat="true" ht="15" customHeight="true" x14ac:dyDescent="0.2">
      <c r="A70" s="1543"/>
      <c r="B70" s="1717" t="s">
        <v>324</v>
      </c>
      <c r="C70" s="1608">
        <v>1</v>
      </c>
      <c r="D70" s="1609">
        <v>4</v>
      </c>
      <c r="E70" s="1609">
        <v>11.8</v>
      </c>
      <c r="F70" s="1609">
        <v>36.700000000000003</v>
      </c>
      <c r="G70" s="1610">
        <v>69.099999999999994</v>
      </c>
      <c r="H70" s="1611">
        <v>8.6999999999999993</v>
      </c>
      <c r="I70" s="1609">
        <v>25.7</v>
      </c>
      <c r="J70" s="1609">
        <v>48.1</v>
      </c>
      <c r="K70" s="1609">
        <v>65.5</v>
      </c>
      <c r="L70" s="1612">
        <v>77.2</v>
      </c>
      <c r="M70" s="1613">
        <v>0.2</v>
      </c>
      <c r="N70" s="1609">
        <v>1.2</v>
      </c>
      <c r="O70" s="1609">
        <v>3.2</v>
      </c>
      <c r="P70" s="1609">
        <v>7.6</v>
      </c>
      <c r="Q70" s="1610">
        <v>34.5</v>
      </c>
      <c r="R70" s="1611">
        <v>26.4</v>
      </c>
      <c r="S70" s="1609">
        <v>55.5</v>
      </c>
      <c r="T70" s="1609">
        <v>8.5</v>
      </c>
      <c r="U70" s="1609">
        <v>22.7</v>
      </c>
      <c r="V70" s="1609">
        <v>11.3</v>
      </c>
      <c r="W70" s="1609">
        <v>21.5</v>
      </c>
      <c r="X70" s="1609">
        <v>16.8</v>
      </c>
      <c r="Y70" s="1917">
        <v>17.399999999999999</v>
      </c>
      <c r="Z70" s="603"/>
      <c r="AA70" s="603"/>
      <c r="AB70" s="603"/>
      <c r="AC70" s="603"/>
      <c r="AD70" s="603"/>
      <c r="AE70" s="603"/>
      <c r="AF70" s="603"/>
      <c r="AG70" s="603"/>
      <c r="AH70" s="603"/>
      <c r="AI70" s="603"/>
      <c r="AJ70" s="603"/>
      <c r="AK70" s="603"/>
      <c r="AL70" s="603"/>
      <c r="AM70" s="603"/>
      <c r="AN70" s="603"/>
      <c r="AO70" s="603"/>
      <c r="AP70" s="603"/>
      <c r="AQ70" s="603"/>
      <c r="AR70" s="603"/>
      <c r="AS70" s="603"/>
      <c r="AT70" s="603"/>
      <c r="AU70" s="603"/>
      <c r="AV70" s="603"/>
      <c r="AW70" s="603"/>
      <c r="AX70" s="603"/>
      <c r="AY70" s="603"/>
      <c r="AZ70" s="216"/>
      <c r="BA70" s="237"/>
      <c r="BB70" s="154"/>
      <c r="BC70" s="322"/>
      <c r="BD70" s="303"/>
      <c r="BE70" s="303"/>
      <c r="BF70" s="303"/>
      <c r="BG70" s="323"/>
      <c r="BH70" s="330"/>
      <c r="BI70" s="303"/>
      <c r="BJ70" s="303"/>
      <c r="BK70" s="303"/>
      <c r="BL70" s="323"/>
      <c r="BM70" s="330"/>
      <c r="BN70" s="303"/>
      <c r="BO70" s="303"/>
      <c r="BP70" s="303"/>
      <c r="BQ70" s="323"/>
      <c r="BR70" s="330"/>
      <c r="BS70" s="303"/>
      <c r="BT70" s="303"/>
      <c r="BU70" s="303"/>
      <c r="BV70" s="303"/>
      <c r="BW70" s="303"/>
      <c r="BX70" s="303"/>
      <c r="BY70" s="304"/>
      <c r="BZ70" s="1866"/>
      <c r="CA70" s="1866"/>
      <c r="CB70" s="1866"/>
      <c r="CC70" s="1866"/>
      <c r="CD70" s="1866"/>
      <c r="CE70" s="1866"/>
      <c r="CF70" s="1866"/>
      <c r="CG70" s="1866"/>
      <c r="CH70" s="1866"/>
      <c r="CI70" s="1866"/>
      <c r="CJ70" s="1866"/>
      <c r="CK70" s="1866"/>
      <c r="CL70" s="1866"/>
      <c r="CM70" s="1866"/>
      <c r="CN70" s="1866"/>
      <c r="CO70" s="1866"/>
      <c r="CP70" s="1866"/>
      <c r="CQ70" s="1866"/>
      <c r="CR70" s="1866"/>
      <c r="CS70" s="1866"/>
      <c r="CT70" s="1866"/>
      <c r="CU70" s="1866"/>
      <c r="CV70" s="1866"/>
      <c r="CW70" s="1866"/>
      <c r="CX70" s="1866"/>
      <c r="CY70" s="1866"/>
      <c r="CZ70" s="1866"/>
    </row>
    <row r="71" s="637" customFormat="true" ht="15" customHeight="true" x14ac:dyDescent="0.2">
      <c r="A71" s="1543"/>
      <c r="B71" s="1717" t="s">
        <v>46</v>
      </c>
      <c r="C71" s="1608">
        <v>0.6</v>
      </c>
      <c r="D71" s="1609">
        <v>0.1</v>
      </c>
      <c r="E71" s="1609">
        <v>0.2</v>
      </c>
      <c r="F71" s="1609">
        <v>0</v>
      </c>
      <c r="G71" s="1610">
        <v>0</v>
      </c>
      <c r="H71" s="1611">
        <v>0.1</v>
      </c>
      <c r="I71" s="1609">
        <v>0.1</v>
      </c>
      <c r="J71" s="1609">
        <v>0</v>
      </c>
      <c r="K71" s="1609">
        <v>0</v>
      </c>
      <c r="L71" s="1612">
        <v>0</v>
      </c>
      <c r="M71" s="1613">
        <v>0.5</v>
      </c>
      <c r="N71" s="1609">
        <v>0.6</v>
      </c>
      <c r="O71" s="1609">
        <v>0.1</v>
      </c>
      <c r="P71" s="1609">
        <v>0.2</v>
      </c>
      <c r="Q71" s="1610">
        <v>0</v>
      </c>
      <c r="R71" s="1611">
        <v>0.2</v>
      </c>
      <c r="S71" s="1609">
        <v>0</v>
      </c>
      <c r="T71" s="1609">
        <v>0.4</v>
      </c>
      <c r="U71" s="1609">
        <v>0.5</v>
      </c>
      <c r="V71" s="1609">
        <v>0.2</v>
      </c>
      <c r="W71" s="1609">
        <v>0</v>
      </c>
      <c r="X71" s="1609">
        <v>0.1</v>
      </c>
      <c r="Y71" s="1917">
        <v>0.3</v>
      </c>
      <c r="Z71" s="603"/>
      <c r="AA71" s="603"/>
      <c r="AB71" s="603"/>
      <c r="AC71" s="603"/>
      <c r="AD71" s="603"/>
      <c r="AE71" s="603"/>
      <c r="AF71" s="603"/>
      <c r="AG71" s="603"/>
      <c r="AH71" s="603"/>
      <c r="AI71" s="603"/>
      <c r="AJ71" s="603"/>
      <c r="AK71" s="603"/>
      <c r="AL71" s="603"/>
      <c r="AM71" s="603"/>
      <c r="AN71" s="603"/>
      <c r="AO71" s="603"/>
      <c r="AP71" s="603"/>
      <c r="AQ71" s="603"/>
      <c r="AR71" s="603"/>
      <c r="AS71" s="603"/>
      <c r="AT71" s="603"/>
      <c r="AU71" s="603"/>
      <c r="AV71" s="603"/>
      <c r="AW71" s="603"/>
      <c r="AX71" s="603"/>
      <c r="AY71" s="603"/>
      <c r="AZ71" s="216"/>
      <c r="BA71" s="237"/>
      <c r="BB71" s="154"/>
      <c r="BC71" s="322"/>
      <c r="BD71" s="303"/>
      <c r="BE71" s="303"/>
      <c r="BF71" s="303"/>
      <c r="BG71" s="323"/>
      <c r="BH71" s="330"/>
      <c r="BI71" s="303"/>
      <c r="BJ71" s="303"/>
      <c r="BK71" s="303"/>
      <c r="BL71" s="323"/>
      <c r="BM71" s="330"/>
      <c r="BN71" s="303"/>
      <c r="BO71" s="303"/>
      <c r="BP71" s="303"/>
      <c r="BQ71" s="323"/>
      <c r="BR71" s="330"/>
      <c r="BS71" s="303"/>
      <c r="BT71" s="303"/>
      <c r="BU71" s="303"/>
      <c r="BV71" s="303"/>
      <c r="BW71" s="303"/>
      <c r="BX71" s="303"/>
      <c r="BY71" s="304"/>
      <c r="BZ71" s="1866"/>
      <c r="CA71" s="1866"/>
      <c r="CB71" s="1866"/>
      <c r="CC71" s="1866"/>
      <c r="CD71" s="1866"/>
      <c r="CE71" s="1866"/>
      <c r="CF71" s="1866"/>
      <c r="CG71" s="1866"/>
      <c r="CH71" s="1866"/>
      <c r="CI71" s="1866"/>
      <c r="CJ71" s="1866"/>
      <c r="CK71" s="1866"/>
      <c r="CL71" s="1866"/>
      <c r="CM71" s="1866"/>
      <c r="CN71" s="1866"/>
      <c r="CO71" s="1866"/>
      <c r="CP71" s="1866"/>
      <c r="CQ71" s="1866"/>
      <c r="CR71" s="1866"/>
      <c r="CS71" s="1866"/>
      <c r="CT71" s="1866"/>
      <c r="CU71" s="1866"/>
      <c r="CV71" s="1866"/>
      <c r="CW71" s="1866"/>
      <c r="CX71" s="1866"/>
      <c r="CY71" s="1866"/>
      <c r="CZ71" s="1866"/>
    </row>
    <row r="72" s="637" customFormat="true" ht="15" customHeight="true" x14ac:dyDescent="0.2">
      <c r="A72" s="1544"/>
      <c r="B72" s="1718"/>
      <c r="C72" s="1608"/>
      <c r="D72" s="1609"/>
      <c r="E72" s="1609"/>
      <c r="F72" s="1609"/>
      <c r="G72" s="1610"/>
      <c r="H72" s="1611"/>
      <c r="I72" s="1609"/>
      <c r="J72" s="1609"/>
      <c r="K72" s="1609"/>
      <c r="L72" s="1612"/>
      <c r="M72" s="1613"/>
      <c r="N72" s="1609"/>
      <c r="O72" s="1609"/>
      <c r="P72" s="1609"/>
      <c r="Q72" s="1610"/>
      <c r="R72" s="1611"/>
      <c r="S72" s="1609"/>
      <c r="T72" s="1609"/>
      <c r="U72" s="1609"/>
      <c r="V72" s="1609"/>
      <c r="W72" s="1609"/>
      <c r="X72" s="1609"/>
      <c r="Y72" s="1917"/>
      <c r="Z72" s="603"/>
      <c r="AA72" s="603"/>
      <c r="AB72" s="603"/>
      <c r="AC72" s="603"/>
      <c r="AD72" s="603"/>
      <c r="AE72" s="603"/>
      <c r="AF72" s="603"/>
      <c r="AG72" s="603"/>
      <c r="AH72" s="603"/>
      <c r="AI72" s="603"/>
      <c r="AJ72" s="603"/>
      <c r="AK72" s="603"/>
      <c r="AL72" s="603"/>
      <c r="AM72" s="603"/>
      <c r="AN72" s="603"/>
      <c r="AO72" s="603"/>
      <c r="AP72" s="603"/>
      <c r="AQ72" s="603"/>
      <c r="AR72" s="603"/>
      <c r="AS72" s="603"/>
      <c r="AT72" s="603"/>
      <c r="AU72" s="603"/>
      <c r="AV72" s="603"/>
      <c r="AW72" s="603"/>
      <c r="AX72" s="603"/>
      <c r="AY72" s="603"/>
      <c r="AZ72" s="216"/>
      <c r="BA72" s="237"/>
      <c r="BB72" s="154"/>
      <c r="BC72" s="322"/>
      <c r="BD72" s="303"/>
      <c r="BE72" s="303"/>
      <c r="BF72" s="303"/>
      <c r="BG72" s="323"/>
      <c r="BH72" s="330"/>
      <c r="BI72" s="303"/>
      <c r="BJ72" s="303"/>
      <c r="BK72" s="303"/>
      <c r="BL72" s="323"/>
      <c r="BM72" s="330"/>
      <c r="BN72" s="303"/>
      <c r="BO72" s="303"/>
      <c r="BP72" s="303"/>
      <c r="BQ72" s="323"/>
      <c r="BR72" s="330"/>
      <c r="BS72" s="303"/>
      <c r="BT72" s="303"/>
      <c r="BU72" s="303"/>
      <c r="BV72" s="303"/>
      <c r="BW72" s="303"/>
      <c r="BX72" s="303"/>
      <c r="BY72" s="304"/>
      <c r="BZ72" s="1866"/>
      <c r="CA72" s="1866"/>
      <c r="CB72" s="1866"/>
      <c r="CC72" s="1866"/>
      <c r="CD72" s="1866"/>
      <c r="CE72" s="1866"/>
      <c r="CF72" s="1866"/>
      <c r="CG72" s="1866"/>
      <c r="CH72" s="1866"/>
      <c r="CI72" s="1866"/>
      <c r="CJ72" s="1866"/>
      <c r="CK72" s="1866"/>
      <c r="CL72" s="1866"/>
      <c r="CM72" s="1866"/>
      <c r="CN72" s="1866"/>
      <c r="CO72" s="1866"/>
      <c r="CP72" s="1866"/>
      <c r="CQ72" s="1866"/>
      <c r="CR72" s="1866"/>
      <c r="CS72" s="1866"/>
      <c r="CT72" s="1866"/>
      <c r="CU72" s="1866"/>
      <c r="CV72" s="1866"/>
      <c r="CW72" s="1866"/>
      <c r="CX72" s="1866"/>
      <c r="CY72" s="1866"/>
      <c r="CZ72" s="1866"/>
    </row>
    <row r="73" s="637" customFormat="true" ht="15" customHeight="true" x14ac:dyDescent="0.2">
      <c r="A73" s="1544"/>
      <c r="B73" s="1718"/>
      <c r="C73" s="1608"/>
      <c r="D73" s="1609"/>
      <c r="E73" s="1609"/>
      <c r="F73" s="1609"/>
      <c r="G73" s="1610"/>
      <c r="H73" s="1611"/>
      <c r="I73" s="1609"/>
      <c r="J73" s="1609"/>
      <c r="K73" s="1609"/>
      <c r="L73" s="1612"/>
      <c r="M73" s="1613"/>
      <c r="N73" s="1609"/>
      <c r="O73" s="1609"/>
      <c r="P73" s="1609"/>
      <c r="Q73" s="1610"/>
      <c r="R73" s="1611"/>
      <c r="S73" s="1609"/>
      <c r="T73" s="1609"/>
      <c r="U73" s="1609"/>
      <c r="V73" s="1609"/>
      <c r="W73" s="1609"/>
      <c r="X73" s="1609"/>
      <c r="Y73" s="1917"/>
      <c r="Z73" s="603"/>
      <c r="AA73" s="603"/>
      <c r="AB73" s="603"/>
      <c r="AC73" s="603"/>
      <c r="AD73" s="603"/>
      <c r="AE73" s="603"/>
      <c r="AF73" s="603"/>
      <c r="AG73" s="603"/>
      <c r="AH73" s="603"/>
      <c r="AI73" s="603"/>
      <c r="AJ73" s="603"/>
      <c r="AK73" s="603"/>
      <c r="AL73" s="603"/>
      <c r="AM73" s="603"/>
      <c r="AN73" s="603"/>
      <c r="AO73" s="603"/>
      <c r="AP73" s="603"/>
      <c r="AQ73" s="603"/>
      <c r="AR73" s="603"/>
      <c r="AS73" s="603"/>
      <c r="AT73" s="603"/>
      <c r="AU73" s="603"/>
      <c r="AV73" s="603"/>
      <c r="AW73" s="603"/>
      <c r="AX73" s="603"/>
      <c r="AY73" s="603"/>
      <c r="AZ73" s="216"/>
      <c r="BA73" s="237"/>
      <c r="BB73" s="154"/>
      <c r="BC73" s="322"/>
      <c r="BD73" s="303"/>
      <c r="BE73" s="303"/>
      <c r="BF73" s="303"/>
      <c r="BG73" s="323"/>
      <c r="BH73" s="330"/>
      <c r="BI73" s="303"/>
      <c r="BJ73" s="303"/>
      <c r="BK73" s="303"/>
      <c r="BL73" s="323"/>
      <c r="BM73" s="330"/>
      <c r="BN73" s="303"/>
      <c r="BO73" s="303"/>
      <c r="BP73" s="303"/>
      <c r="BQ73" s="323"/>
      <c r="BR73" s="330"/>
      <c r="BS73" s="303"/>
      <c r="BT73" s="303"/>
      <c r="BU73" s="303"/>
      <c r="BV73" s="303"/>
      <c r="BW73" s="303"/>
      <c r="BX73" s="303"/>
      <c r="BY73" s="304"/>
      <c r="BZ73" s="1866"/>
      <c r="CA73" s="1866"/>
      <c r="CB73" s="1866"/>
      <c r="CC73" s="1866"/>
      <c r="CD73" s="1866"/>
      <c r="CE73" s="1866"/>
      <c r="CF73" s="1866"/>
      <c r="CG73" s="1866"/>
      <c r="CH73" s="1866"/>
      <c r="CI73" s="1866"/>
      <c r="CJ73" s="1866"/>
      <c r="CK73" s="1866"/>
      <c r="CL73" s="1866"/>
      <c r="CM73" s="1866"/>
      <c r="CN73" s="1866"/>
      <c r="CO73" s="1866"/>
      <c r="CP73" s="1866"/>
      <c r="CQ73" s="1866"/>
      <c r="CR73" s="1866"/>
      <c r="CS73" s="1866"/>
      <c r="CT73" s="1866"/>
      <c r="CU73" s="1866"/>
      <c r="CV73" s="1866"/>
      <c r="CW73" s="1866"/>
      <c r="CX73" s="1866"/>
      <c r="CY73" s="1866"/>
      <c r="CZ73" s="1866"/>
    </row>
    <row r="74" s="637" customFormat="true" ht="15" customHeight="true" x14ac:dyDescent="0.2">
      <c r="A74" s="1544"/>
      <c r="B74" s="1718"/>
      <c r="C74" s="1608"/>
      <c r="D74" s="1609"/>
      <c r="E74" s="1609"/>
      <c r="F74" s="1609"/>
      <c r="G74" s="1610"/>
      <c r="H74" s="1611"/>
      <c r="I74" s="1609"/>
      <c r="J74" s="1609"/>
      <c r="K74" s="1609"/>
      <c r="L74" s="1612"/>
      <c r="M74" s="1613"/>
      <c r="N74" s="1609"/>
      <c r="O74" s="1609"/>
      <c r="P74" s="1609"/>
      <c r="Q74" s="1610"/>
      <c r="R74" s="1611"/>
      <c r="S74" s="1609"/>
      <c r="T74" s="1609"/>
      <c r="U74" s="1609"/>
      <c r="V74" s="1609"/>
      <c r="W74" s="1609"/>
      <c r="X74" s="1609"/>
      <c r="Y74" s="1917"/>
      <c r="Z74" s="603"/>
      <c r="AA74" s="603"/>
      <c r="AB74" s="603"/>
      <c r="AC74" s="603"/>
      <c r="AD74" s="603"/>
      <c r="AE74" s="603"/>
      <c r="AF74" s="603"/>
      <c r="AG74" s="603"/>
      <c r="AH74" s="603"/>
      <c r="AI74" s="603"/>
      <c r="AJ74" s="603"/>
      <c r="AK74" s="603"/>
      <c r="AL74" s="603"/>
      <c r="AM74" s="603"/>
      <c r="AN74" s="603"/>
      <c r="AO74" s="603"/>
      <c r="AP74" s="603"/>
      <c r="AQ74" s="603"/>
      <c r="AR74" s="603"/>
      <c r="AS74" s="603"/>
      <c r="AT74" s="603"/>
      <c r="AU74" s="603"/>
      <c r="AV74" s="603"/>
      <c r="AW74" s="603"/>
      <c r="AX74" s="603"/>
      <c r="AY74" s="603"/>
      <c r="AZ74" s="216"/>
      <c r="BA74" s="237"/>
      <c r="BB74" s="154"/>
      <c r="BC74" s="322"/>
      <c r="BD74" s="303"/>
      <c r="BE74" s="303"/>
      <c r="BF74" s="303"/>
      <c r="BG74" s="323"/>
      <c r="BH74" s="330"/>
      <c r="BI74" s="303"/>
      <c r="BJ74" s="303"/>
      <c r="BK74" s="303"/>
      <c r="BL74" s="323"/>
      <c r="BM74" s="330"/>
      <c r="BN74" s="303"/>
      <c r="BO74" s="303"/>
      <c r="BP74" s="303"/>
      <c r="BQ74" s="323"/>
      <c r="BR74" s="330"/>
      <c r="BS74" s="303"/>
      <c r="BT74" s="303"/>
      <c r="BU74" s="303"/>
      <c r="BV74" s="303"/>
      <c r="BW74" s="303"/>
      <c r="BX74" s="303"/>
      <c r="BY74" s="304"/>
      <c r="BZ74" s="1866"/>
      <c r="CA74" s="1866"/>
      <c r="CB74" s="1866"/>
      <c r="CC74" s="1866"/>
      <c r="CD74" s="1866"/>
      <c r="CE74" s="1866"/>
      <c r="CF74" s="1866"/>
      <c r="CG74" s="1866"/>
      <c r="CH74" s="1866"/>
      <c r="CI74" s="1866"/>
      <c r="CJ74" s="1866"/>
      <c r="CK74" s="1866"/>
      <c r="CL74" s="1866"/>
      <c r="CM74" s="1866"/>
      <c r="CN74" s="1866"/>
      <c r="CO74" s="1866"/>
      <c r="CP74" s="1866"/>
      <c r="CQ74" s="1866"/>
      <c r="CR74" s="1866"/>
      <c r="CS74" s="1866"/>
      <c r="CT74" s="1866"/>
      <c r="CU74" s="1866"/>
      <c r="CV74" s="1866"/>
      <c r="CW74" s="1866"/>
      <c r="CX74" s="1866"/>
      <c r="CY74" s="1866"/>
      <c r="CZ74" s="1866"/>
    </row>
    <row r="75" s="637" customFormat="true" ht="15" customHeight="true" x14ac:dyDescent="0.2">
      <c r="A75" s="1544"/>
      <c r="B75" s="1718"/>
      <c r="C75" s="1608"/>
      <c r="D75" s="1609"/>
      <c r="E75" s="1609"/>
      <c r="F75" s="1609"/>
      <c r="G75" s="1610"/>
      <c r="H75" s="1611"/>
      <c r="I75" s="1609"/>
      <c r="J75" s="1609"/>
      <c r="K75" s="1609"/>
      <c r="L75" s="1612"/>
      <c r="M75" s="1613"/>
      <c r="N75" s="1609"/>
      <c r="O75" s="1609"/>
      <c r="P75" s="1609"/>
      <c r="Q75" s="1610"/>
      <c r="R75" s="1611"/>
      <c r="S75" s="1609"/>
      <c r="T75" s="1609"/>
      <c r="U75" s="1609"/>
      <c r="V75" s="1609"/>
      <c r="W75" s="1609"/>
      <c r="X75" s="1609"/>
      <c r="Y75" s="1917"/>
      <c r="Z75" s="603"/>
      <c r="AA75" s="603"/>
      <c r="AB75" s="603"/>
      <c r="AC75" s="603"/>
      <c r="AD75" s="603"/>
      <c r="AE75" s="603"/>
      <c r="AF75" s="603"/>
      <c r="AG75" s="603"/>
      <c r="AH75" s="603"/>
      <c r="AI75" s="603"/>
      <c r="AJ75" s="603"/>
      <c r="AK75" s="603"/>
      <c r="AL75" s="603"/>
      <c r="AM75" s="603"/>
      <c r="AN75" s="603"/>
      <c r="AO75" s="603"/>
      <c r="AP75" s="603"/>
      <c r="AQ75" s="603"/>
      <c r="AR75" s="603"/>
      <c r="AS75" s="603"/>
      <c r="AT75" s="603"/>
      <c r="AU75" s="603"/>
      <c r="AV75" s="603"/>
      <c r="AW75" s="603"/>
      <c r="AX75" s="603"/>
      <c r="AY75" s="603"/>
      <c r="AZ75" s="216"/>
      <c r="BA75" s="237"/>
      <c r="BB75" s="154"/>
      <c r="BC75" s="322"/>
      <c r="BD75" s="303"/>
      <c r="BE75" s="303"/>
      <c r="BF75" s="303"/>
      <c r="BG75" s="323"/>
      <c r="BH75" s="330"/>
      <c r="BI75" s="303"/>
      <c r="BJ75" s="303"/>
      <c r="BK75" s="303"/>
      <c r="BL75" s="323"/>
      <c r="BM75" s="330"/>
      <c r="BN75" s="303"/>
      <c r="BO75" s="303"/>
      <c r="BP75" s="303"/>
      <c r="BQ75" s="323"/>
      <c r="BR75" s="330"/>
      <c r="BS75" s="303"/>
      <c r="BT75" s="303"/>
      <c r="BU75" s="303"/>
      <c r="BV75" s="303"/>
      <c r="BW75" s="303"/>
      <c r="BX75" s="303"/>
      <c r="BY75" s="304"/>
      <c r="BZ75" s="1866"/>
      <c r="CA75" s="1866"/>
      <c r="CB75" s="1866"/>
      <c r="CC75" s="1866"/>
      <c r="CD75" s="1866"/>
      <c r="CE75" s="1866"/>
      <c r="CF75" s="1866"/>
      <c r="CG75" s="1866"/>
      <c r="CH75" s="1866"/>
      <c r="CI75" s="1866"/>
      <c r="CJ75" s="1866"/>
      <c r="CK75" s="1866"/>
      <c r="CL75" s="1866"/>
      <c r="CM75" s="1866"/>
      <c r="CN75" s="1866"/>
      <c r="CO75" s="1866"/>
      <c r="CP75" s="1866"/>
      <c r="CQ75" s="1866"/>
      <c r="CR75" s="1866"/>
      <c r="CS75" s="1866"/>
      <c r="CT75" s="1866"/>
      <c r="CU75" s="1866"/>
      <c r="CV75" s="1866"/>
      <c r="CW75" s="1866"/>
      <c r="CX75" s="1866"/>
      <c r="CY75" s="1866"/>
      <c r="CZ75" s="1866"/>
    </row>
    <row r="76" s="637" customFormat="true" ht="15" customHeight="true" x14ac:dyDescent="0.2">
      <c r="A76" s="1544"/>
      <c r="B76" s="1718"/>
      <c r="C76" s="1608"/>
      <c r="D76" s="1609"/>
      <c r="E76" s="1609"/>
      <c r="F76" s="1609"/>
      <c r="G76" s="1610"/>
      <c r="H76" s="1611"/>
      <c r="I76" s="1609"/>
      <c r="J76" s="1609"/>
      <c r="K76" s="1609"/>
      <c r="L76" s="1612"/>
      <c r="M76" s="1613"/>
      <c r="N76" s="1609"/>
      <c r="O76" s="1609"/>
      <c r="P76" s="1609"/>
      <c r="Q76" s="1610"/>
      <c r="R76" s="1611"/>
      <c r="S76" s="1609"/>
      <c r="T76" s="1609"/>
      <c r="U76" s="1609"/>
      <c r="V76" s="1609"/>
      <c r="W76" s="1609"/>
      <c r="X76" s="1609"/>
      <c r="Y76" s="1917"/>
      <c r="Z76" s="603"/>
      <c r="AA76" s="603"/>
      <c r="AB76" s="603"/>
      <c r="AC76" s="603"/>
      <c r="AD76" s="603"/>
      <c r="AE76" s="603"/>
      <c r="AF76" s="603"/>
      <c r="AG76" s="603"/>
      <c r="AH76" s="603"/>
      <c r="AI76" s="603"/>
      <c r="AJ76" s="603"/>
      <c r="AK76" s="603"/>
      <c r="AL76" s="603"/>
      <c r="AM76" s="603"/>
      <c r="AN76" s="603"/>
      <c r="AO76" s="603"/>
      <c r="AP76" s="603"/>
      <c r="AQ76" s="603"/>
      <c r="AR76" s="603"/>
      <c r="AS76" s="603"/>
      <c r="AT76" s="603"/>
      <c r="AU76" s="603"/>
      <c r="AV76" s="603"/>
      <c r="AW76" s="603"/>
      <c r="AX76" s="603"/>
      <c r="AY76" s="603"/>
      <c r="AZ76" s="216"/>
      <c r="BA76" s="237"/>
      <c r="BB76" s="154"/>
      <c r="BC76" s="322"/>
      <c r="BD76" s="303"/>
      <c r="BE76" s="303"/>
      <c r="BF76" s="303"/>
      <c r="BG76" s="323"/>
      <c r="BH76" s="330"/>
      <c r="BI76" s="303"/>
      <c r="BJ76" s="303"/>
      <c r="BK76" s="303"/>
      <c r="BL76" s="323"/>
      <c r="BM76" s="330"/>
      <c r="BN76" s="303"/>
      <c r="BO76" s="303"/>
      <c r="BP76" s="303"/>
      <c r="BQ76" s="323"/>
      <c r="BR76" s="330"/>
      <c r="BS76" s="303"/>
      <c r="BT76" s="303"/>
      <c r="BU76" s="303"/>
      <c r="BV76" s="303"/>
      <c r="BW76" s="303"/>
      <c r="BX76" s="303"/>
      <c r="BY76" s="304"/>
      <c r="BZ76" s="1866"/>
      <c r="CA76" s="1866"/>
      <c r="CB76" s="1866"/>
      <c r="CC76" s="1866"/>
      <c r="CD76" s="1866"/>
      <c r="CE76" s="1866"/>
      <c r="CF76" s="1866"/>
      <c r="CG76" s="1866"/>
      <c r="CH76" s="1866"/>
      <c r="CI76" s="1866"/>
      <c r="CJ76" s="1866"/>
      <c r="CK76" s="1866"/>
      <c r="CL76" s="1866"/>
      <c r="CM76" s="1866"/>
      <c r="CN76" s="1866"/>
      <c r="CO76" s="1866"/>
      <c r="CP76" s="1866"/>
      <c r="CQ76" s="1866"/>
      <c r="CR76" s="1866"/>
      <c r="CS76" s="1866"/>
      <c r="CT76" s="1866"/>
      <c r="CU76" s="1866"/>
      <c r="CV76" s="1866"/>
      <c r="CW76" s="1866"/>
      <c r="CX76" s="1866"/>
      <c r="CY76" s="1866"/>
      <c r="CZ76" s="1866"/>
    </row>
    <row r="77" s="637" customFormat="true" ht="15" customHeight="true" x14ac:dyDescent="0.2">
      <c r="A77" s="1544"/>
      <c r="B77" s="1718"/>
      <c r="C77" s="1608"/>
      <c r="D77" s="1609"/>
      <c r="E77" s="1609"/>
      <c r="F77" s="1609"/>
      <c r="G77" s="1610"/>
      <c r="H77" s="1611"/>
      <c r="I77" s="1609"/>
      <c r="J77" s="1609"/>
      <c r="K77" s="1609"/>
      <c r="L77" s="1612"/>
      <c r="M77" s="1613"/>
      <c r="N77" s="1609"/>
      <c r="O77" s="1609"/>
      <c r="P77" s="1609"/>
      <c r="Q77" s="1610"/>
      <c r="R77" s="1611"/>
      <c r="S77" s="1609"/>
      <c r="T77" s="1609"/>
      <c r="U77" s="1609"/>
      <c r="V77" s="1609"/>
      <c r="W77" s="1609"/>
      <c r="X77" s="1609"/>
      <c r="Y77" s="1917"/>
      <c r="Z77" s="603"/>
      <c r="AA77" s="603"/>
      <c r="AB77" s="603"/>
      <c r="AC77" s="603"/>
      <c r="AD77" s="603"/>
      <c r="AE77" s="603"/>
      <c r="AF77" s="603"/>
      <c r="AG77" s="603"/>
      <c r="AH77" s="603"/>
      <c r="AI77" s="603"/>
      <c r="AJ77" s="603"/>
      <c r="AK77" s="603"/>
      <c r="AL77" s="603"/>
      <c r="AM77" s="603"/>
      <c r="AN77" s="603"/>
      <c r="AO77" s="603"/>
      <c r="AP77" s="603"/>
      <c r="AQ77" s="603"/>
      <c r="AR77" s="603"/>
      <c r="AS77" s="603"/>
      <c r="AT77" s="603"/>
      <c r="AU77" s="603"/>
      <c r="AV77" s="603"/>
      <c r="AW77" s="603"/>
      <c r="AX77" s="603"/>
      <c r="AY77" s="603"/>
      <c r="AZ77" s="216"/>
      <c r="BA77" s="237"/>
      <c r="BB77" s="154"/>
      <c r="BC77" s="322"/>
      <c r="BD77" s="303"/>
      <c r="BE77" s="303"/>
      <c r="BF77" s="303"/>
      <c r="BG77" s="323"/>
      <c r="BH77" s="330"/>
      <c r="BI77" s="303"/>
      <c r="BJ77" s="303"/>
      <c r="BK77" s="303"/>
      <c r="BL77" s="323"/>
      <c r="BM77" s="330"/>
      <c r="BN77" s="303"/>
      <c r="BO77" s="303"/>
      <c r="BP77" s="303"/>
      <c r="BQ77" s="323"/>
      <c r="BR77" s="330"/>
      <c r="BS77" s="303"/>
      <c r="BT77" s="303"/>
      <c r="BU77" s="303"/>
      <c r="BV77" s="303"/>
      <c r="BW77" s="303"/>
      <c r="BX77" s="303"/>
      <c r="BY77" s="304"/>
      <c r="BZ77" s="1866"/>
      <c r="CA77" s="1866"/>
      <c r="CB77" s="1866"/>
      <c r="CC77" s="1866"/>
      <c r="CD77" s="1866"/>
      <c r="CE77" s="1866"/>
      <c r="CF77" s="1866"/>
      <c r="CG77" s="1866"/>
      <c r="CH77" s="1866"/>
      <c r="CI77" s="1866"/>
      <c r="CJ77" s="1866"/>
      <c r="CK77" s="1866"/>
      <c r="CL77" s="1866"/>
      <c r="CM77" s="1866"/>
      <c r="CN77" s="1866"/>
      <c r="CO77" s="1866"/>
      <c r="CP77" s="1866"/>
      <c r="CQ77" s="1866"/>
      <c r="CR77" s="1866"/>
      <c r="CS77" s="1866"/>
      <c r="CT77" s="1866"/>
      <c r="CU77" s="1866"/>
      <c r="CV77" s="1866"/>
      <c r="CW77" s="1866"/>
      <c r="CX77" s="1866"/>
      <c r="CY77" s="1866"/>
      <c r="CZ77" s="1866"/>
    </row>
    <row r="78" s="637" customFormat="true" ht="15" customHeight="true" x14ac:dyDescent="0.2">
      <c r="A78" s="1544"/>
      <c r="B78" s="1718"/>
      <c r="C78" s="1608"/>
      <c r="D78" s="1609"/>
      <c r="E78" s="1609"/>
      <c r="F78" s="1609"/>
      <c r="G78" s="1610"/>
      <c r="H78" s="1611"/>
      <c r="I78" s="1609"/>
      <c r="J78" s="1609"/>
      <c r="K78" s="1609"/>
      <c r="L78" s="1612"/>
      <c r="M78" s="1613"/>
      <c r="N78" s="1609"/>
      <c r="O78" s="1609"/>
      <c r="P78" s="1609"/>
      <c r="Q78" s="1610"/>
      <c r="R78" s="1611"/>
      <c r="S78" s="1609"/>
      <c r="T78" s="1609"/>
      <c r="U78" s="1609"/>
      <c r="V78" s="1609"/>
      <c r="W78" s="1609"/>
      <c r="X78" s="1609"/>
      <c r="Y78" s="1917"/>
      <c r="Z78" s="603"/>
      <c r="AA78" s="603"/>
      <c r="AB78" s="603"/>
      <c r="AC78" s="603"/>
      <c r="AD78" s="603"/>
      <c r="AE78" s="603"/>
      <c r="AF78" s="603"/>
      <c r="AG78" s="603"/>
      <c r="AH78" s="603"/>
      <c r="AI78" s="603"/>
      <c r="AJ78" s="603"/>
      <c r="AK78" s="603"/>
      <c r="AL78" s="603"/>
      <c r="AM78" s="603"/>
      <c r="AN78" s="603"/>
      <c r="AO78" s="603"/>
      <c r="AP78" s="603"/>
      <c r="AQ78" s="603"/>
      <c r="AR78" s="603"/>
      <c r="AS78" s="603"/>
      <c r="AT78" s="603"/>
      <c r="AU78" s="603"/>
      <c r="AV78" s="603"/>
      <c r="AW78" s="603"/>
      <c r="AX78" s="603"/>
      <c r="AY78" s="603"/>
      <c r="AZ78" s="216"/>
      <c r="BA78" s="237"/>
      <c r="BB78" s="154"/>
      <c r="BC78" s="322"/>
      <c r="BD78" s="303"/>
      <c r="BE78" s="303"/>
      <c r="BF78" s="303"/>
      <c r="BG78" s="323"/>
      <c r="BH78" s="330"/>
      <c r="BI78" s="303"/>
      <c r="BJ78" s="303"/>
      <c r="BK78" s="303"/>
      <c r="BL78" s="323"/>
      <c r="BM78" s="330"/>
      <c r="BN78" s="303"/>
      <c r="BO78" s="303"/>
      <c r="BP78" s="303"/>
      <c r="BQ78" s="323"/>
      <c r="BR78" s="330"/>
      <c r="BS78" s="303"/>
      <c r="BT78" s="303"/>
      <c r="BU78" s="303"/>
      <c r="BV78" s="303"/>
      <c r="BW78" s="303"/>
      <c r="BX78" s="303"/>
      <c r="BY78" s="304"/>
      <c r="BZ78" s="1866"/>
      <c r="CA78" s="1866"/>
      <c r="CB78" s="1866"/>
      <c r="CC78" s="1866"/>
      <c r="CD78" s="1866"/>
      <c r="CE78" s="1866"/>
      <c r="CF78" s="1866"/>
      <c r="CG78" s="1866"/>
      <c r="CH78" s="1866"/>
      <c r="CI78" s="1866"/>
      <c r="CJ78" s="1866"/>
      <c r="CK78" s="1866"/>
      <c r="CL78" s="1866"/>
      <c r="CM78" s="1866"/>
      <c r="CN78" s="1866"/>
      <c r="CO78" s="1866"/>
      <c r="CP78" s="1866"/>
      <c r="CQ78" s="1866"/>
      <c r="CR78" s="1866"/>
      <c r="CS78" s="1866"/>
      <c r="CT78" s="1866"/>
      <c r="CU78" s="1866"/>
      <c r="CV78" s="1866"/>
      <c r="CW78" s="1866"/>
      <c r="CX78" s="1866"/>
      <c r="CY78" s="1866"/>
      <c r="CZ78" s="1866"/>
    </row>
    <row r="79" s="637" customFormat="true" ht="15" customHeight="true" x14ac:dyDescent="0.2">
      <c r="A79" s="1544"/>
      <c r="B79" s="1718"/>
      <c r="C79" s="1608"/>
      <c r="D79" s="1609"/>
      <c r="E79" s="1609"/>
      <c r="F79" s="1609"/>
      <c r="G79" s="1610"/>
      <c r="H79" s="1611"/>
      <c r="I79" s="1609"/>
      <c r="J79" s="1609"/>
      <c r="K79" s="1609"/>
      <c r="L79" s="1612"/>
      <c r="M79" s="1613"/>
      <c r="N79" s="1609"/>
      <c r="O79" s="1609"/>
      <c r="P79" s="1609"/>
      <c r="Q79" s="1610"/>
      <c r="R79" s="1611"/>
      <c r="S79" s="1609"/>
      <c r="T79" s="1609"/>
      <c r="U79" s="1609"/>
      <c r="V79" s="1609"/>
      <c r="W79" s="1609"/>
      <c r="X79" s="1609"/>
      <c r="Y79" s="1917"/>
      <c r="Z79" s="603"/>
      <c r="AA79" s="603"/>
      <c r="AB79" s="603"/>
      <c r="AC79" s="603"/>
      <c r="AD79" s="603"/>
      <c r="AE79" s="603"/>
      <c r="AF79" s="603"/>
      <c r="AG79" s="603"/>
      <c r="AH79" s="603"/>
      <c r="AI79" s="603"/>
      <c r="AJ79" s="603"/>
      <c r="AK79" s="603"/>
      <c r="AL79" s="603"/>
      <c r="AM79" s="603"/>
      <c r="AN79" s="603"/>
      <c r="AO79" s="603"/>
      <c r="AP79" s="603"/>
      <c r="AQ79" s="603"/>
      <c r="AR79" s="603"/>
      <c r="AS79" s="603"/>
      <c r="AT79" s="603"/>
      <c r="AU79" s="603"/>
      <c r="AV79" s="603"/>
      <c r="AW79" s="603"/>
      <c r="AX79" s="603"/>
      <c r="AY79" s="603"/>
      <c r="AZ79" s="216"/>
      <c r="BA79" s="237"/>
      <c r="BB79" s="154"/>
      <c r="BC79" s="322"/>
      <c r="BD79" s="303"/>
      <c r="BE79" s="303"/>
      <c r="BF79" s="303"/>
      <c r="BG79" s="323"/>
      <c r="BH79" s="330"/>
      <c r="BI79" s="303"/>
      <c r="BJ79" s="303"/>
      <c r="BK79" s="303"/>
      <c r="BL79" s="323"/>
      <c r="BM79" s="330"/>
      <c r="BN79" s="303"/>
      <c r="BO79" s="303"/>
      <c r="BP79" s="303"/>
      <c r="BQ79" s="323"/>
      <c r="BR79" s="330"/>
      <c r="BS79" s="303"/>
      <c r="BT79" s="303"/>
      <c r="BU79" s="303"/>
      <c r="BV79" s="303"/>
      <c r="BW79" s="303"/>
      <c r="BX79" s="303"/>
      <c r="BY79" s="304"/>
      <c r="BZ79" s="1866"/>
      <c r="CA79" s="1866"/>
      <c r="CB79" s="1866"/>
      <c r="CC79" s="1866"/>
      <c r="CD79" s="1866"/>
      <c r="CE79" s="1866"/>
      <c r="CF79" s="1866"/>
      <c r="CG79" s="1866"/>
      <c r="CH79" s="1866"/>
      <c r="CI79" s="1866"/>
      <c r="CJ79" s="1866"/>
      <c r="CK79" s="1866"/>
      <c r="CL79" s="1866"/>
      <c r="CM79" s="1866"/>
      <c r="CN79" s="1866"/>
      <c r="CO79" s="1866"/>
      <c r="CP79" s="1866"/>
      <c r="CQ79" s="1866"/>
      <c r="CR79" s="1866"/>
      <c r="CS79" s="1866"/>
      <c r="CT79" s="1866"/>
      <c r="CU79" s="1866"/>
      <c r="CV79" s="1866"/>
      <c r="CW79" s="1866"/>
      <c r="CX79" s="1866"/>
      <c r="CY79" s="1866"/>
      <c r="CZ79" s="1866"/>
    </row>
    <row r="80" s="637" customFormat="true" ht="15" customHeight="true" x14ac:dyDescent="0.2">
      <c r="A80" s="1544"/>
      <c r="B80" s="1718"/>
      <c r="C80" s="1608"/>
      <c r="D80" s="1609"/>
      <c r="E80" s="1609"/>
      <c r="F80" s="1609"/>
      <c r="G80" s="1610"/>
      <c r="H80" s="1611"/>
      <c r="I80" s="1609"/>
      <c r="J80" s="1609"/>
      <c r="K80" s="1609"/>
      <c r="L80" s="1612"/>
      <c r="M80" s="1613"/>
      <c r="N80" s="1609"/>
      <c r="O80" s="1609"/>
      <c r="P80" s="1609"/>
      <c r="Q80" s="1610"/>
      <c r="R80" s="1611"/>
      <c r="S80" s="1609"/>
      <c r="T80" s="1609"/>
      <c r="U80" s="1609"/>
      <c r="V80" s="1609"/>
      <c r="W80" s="1609"/>
      <c r="X80" s="1609"/>
      <c r="Y80" s="1917"/>
      <c r="Z80" s="603"/>
      <c r="AA80" s="603"/>
      <c r="AB80" s="603"/>
      <c r="AC80" s="603"/>
      <c r="AD80" s="603"/>
      <c r="AE80" s="603"/>
      <c r="AF80" s="603"/>
      <c r="AG80" s="603"/>
      <c r="AH80" s="603"/>
      <c r="AI80" s="603"/>
      <c r="AJ80" s="603"/>
      <c r="AK80" s="603"/>
      <c r="AL80" s="603"/>
      <c r="AM80" s="603"/>
      <c r="AN80" s="603"/>
      <c r="AO80" s="603"/>
      <c r="AP80" s="603"/>
      <c r="AQ80" s="603"/>
      <c r="AR80" s="603"/>
      <c r="AS80" s="603"/>
      <c r="AT80" s="603"/>
      <c r="AU80" s="603"/>
      <c r="AV80" s="603"/>
      <c r="AW80" s="603"/>
      <c r="AX80" s="603"/>
      <c r="AY80" s="603"/>
      <c r="AZ80" s="216"/>
      <c r="BA80" s="237"/>
      <c r="BB80" s="154"/>
      <c r="BC80" s="322"/>
      <c r="BD80" s="303"/>
      <c r="BE80" s="303"/>
      <c r="BF80" s="303"/>
      <c r="BG80" s="323"/>
      <c r="BH80" s="330"/>
      <c r="BI80" s="303"/>
      <c r="BJ80" s="303"/>
      <c r="BK80" s="303"/>
      <c r="BL80" s="323"/>
      <c r="BM80" s="330"/>
      <c r="BN80" s="303"/>
      <c r="BO80" s="303"/>
      <c r="BP80" s="303"/>
      <c r="BQ80" s="323"/>
      <c r="BR80" s="330"/>
      <c r="BS80" s="303"/>
      <c r="BT80" s="303"/>
      <c r="BU80" s="303"/>
      <c r="BV80" s="303"/>
      <c r="BW80" s="303"/>
      <c r="BX80" s="303"/>
      <c r="BY80" s="304"/>
      <c r="BZ80" s="1866"/>
      <c r="CA80" s="1866"/>
      <c r="CB80" s="1866"/>
      <c r="CC80" s="1866"/>
      <c r="CD80" s="1866"/>
      <c r="CE80" s="1866"/>
      <c r="CF80" s="1866"/>
      <c r="CG80" s="1866"/>
      <c r="CH80" s="1866"/>
      <c r="CI80" s="1866"/>
      <c r="CJ80" s="1866"/>
      <c r="CK80" s="1866"/>
      <c r="CL80" s="1866"/>
      <c r="CM80" s="1866"/>
      <c r="CN80" s="1866"/>
      <c r="CO80" s="1866"/>
      <c r="CP80" s="1866"/>
      <c r="CQ80" s="1866"/>
      <c r="CR80" s="1866"/>
      <c r="CS80" s="1866"/>
      <c r="CT80" s="1866"/>
      <c r="CU80" s="1866"/>
      <c r="CV80" s="1866"/>
      <c r="CW80" s="1866"/>
      <c r="CX80" s="1866"/>
      <c r="CY80" s="1866"/>
      <c r="CZ80" s="1866"/>
    </row>
    <row r="81" s="637" customFormat="true" ht="15" customHeight="true" x14ac:dyDescent="0.2">
      <c r="A81" s="1544"/>
      <c r="B81" s="1718"/>
      <c r="C81" s="1608"/>
      <c r="D81" s="1609"/>
      <c r="E81" s="1609"/>
      <c r="F81" s="1609"/>
      <c r="G81" s="1610"/>
      <c r="H81" s="1611"/>
      <c r="I81" s="1609"/>
      <c r="J81" s="1609"/>
      <c r="K81" s="1609"/>
      <c r="L81" s="1612"/>
      <c r="M81" s="1613"/>
      <c r="N81" s="1609"/>
      <c r="O81" s="1609"/>
      <c r="P81" s="1609"/>
      <c r="Q81" s="1610"/>
      <c r="R81" s="1611"/>
      <c r="S81" s="1609"/>
      <c r="T81" s="1609"/>
      <c r="U81" s="1609"/>
      <c r="V81" s="1609"/>
      <c r="W81" s="1609"/>
      <c r="X81" s="1609"/>
      <c r="Y81" s="1917"/>
      <c r="Z81" s="603"/>
      <c r="AA81" s="603"/>
      <c r="AB81" s="603"/>
      <c r="AC81" s="603"/>
      <c r="AD81" s="603"/>
      <c r="AE81" s="603"/>
      <c r="AF81" s="603"/>
      <c r="AG81" s="603"/>
      <c r="AH81" s="603"/>
      <c r="AI81" s="603"/>
      <c r="AJ81" s="603"/>
      <c r="AK81" s="603"/>
      <c r="AL81" s="603"/>
      <c r="AM81" s="603"/>
      <c r="AN81" s="603"/>
      <c r="AO81" s="603"/>
      <c r="AP81" s="603"/>
      <c r="AQ81" s="603"/>
      <c r="AR81" s="603"/>
      <c r="AS81" s="603"/>
      <c r="AT81" s="603"/>
      <c r="AU81" s="603"/>
      <c r="AV81" s="603"/>
      <c r="AW81" s="603"/>
      <c r="AX81" s="603"/>
      <c r="AY81" s="603"/>
      <c r="AZ81" s="216"/>
      <c r="BA81" s="237"/>
      <c r="BB81" s="154"/>
      <c r="BC81" s="322"/>
      <c r="BD81" s="303"/>
      <c r="BE81" s="303"/>
      <c r="BF81" s="303"/>
      <c r="BG81" s="323"/>
      <c r="BH81" s="330"/>
      <c r="BI81" s="303"/>
      <c r="BJ81" s="303"/>
      <c r="BK81" s="303"/>
      <c r="BL81" s="323"/>
      <c r="BM81" s="330"/>
      <c r="BN81" s="303"/>
      <c r="BO81" s="303"/>
      <c r="BP81" s="303"/>
      <c r="BQ81" s="323"/>
      <c r="BR81" s="330"/>
      <c r="BS81" s="303"/>
      <c r="BT81" s="303"/>
      <c r="BU81" s="303"/>
      <c r="BV81" s="303"/>
      <c r="BW81" s="303"/>
      <c r="BX81" s="303"/>
      <c r="BY81" s="304"/>
      <c r="BZ81" s="1866"/>
      <c r="CA81" s="1866"/>
      <c r="CB81" s="1866"/>
      <c r="CC81" s="1866"/>
      <c r="CD81" s="1866"/>
      <c r="CE81" s="1866"/>
      <c r="CF81" s="1866"/>
      <c r="CG81" s="1866"/>
      <c r="CH81" s="1866"/>
      <c r="CI81" s="1866"/>
      <c r="CJ81" s="1866"/>
      <c r="CK81" s="1866"/>
      <c r="CL81" s="1866"/>
      <c r="CM81" s="1866"/>
      <c r="CN81" s="1866"/>
      <c r="CO81" s="1866"/>
      <c r="CP81" s="1866"/>
      <c r="CQ81" s="1866"/>
      <c r="CR81" s="1866"/>
      <c r="CS81" s="1866"/>
      <c r="CT81" s="1866"/>
      <c r="CU81" s="1866"/>
      <c r="CV81" s="1866"/>
      <c r="CW81" s="1866"/>
      <c r="CX81" s="1866"/>
      <c r="CY81" s="1866"/>
      <c r="CZ81" s="1866"/>
    </row>
    <row r="82" s="637" customFormat="true" ht="15" customHeight="true" x14ac:dyDescent="0.2">
      <c r="A82" s="1544"/>
      <c r="B82" s="1718"/>
      <c r="C82" s="1608"/>
      <c r="D82" s="1609"/>
      <c r="E82" s="1609"/>
      <c r="F82" s="1609"/>
      <c r="G82" s="1610"/>
      <c r="H82" s="1611"/>
      <c r="I82" s="1609"/>
      <c r="J82" s="1609"/>
      <c r="K82" s="1609"/>
      <c r="L82" s="1612"/>
      <c r="M82" s="1613"/>
      <c r="N82" s="1609"/>
      <c r="O82" s="1609"/>
      <c r="P82" s="1609"/>
      <c r="Q82" s="1610"/>
      <c r="R82" s="1611"/>
      <c r="S82" s="1609"/>
      <c r="T82" s="1609"/>
      <c r="U82" s="1609"/>
      <c r="V82" s="1609"/>
      <c r="W82" s="1609"/>
      <c r="X82" s="1609"/>
      <c r="Y82" s="1917"/>
      <c r="Z82" s="603"/>
      <c r="AA82" s="603"/>
      <c r="AB82" s="603"/>
      <c r="AC82" s="603"/>
      <c r="AD82" s="603"/>
      <c r="AE82" s="603"/>
      <c r="AF82" s="603"/>
      <c r="AG82" s="603"/>
      <c r="AH82" s="603"/>
      <c r="AI82" s="603"/>
      <c r="AJ82" s="603"/>
      <c r="AK82" s="603"/>
      <c r="AL82" s="603"/>
      <c r="AM82" s="603"/>
      <c r="AN82" s="603"/>
      <c r="AO82" s="603"/>
      <c r="AP82" s="603"/>
      <c r="AQ82" s="603"/>
      <c r="AR82" s="603"/>
      <c r="AS82" s="603"/>
      <c r="AT82" s="603"/>
      <c r="AU82" s="603"/>
      <c r="AV82" s="603"/>
      <c r="AW82" s="603"/>
      <c r="AX82" s="603"/>
      <c r="AY82" s="603"/>
      <c r="AZ82" s="216"/>
      <c r="BA82" s="237"/>
      <c r="BB82" s="154"/>
      <c r="BC82" s="322"/>
      <c r="BD82" s="303"/>
      <c r="BE82" s="303"/>
      <c r="BF82" s="303"/>
      <c r="BG82" s="323"/>
      <c r="BH82" s="330"/>
      <c r="BI82" s="303"/>
      <c r="BJ82" s="303"/>
      <c r="BK82" s="303"/>
      <c r="BL82" s="323"/>
      <c r="BM82" s="330"/>
      <c r="BN82" s="303"/>
      <c r="BO82" s="303"/>
      <c r="BP82" s="303"/>
      <c r="BQ82" s="323"/>
      <c r="BR82" s="330"/>
      <c r="BS82" s="303"/>
      <c r="BT82" s="303"/>
      <c r="BU82" s="303"/>
      <c r="BV82" s="303"/>
      <c r="BW82" s="303"/>
      <c r="BX82" s="303"/>
      <c r="BY82" s="304"/>
      <c r="BZ82" s="1866"/>
      <c r="CA82" s="1866"/>
      <c r="CB82" s="1866"/>
      <c r="CC82" s="1866"/>
      <c r="CD82" s="1866"/>
      <c r="CE82" s="1866"/>
      <c r="CF82" s="1866"/>
      <c r="CG82" s="1866"/>
      <c r="CH82" s="1866"/>
      <c r="CI82" s="1866"/>
      <c r="CJ82" s="1866"/>
      <c r="CK82" s="1866"/>
      <c r="CL82" s="1866"/>
      <c r="CM82" s="1866"/>
      <c r="CN82" s="1866"/>
      <c r="CO82" s="1866"/>
      <c r="CP82" s="1866"/>
      <c r="CQ82" s="1866"/>
      <c r="CR82" s="1866"/>
      <c r="CS82" s="1866"/>
      <c r="CT82" s="1866"/>
      <c r="CU82" s="1866"/>
      <c r="CV82" s="1866"/>
      <c r="CW82" s="1866"/>
      <c r="CX82" s="1866"/>
      <c r="CY82" s="1866"/>
      <c r="CZ82" s="1866"/>
    </row>
    <row r="83" s="637" customFormat="true" ht="15" customHeight="true" x14ac:dyDescent="0.2">
      <c r="A83" s="1544"/>
      <c r="B83" s="1718"/>
      <c r="C83" s="1608"/>
      <c r="D83" s="1609"/>
      <c r="E83" s="1609"/>
      <c r="F83" s="1609"/>
      <c r="G83" s="1610"/>
      <c r="H83" s="1611"/>
      <c r="I83" s="1609"/>
      <c r="J83" s="1609"/>
      <c r="K83" s="1609"/>
      <c r="L83" s="1612"/>
      <c r="M83" s="1613"/>
      <c r="N83" s="1609"/>
      <c r="O83" s="1609"/>
      <c r="P83" s="1609"/>
      <c r="Q83" s="1610"/>
      <c r="R83" s="1611"/>
      <c r="S83" s="1609"/>
      <c r="T83" s="1609"/>
      <c r="U83" s="1609"/>
      <c r="V83" s="1609"/>
      <c r="W83" s="1609"/>
      <c r="X83" s="1609"/>
      <c r="Y83" s="1917"/>
      <c r="Z83" s="603"/>
      <c r="AA83" s="603"/>
      <c r="AB83" s="603"/>
      <c r="AC83" s="603"/>
      <c r="AD83" s="603"/>
      <c r="AE83" s="603"/>
      <c r="AF83" s="603"/>
      <c r="AG83" s="603"/>
      <c r="AH83" s="603"/>
      <c r="AI83" s="603"/>
      <c r="AJ83" s="603"/>
      <c r="AK83" s="603"/>
      <c r="AL83" s="603"/>
      <c r="AM83" s="603"/>
      <c r="AN83" s="603"/>
      <c r="AO83" s="603"/>
      <c r="AP83" s="603"/>
      <c r="AQ83" s="603"/>
      <c r="AR83" s="603"/>
      <c r="AS83" s="603"/>
      <c r="AT83" s="603"/>
      <c r="AU83" s="603"/>
      <c r="AV83" s="603"/>
      <c r="AW83" s="603"/>
      <c r="AX83" s="603"/>
      <c r="AY83" s="603"/>
      <c r="AZ83" s="216"/>
      <c r="BA83" s="237"/>
      <c r="BB83" s="154"/>
      <c r="BC83" s="322"/>
      <c r="BD83" s="303"/>
      <c r="BE83" s="303"/>
      <c r="BF83" s="303"/>
      <c r="BG83" s="323"/>
      <c r="BH83" s="330"/>
      <c r="BI83" s="303"/>
      <c r="BJ83" s="303"/>
      <c r="BK83" s="303"/>
      <c r="BL83" s="323"/>
      <c r="BM83" s="330"/>
      <c r="BN83" s="303"/>
      <c r="BO83" s="303"/>
      <c r="BP83" s="303"/>
      <c r="BQ83" s="323"/>
      <c r="BR83" s="330"/>
      <c r="BS83" s="303"/>
      <c r="BT83" s="303"/>
      <c r="BU83" s="303"/>
      <c r="BV83" s="303"/>
      <c r="BW83" s="303"/>
      <c r="BX83" s="303"/>
      <c r="BY83" s="304"/>
      <c r="BZ83" s="1866"/>
      <c r="CA83" s="1866"/>
      <c r="CB83" s="1866"/>
      <c r="CC83" s="1866"/>
      <c r="CD83" s="1866"/>
      <c r="CE83" s="1866"/>
      <c r="CF83" s="1866"/>
      <c r="CG83" s="1866"/>
      <c r="CH83" s="1866"/>
      <c r="CI83" s="1866"/>
      <c r="CJ83" s="1866"/>
      <c r="CK83" s="1866"/>
      <c r="CL83" s="1866"/>
      <c r="CM83" s="1866"/>
      <c r="CN83" s="1866"/>
      <c r="CO83" s="1866"/>
      <c r="CP83" s="1866"/>
      <c r="CQ83" s="1866"/>
      <c r="CR83" s="1866"/>
      <c r="CS83" s="1866"/>
      <c r="CT83" s="1866"/>
      <c r="CU83" s="1866"/>
      <c r="CV83" s="1866"/>
      <c r="CW83" s="1866"/>
      <c r="CX83" s="1866"/>
      <c r="CY83" s="1866"/>
      <c r="CZ83" s="1866"/>
    </row>
    <row r="84" s="637" customFormat="true" ht="15" customHeight="true" x14ac:dyDescent="0.2">
      <c r="A84" s="1544"/>
      <c r="B84" s="1718"/>
      <c r="C84" s="1608"/>
      <c r="D84" s="1609"/>
      <c r="E84" s="1609"/>
      <c r="F84" s="1609"/>
      <c r="G84" s="1610"/>
      <c r="H84" s="1611"/>
      <c r="I84" s="1609"/>
      <c r="J84" s="1609"/>
      <c r="K84" s="1609"/>
      <c r="L84" s="1612"/>
      <c r="M84" s="1613"/>
      <c r="N84" s="1609"/>
      <c r="O84" s="1609"/>
      <c r="P84" s="1609"/>
      <c r="Q84" s="1610"/>
      <c r="R84" s="1611"/>
      <c r="S84" s="1609"/>
      <c r="T84" s="1609"/>
      <c r="U84" s="1609"/>
      <c r="V84" s="1609"/>
      <c r="W84" s="1609"/>
      <c r="X84" s="1609"/>
      <c r="Y84" s="1917"/>
      <c r="Z84" s="603"/>
      <c r="AA84" s="603"/>
      <c r="AB84" s="603"/>
      <c r="AC84" s="603"/>
      <c r="AD84" s="603"/>
      <c r="AE84" s="603"/>
      <c r="AF84" s="603"/>
      <c r="AG84" s="603"/>
      <c r="AH84" s="603"/>
      <c r="AI84" s="603"/>
      <c r="AJ84" s="603"/>
      <c r="AK84" s="603"/>
      <c r="AL84" s="603"/>
      <c r="AM84" s="603"/>
      <c r="AN84" s="603"/>
      <c r="AO84" s="603"/>
      <c r="AP84" s="603"/>
      <c r="AQ84" s="603"/>
      <c r="AR84" s="603"/>
      <c r="AS84" s="603"/>
      <c r="AT84" s="603"/>
      <c r="AU84" s="603"/>
      <c r="AV84" s="603"/>
      <c r="AW84" s="603"/>
      <c r="AX84" s="603"/>
      <c r="AY84" s="603"/>
      <c r="AZ84" s="216"/>
      <c r="BA84" s="237"/>
      <c r="BB84" s="154"/>
      <c r="BC84" s="322"/>
      <c r="BD84" s="303"/>
      <c r="BE84" s="303"/>
      <c r="BF84" s="303"/>
      <c r="BG84" s="323"/>
      <c r="BH84" s="330"/>
      <c r="BI84" s="303"/>
      <c r="BJ84" s="303"/>
      <c r="BK84" s="303"/>
      <c r="BL84" s="323"/>
      <c r="BM84" s="330"/>
      <c r="BN84" s="303"/>
      <c r="BO84" s="303"/>
      <c r="BP84" s="303"/>
      <c r="BQ84" s="323"/>
      <c r="BR84" s="330"/>
      <c r="BS84" s="303"/>
      <c r="BT84" s="303"/>
      <c r="BU84" s="303"/>
      <c r="BV84" s="303"/>
      <c r="BW84" s="303"/>
      <c r="BX84" s="303"/>
      <c r="BY84" s="304"/>
      <c r="BZ84" s="1866"/>
      <c r="CA84" s="1866"/>
      <c r="CB84" s="1866"/>
      <c r="CC84" s="1866"/>
      <c r="CD84" s="1866"/>
      <c r="CE84" s="1866"/>
      <c r="CF84" s="1866"/>
      <c r="CG84" s="1866"/>
      <c r="CH84" s="1866"/>
      <c r="CI84" s="1866"/>
      <c r="CJ84" s="1866"/>
      <c r="CK84" s="1866"/>
      <c r="CL84" s="1866"/>
      <c r="CM84" s="1866"/>
      <c r="CN84" s="1866"/>
      <c r="CO84" s="1866"/>
      <c r="CP84" s="1866"/>
      <c r="CQ84" s="1866"/>
      <c r="CR84" s="1866"/>
      <c r="CS84" s="1866"/>
      <c r="CT84" s="1866"/>
      <c r="CU84" s="1866"/>
      <c r="CV84" s="1866"/>
      <c r="CW84" s="1866"/>
      <c r="CX84" s="1866"/>
      <c r="CY84" s="1866"/>
      <c r="CZ84" s="1866"/>
    </row>
    <row r="85" s="637" customFormat="true" ht="15" customHeight="true" x14ac:dyDescent="0.2">
      <c r="A85" s="1544"/>
      <c r="B85" s="1718"/>
      <c r="C85" s="1608"/>
      <c r="D85" s="1609"/>
      <c r="E85" s="1609"/>
      <c r="F85" s="1609"/>
      <c r="G85" s="1610"/>
      <c r="H85" s="1611"/>
      <c r="I85" s="1609"/>
      <c r="J85" s="1609"/>
      <c r="K85" s="1609"/>
      <c r="L85" s="1612"/>
      <c r="M85" s="1613"/>
      <c r="N85" s="1609"/>
      <c r="O85" s="1609"/>
      <c r="P85" s="1609"/>
      <c r="Q85" s="1610"/>
      <c r="R85" s="1611"/>
      <c r="S85" s="1609"/>
      <c r="T85" s="1609"/>
      <c r="U85" s="1609"/>
      <c r="V85" s="1609"/>
      <c r="W85" s="1609"/>
      <c r="X85" s="1609"/>
      <c r="Y85" s="1917"/>
      <c r="Z85" s="603"/>
      <c r="AA85" s="603"/>
      <c r="AB85" s="603"/>
      <c r="AC85" s="603"/>
      <c r="AD85" s="603"/>
      <c r="AE85" s="603"/>
      <c r="AF85" s="603"/>
      <c r="AG85" s="603"/>
      <c r="AH85" s="603"/>
      <c r="AI85" s="603"/>
      <c r="AJ85" s="603"/>
      <c r="AK85" s="603"/>
      <c r="AL85" s="603"/>
      <c r="AM85" s="603"/>
      <c r="AN85" s="603"/>
      <c r="AO85" s="603"/>
      <c r="AP85" s="603"/>
      <c r="AQ85" s="603"/>
      <c r="AR85" s="603"/>
      <c r="AS85" s="603"/>
      <c r="AT85" s="603"/>
      <c r="AU85" s="603"/>
      <c r="AV85" s="603"/>
      <c r="AW85" s="603"/>
      <c r="AX85" s="603"/>
      <c r="AY85" s="603"/>
      <c r="AZ85" s="216"/>
      <c r="BA85" s="237"/>
      <c r="BB85" s="154"/>
      <c r="BC85" s="322"/>
      <c r="BD85" s="303"/>
      <c r="BE85" s="303"/>
      <c r="BF85" s="303"/>
      <c r="BG85" s="323"/>
      <c r="BH85" s="330"/>
      <c r="BI85" s="303"/>
      <c r="BJ85" s="303"/>
      <c r="BK85" s="303"/>
      <c r="BL85" s="323"/>
      <c r="BM85" s="330"/>
      <c r="BN85" s="303"/>
      <c r="BO85" s="303"/>
      <c r="BP85" s="303"/>
      <c r="BQ85" s="323"/>
      <c r="BR85" s="330"/>
      <c r="BS85" s="303"/>
      <c r="BT85" s="303"/>
      <c r="BU85" s="303"/>
      <c r="BV85" s="303"/>
      <c r="BW85" s="303"/>
      <c r="BX85" s="303"/>
      <c r="BY85" s="304"/>
      <c r="BZ85" s="1866"/>
      <c r="CA85" s="1866"/>
      <c r="CB85" s="1866"/>
      <c r="CC85" s="1866"/>
      <c r="CD85" s="1866"/>
      <c r="CE85" s="1866"/>
      <c r="CF85" s="1866"/>
      <c r="CG85" s="1866"/>
      <c r="CH85" s="1866"/>
      <c r="CI85" s="1866"/>
      <c r="CJ85" s="1866"/>
      <c r="CK85" s="1866"/>
      <c r="CL85" s="1866"/>
      <c r="CM85" s="1866"/>
      <c r="CN85" s="1866"/>
      <c r="CO85" s="1866"/>
      <c r="CP85" s="1866"/>
      <c r="CQ85" s="1866"/>
      <c r="CR85" s="1866"/>
      <c r="CS85" s="1866"/>
      <c r="CT85" s="1866"/>
      <c r="CU85" s="1866"/>
      <c r="CV85" s="1866"/>
      <c r="CW85" s="1866"/>
      <c r="CX85" s="1866"/>
      <c r="CY85" s="1866"/>
      <c r="CZ85" s="1866"/>
    </row>
    <row r="86" s="637" customFormat="true" ht="15" customHeight="true" x14ac:dyDescent="0.2">
      <c r="A86" s="1545"/>
      <c r="B86" s="1719"/>
      <c r="C86" s="1614"/>
      <c r="D86" s="1615"/>
      <c r="E86" s="1615"/>
      <c r="F86" s="1615"/>
      <c r="G86" s="1616"/>
      <c r="H86" s="1617"/>
      <c r="I86" s="1615"/>
      <c r="J86" s="1615"/>
      <c r="K86" s="1615"/>
      <c r="L86" s="1618"/>
      <c r="M86" s="1619"/>
      <c r="N86" s="1615"/>
      <c r="O86" s="1615"/>
      <c r="P86" s="1615"/>
      <c r="Q86" s="1616"/>
      <c r="R86" s="1617"/>
      <c r="S86" s="1615"/>
      <c r="T86" s="1615"/>
      <c r="U86" s="1615"/>
      <c r="V86" s="1615"/>
      <c r="W86" s="1615"/>
      <c r="X86" s="1615"/>
      <c r="Y86" s="1918"/>
      <c r="Z86" s="603"/>
      <c r="AA86" s="603"/>
      <c r="AB86" s="603"/>
      <c r="AC86" s="603"/>
      <c r="AD86" s="603"/>
      <c r="AE86" s="603"/>
      <c r="AF86" s="603"/>
      <c r="AG86" s="603"/>
      <c r="AH86" s="603"/>
      <c r="AI86" s="603"/>
      <c r="AJ86" s="603"/>
      <c r="AK86" s="603"/>
      <c r="AL86" s="603"/>
      <c r="AM86" s="603"/>
      <c r="AN86" s="603"/>
      <c r="AO86" s="603"/>
      <c r="AP86" s="603"/>
      <c r="AQ86" s="603"/>
      <c r="AR86" s="603"/>
      <c r="AS86" s="603"/>
      <c r="AT86" s="603"/>
      <c r="AU86" s="603"/>
      <c r="AV86" s="603"/>
      <c r="AW86" s="603"/>
      <c r="AX86" s="603"/>
      <c r="AY86" s="603"/>
      <c r="AZ86" s="216"/>
      <c r="BA86" s="237"/>
      <c r="BB86" s="154"/>
      <c r="BC86" s="322"/>
      <c r="BD86" s="303"/>
      <c r="BE86" s="303"/>
      <c r="BF86" s="303"/>
      <c r="BG86" s="323"/>
      <c r="BH86" s="330"/>
      <c r="BI86" s="303"/>
      <c r="BJ86" s="303"/>
      <c r="BK86" s="303"/>
      <c r="BL86" s="323"/>
      <c r="BM86" s="330"/>
      <c r="BN86" s="303"/>
      <c r="BO86" s="303"/>
      <c r="BP86" s="303"/>
      <c r="BQ86" s="323"/>
      <c r="BR86" s="330"/>
      <c r="BS86" s="303"/>
      <c r="BT86" s="303"/>
      <c r="BU86" s="303"/>
      <c r="BV86" s="303"/>
      <c r="BW86" s="303"/>
      <c r="BX86" s="303"/>
      <c r="BY86" s="304"/>
      <c r="BZ86" s="1866"/>
      <c r="CA86" s="1866"/>
      <c r="CB86" s="1866"/>
      <c r="CC86" s="1866"/>
      <c r="CD86" s="1866"/>
      <c r="CE86" s="1866"/>
      <c r="CF86" s="1866"/>
      <c r="CG86" s="1866"/>
      <c r="CH86" s="1866"/>
      <c r="CI86" s="1866"/>
      <c r="CJ86" s="1866"/>
      <c r="CK86" s="1866"/>
      <c r="CL86" s="1866"/>
      <c r="CM86" s="1866"/>
      <c r="CN86" s="1866"/>
      <c r="CO86" s="1866"/>
      <c r="CP86" s="1866"/>
      <c r="CQ86" s="1866"/>
      <c r="CR86" s="1866"/>
      <c r="CS86" s="1866"/>
      <c r="CT86" s="1866"/>
      <c r="CU86" s="1866"/>
      <c r="CV86" s="1866"/>
      <c r="CW86" s="1866"/>
      <c r="CX86" s="1866"/>
      <c r="CY86" s="1866"/>
      <c r="CZ86" s="1866"/>
    </row>
    <row r="87" s="637" customFormat="true" ht="15" customHeight="true" x14ac:dyDescent="0.2">
      <c r="A87" s="793"/>
      <c r="B87" s="811"/>
      <c r="C87" s="876"/>
      <c r="D87" s="869"/>
      <c r="E87" s="869"/>
      <c r="F87" s="869"/>
      <c r="G87" s="877"/>
      <c r="H87" s="868"/>
      <c r="I87" s="869"/>
      <c r="J87" s="869"/>
      <c r="K87" s="869"/>
      <c r="L87" s="878"/>
      <c r="M87" s="879"/>
      <c r="N87" s="869"/>
      <c r="O87" s="869"/>
      <c r="P87" s="869"/>
      <c r="Q87" s="877"/>
      <c r="R87" s="868"/>
      <c r="S87" s="869"/>
      <c r="T87" s="869"/>
      <c r="U87" s="869"/>
      <c r="V87" s="869"/>
      <c r="W87" s="869"/>
      <c r="X87" s="869"/>
      <c r="Y87" s="1826"/>
      <c r="Z87" s="603"/>
      <c r="AA87" s="603"/>
      <c r="AB87" s="603"/>
      <c r="AC87" s="603"/>
      <c r="AD87" s="603"/>
      <c r="AE87" s="603"/>
      <c r="AF87" s="603"/>
      <c r="AG87" s="603"/>
      <c r="AH87" s="603"/>
      <c r="AI87" s="603"/>
      <c r="AJ87" s="603"/>
      <c r="AK87" s="603"/>
      <c r="AL87" s="603"/>
      <c r="AM87" s="603"/>
      <c r="AN87" s="603"/>
      <c r="AO87" s="603"/>
      <c r="AP87" s="603"/>
      <c r="AQ87" s="603"/>
      <c r="AR87" s="603"/>
      <c r="AS87" s="603"/>
      <c r="AT87" s="603"/>
      <c r="AU87" s="603"/>
      <c r="AV87" s="603"/>
      <c r="AW87" s="603"/>
      <c r="AX87" s="603"/>
      <c r="AY87" s="603"/>
      <c r="AZ87" s="216"/>
      <c r="BA87" s="237"/>
      <c r="BB87" s="154"/>
      <c r="BC87" s="322"/>
      <c r="BD87" s="303"/>
      <c r="BE87" s="303"/>
      <c r="BF87" s="303"/>
      <c r="BG87" s="323"/>
      <c r="BH87" s="330"/>
      <c r="BI87" s="303"/>
      <c r="BJ87" s="303"/>
      <c r="BK87" s="303"/>
      <c r="BL87" s="323"/>
      <c r="BM87" s="330"/>
      <c r="BN87" s="303"/>
      <c r="BO87" s="303"/>
      <c r="BP87" s="303"/>
      <c r="BQ87" s="323"/>
      <c r="BR87" s="330"/>
      <c r="BS87" s="303"/>
      <c r="BT87" s="303"/>
      <c r="BU87" s="303"/>
      <c r="BV87" s="303"/>
      <c r="BW87" s="303"/>
      <c r="BX87" s="303"/>
      <c r="BY87" s="304"/>
      <c r="BZ87" s="1866"/>
      <c r="CA87" s="1866"/>
      <c r="CB87" s="1866"/>
      <c r="CC87" s="1866"/>
      <c r="CD87" s="1866"/>
      <c r="CE87" s="1866"/>
      <c r="CF87" s="1866"/>
      <c r="CG87" s="1866"/>
      <c r="CH87" s="1866"/>
      <c r="CI87" s="1866"/>
      <c r="CJ87" s="1866"/>
      <c r="CK87" s="1866"/>
      <c r="CL87" s="1866"/>
      <c r="CM87" s="1866"/>
      <c r="CN87" s="1866"/>
      <c r="CO87" s="1866"/>
      <c r="CP87" s="1866"/>
      <c r="CQ87" s="1866"/>
      <c r="CR87" s="1866"/>
      <c r="CS87" s="1866"/>
      <c r="CT87" s="1866"/>
      <c r="CU87" s="1866"/>
      <c r="CV87" s="1866"/>
      <c r="CW87" s="1866"/>
      <c r="CX87" s="1866"/>
      <c r="CY87" s="1866"/>
      <c r="CZ87" s="1866"/>
    </row>
    <row r="88" s="637" customFormat="true" ht="15" customHeight="true" x14ac:dyDescent="0.2">
      <c r="A88" s="793"/>
      <c r="B88" s="811"/>
      <c r="C88" s="876"/>
      <c r="D88" s="869"/>
      <c r="E88" s="869"/>
      <c r="F88" s="869"/>
      <c r="G88" s="877"/>
      <c r="H88" s="868"/>
      <c r="I88" s="869"/>
      <c r="J88" s="869"/>
      <c r="K88" s="869"/>
      <c r="L88" s="878"/>
      <c r="M88" s="879"/>
      <c r="N88" s="869"/>
      <c r="O88" s="869"/>
      <c r="P88" s="869"/>
      <c r="Q88" s="877"/>
      <c r="R88" s="868"/>
      <c r="S88" s="869"/>
      <c r="T88" s="869"/>
      <c r="U88" s="869"/>
      <c r="V88" s="869"/>
      <c r="W88" s="869"/>
      <c r="X88" s="869"/>
      <c r="Y88" s="1826"/>
      <c r="Z88" s="603"/>
      <c r="AA88" s="603"/>
      <c r="AB88" s="603"/>
      <c r="AC88" s="603"/>
      <c r="AD88" s="603"/>
      <c r="AE88" s="603"/>
      <c r="AF88" s="603"/>
      <c r="AG88" s="603"/>
      <c r="AH88" s="603"/>
      <c r="AI88" s="603"/>
      <c r="AJ88" s="603"/>
      <c r="AK88" s="603"/>
      <c r="AL88" s="603"/>
      <c r="AM88" s="603"/>
      <c r="AN88" s="603"/>
      <c r="AO88" s="603"/>
      <c r="AP88" s="603"/>
      <c r="AQ88" s="603"/>
      <c r="AR88" s="603"/>
      <c r="AS88" s="603"/>
      <c r="AT88" s="603"/>
      <c r="AU88" s="603"/>
      <c r="AV88" s="603"/>
      <c r="AW88" s="603"/>
      <c r="AX88" s="603"/>
      <c r="AY88" s="603"/>
      <c r="AZ88" s="216"/>
      <c r="BA88" s="237"/>
      <c r="BB88" s="154"/>
      <c r="BC88" s="322"/>
      <c r="BD88" s="303"/>
      <c r="BE88" s="303"/>
      <c r="BF88" s="303"/>
      <c r="BG88" s="323"/>
      <c r="BH88" s="330"/>
      <c r="BI88" s="303"/>
      <c r="BJ88" s="303"/>
      <c r="BK88" s="303"/>
      <c r="BL88" s="323"/>
      <c r="BM88" s="330"/>
      <c r="BN88" s="303"/>
      <c r="BO88" s="303"/>
      <c r="BP88" s="303"/>
      <c r="BQ88" s="323"/>
      <c r="BR88" s="330"/>
      <c r="BS88" s="303"/>
      <c r="BT88" s="303"/>
      <c r="BU88" s="303"/>
      <c r="BV88" s="303"/>
      <c r="BW88" s="303"/>
      <c r="BX88" s="303"/>
      <c r="BY88" s="304"/>
      <c r="BZ88" s="1866"/>
      <c r="CA88" s="1866"/>
      <c r="CB88" s="1866"/>
      <c r="CC88" s="1866"/>
      <c r="CD88" s="1866"/>
      <c r="CE88" s="1866"/>
      <c r="CF88" s="1866"/>
      <c r="CG88" s="1866"/>
      <c r="CH88" s="1866"/>
      <c r="CI88" s="1866"/>
      <c r="CJ88" s="1866"/>
      <c r="CK88" s="1866"/>
      <c r="CL88" s="1866"/>
      <c r="CM88" s="1866"/>
      <c r="CN88" s="1866"/>
      <c r="CO88" s="1866"/>
      <c r="CP88" s="1866"/>
      <c r="CQ88" s="1866"/>
      <c r="CR88" s="1866"/>
      <c r="CS88" s="1866"/>
      <c r="CT88" s="1866"/>
      <c r="CU88" s="1866"/>
      <c r="CV88" s="1866"/>
      <c r="CW88" s="1866"/>
      <c r="CX88" s="1866"/>
      <c r="CY88" s="1866"/>
      <c r="CZ88" s="1866"/>
    </row>
    <row r="89" s="637" customFormat="true" ht="15" customHeight="true" x14ac:dyDescent="0.2">
      <c r="A89" s="793"/>
      <c r="B89" s="811"/>
      <c r="C89" s="876"/>
      <c r="D89" s="869"/>
      <c r="E89" s="869"/>
      <c r="F89" s="869"/>
      <c r="G89" s="877"/>
      <c r="H89" s="868"/>
      <c r="I89" s="869"/>
      <c r="J89" s="869"/>
      <c r="K89" s="869"/>
      <c r="L89" s="878"/>
      <c r="M89" s="879"/>
      <c r="N89" s="869"/>
      <c r="O89" s="869"/>
      <c r="P89" s="869"/>
      <c r="Q89" s="877"/>
      <c r="R89" s="868"/>
      <c r="S89" s="869"/>
      <c r="T89" s="869"/>
      <c r="U89" s="869"/>
      <c r="V89" s="869"/>
      <c r="W89" s="869"/>
      <c r="X89" s="869"/>
      <c r="Y89" s="1826"/>
      <c r="Z89" s="603"/>
      <c r="AA89" s="603"/>
      <c r="AB89" s="603"/>
      <c r="AC89" s="603"/>
      <c r="AD89" s="603"/>
      <c r="AE89" s="603"/>
      <c r="AF89" s="603"/>
      <c r="AG89" s="603"/>
      <c r="AH89" s="603"/>
      <c r="AI89" s="603"/>
      <c r="AJ89" s="603"/>
      <c r="AK89" s="603"/>
      <c r="AL89" s="603"/>
      <c r="AM89" s="603"/>
      <c r="AN89" s="603"/>
      <c r="AO89" s="603"/>
      <c r="AP89" s="603"/>
      <c r="AQ89" s="603"/>
      <c r="AR89" s="603"/>
      <c r="AS89" s="603"/>
      <c r="AT89" s="603"/>
      <c r="AU89" s="603"/>
      <c r="AV89" s="603"/>
      <c r="AW89" s="603"/>
      <c r="AX89" s="603"/>
      <c r="AY89" s="603"/>
      <c r="AZ89" s="216"/>
      <c r="BA89" s="237"/>
      <c r="BB89" s="154"/>
      <c r="BC89" s="322"/>
      <c r="BD89" s="303"/>
      <c r="BE89" s="303"/>
      <c r="BF89" s="303"/>
      <c r="BG89" s="323"/>
      <c r="BH89" s="330"/>
      <c r="BI89" s="303"/>
      <c r="BJ89" s="303"/>
      <c r="BK89" s="303"/>
      <c r="BL89" s="323"/>
      <c r="BM89" s="330"/>
      <c r="BN89" s="303"/>
      <c r="BO89" s="303"/>
      <c r="BP89" s="303"/>
      <c r="BQ89" s="323"/>
      <c r="BR89" s="330"/>
      <c r="BS89" s="303"/>
      <c r="BT89" s="303"/>
      <c r="BU89" s="303"/>
      <c r="BV89" s="303"/>
      <c r="BW89" s="303"/>
      <c r="BX89" s="303"/>
      <c r="BY89" s="304"/>
      <c r="BZ89" s="1866"/>
      <c r="CA89" s="1866"/>
      <c r="CB89" s="1866"/>
      <c r="CC89" s="1866"/>
      <c r="CD89" s="1866"/>
      <c r="CE89" s="1866"/>
      <c r="CF89" s="1866"/>
      <c r="CG89" s="1866"/>
      <c r="CH89" s="1866"/>
      <c r="CI89" s="1866"/>
      <c r="CJ89" s="1866"/>
      <c r="CK89" s="1866"/>
      <c r="CL89" s="1866"/>
      <c r="CM89" s="1866"/>
      <c r="CN89" s="1866"/>
      <c r="CO89" s="1866"/>
      <c r="CP89" s="1866"/>
      <c r="CQ89" s="1866"/>
      <c r="CR89" s="1866"/>
      <c r="CS89" s="1866"/>
      <c r="CT89" s="1866"/>
      <c r="CU89" s="1866"/>
      <c r="CV89" s="1866"/>
      <c r="CW89" s="1866"/>
      <c r="CX89" s="1866"/>
      <c r="CY89" s="1866"/>
      <c r="CZ89" s="1866"/>
    </row>
    <row r="90" s="637" customFormat="true" ht="15" customHeight="true" x14ac:dyDescent="0.2">
      <c r="A90" s="794"/>
      <c r="B90" s="812"/>
      <c r="C90" s="880"/>
      <c r="D90" s="881"/>
      <c r="E90" s="881"/>
      <c r="F90" s="881"/>
      <c r="G90" s="882"/>
      <c r="H90" s="883"/>
      <c r="I90" s="881"/>
      <c r="J90" s="881"/>
      <c r="K90" s="881"/>
      <c r="L90" s="884"/>
      <c r="M90" s="885"/>
      <c r="N90" s="881"/>
      <c r="O90" s="881"/>
      <c r="P90" s="881"/>
      <c r="Q90" s="882"/>
      <c r="R90" s="883"/>
      <c r="S90" s="881"/>
      <c r="T90" s="881"/>
      <c r="U90" s="881"/>
      <c r="V90" s="881"/>
      <c r="W90" s="881"/>
      <c r="X90" s="881"/>
      <c r="Y90" s="1827"/>
      <c r="Z90" s="603"/>
      <c r="AA90" s="603"/>
      <c r="AB90" s="603"/>
      <c r="AC90" s="603"/>
      <c r="AD90" s="603"/>
      <c r="AE90" s="603"/>
      <c r="AF90" s="603"/>
      <c r="AG90" s="603"/>
      <c r="AH90" s="603"/>
      <c r="AI90" s="603"/>
      <c r="AJ90" s="603"/>
      <c r="AK90" s="603"/>
      <c r="AL90" s="603"/>
      <c r="AM90" s="603"/>
      <c r="AN90" s="603"/>
      <c r="AO90" s="603"/>
      <c r="AP90" s="603"/>
      <c r="AQ90" s="603"/>
      <c r="AR90" s="603"/>
      <c r="AS90" s="603"/>
      <c r="AT90" s="603"/>
      <c r="AU90" s="603"/>
      <c r="AV90" s="603"/>
      <c r="AW90" s="603"/>
      <c r="AX90" s="603"/>
      <c r="AY90" s="603"/>
      <c r="AZ90" s="216"/>
      <c r="BA90" s="237"/>
      <c r="BB90" s="154"/>
      <c r="BC90" s="322"/>
      <c r="BD90" s="303"/>
      <c r="BE90" s="303"/>
      <c r="BF90" s="303"/>
      <c r="BG90" s="323"/>
      <c r="BH90" s="330"/>
      <c r="BI90" s="303"/>
      <c r="BJ90" s="303"/>
      <c r="BK90" s="303"/>
      <c r="BL90" s="323"/>
      <c r="BM90" s="330"/>
      <c r="BN90" s="303"/>
      <c r="BO90" s="303"/>
      <c r="BP90" s="303"/>
      <c r="BQ90" s="323"/>
      <c r="BR90" s="330"/>
      <c r="BS90" s="303"/>
      <c r="BT90" s="303"/>
      <c r="BU90" s="303"/>
      <c r="BV90" s="303"/>
      <c r="BW90" s="303"/>
      <c r="BX90" s="303"/>
      <c r="BY90" s="304"/>
      <c r="BZ90" s="1866"/>
      <c r="CA90" s="1866"/>
      <c r="CB90" s="1866"/>
      <c r="CC90" s="1866"/>
      <c r="CD90" s="1866"/>
      <c r="CE90" s="1866"/>
      <c r="CF90" s="1866"/>
      <c r="CG90" s="1866"/>
      <c r="CH90" s="1866"/>
      <c r="CI90" s="1866"/>
      <c r="CJ90" s="1866"/>
      <c r="CK90" s="1866"/>
      <c r="CL90" s="1866"/>
      <c r="CM90" s="1866"/>
      <c r="CN90" s="1866"/>
      <c r="CO90" s="1866"/>
      <c r="CP90" s="1866"/>
      <c r="CQ90" s="1866"/>
      <c r="CR90" s="1866"/>
      <c r="CS90" s="1866"/>
      <c r="CT90" s="1866"/>
      <c r="CU90" s="1866"/>
      <c r="CV90" s="1866"/>
      <c r="CW90" s="1866"/>
      <c r="CX90" s="1866"/>
      <c r="CY90" s="1866"/>
      <c r="CZ90" s="1866"/>
    </row>
    <row r="91" s="637" customFormat="true" ht="15" customHeight="true" x14ac:dyDescent="0.2">
      <c r="A91" s="728"/>
      <c r="B91" s="813"/>
      <c r="C91" s="886"/>
      <c r="D91" s="844"/>
      <c r="E91" s="844"/>
      <c r="F91" s="844"/>
      <c r="G91" s="845"/>
      <c r="H91" s="887"/>
      <c r="I91" s="844"/>
      <c r="J91" s="844"/>
      <c r="K91" s="844"/>
      <c r="L91" s="888"/>
      <c r="M91" s="886"/>
      <c r="N91" s="844"/>
      <c r="O91" s="844"/>
      <c r="P91" s="844"/>
      <c r="Q91" s="845"/>
      <c r="R91" s="887"/>
      <c r="S91" s="844"/>
      <c r="T91" s="844"/>
      <c r="U91" s="844"/>
      <c r="V91" s="844"/>
      <c r="W91" s="844"/>
      <c r="X91" s="844"/>
      <c r="Y91" s="888"/>
      <c r="Z91" s="603"/>
      <c r="AA91" s="603"/>
      <c r="AB91" s="603"/>
      <c r="AC91" s="603"/>
      <c r="AD91" s="603"/>
      <c r="AE91" s="603"/>
      <c r="AF91" s="603"/>
      <c r="AG91" s="603"/>
      <c r="AH91" s="603"/>
      <c r="AI91" s="603"/>
      <c r="AJ91" s="603"/>
      <c r="AK91" s="603"/>
      <c r="AL91" s="603"/>
      <c r="AM91" s="603"/>
      <c r="AN91" s="603"/>
      <c r="AO91" s="603"/>
      <c r="AP91" s="603"/>
      <c r="AQ91" s="603"/>
      <c r="AR91" s="603"/>
      <c r="AS91" s="603"/>
      <c r="AT91" s="603"/>
      <c r="AU91" s="603"/>
      <c r="AV91" s="603"/>
      <c r="AW91" s="603"/>
      <c r="AX91" s="603"/>
      <c r="AY91" s="603"/>
      <c r="AZ91" s="216"/>
      <c r="BA91" s="237"/>
      <c r="BB91" s="154"/>
      <c r="BC91" s="322"/>
      <c r="BD91" s="303"/>
      <c r="BE91" s="303"/>
      <c r="BF91" s="303"/>
      <c r="BG91" s="323"/>
      <c r="BH91" s="330"/>
      <c r="BI91" s="303"/>
      <c r="BJ91" s="303"/>
      <c r="BK91" s="303"/>
      <c r="BL91" s="323"/>
      <c r="BM91" s="330"/>
      <c r="BN91" s="303"/>
      <c r="BO91" s="303"/>
      <c r="BP91" s="303"/>
      <c r="BQ91" s="323"/>
      <c r="BR91" s="330"/>
      <c r="BS91" s="303"/>
      <c r="BT91" s="303"/>
      <c r="BU91" s="303"/>
      <c r="BV91" s="303"/>
      <c r="BW91" s="303"/>
      <c r="BX91" s="303"/>
      <c r="BY91" s="304"/>
      <c r="BZ91" s="1866"/>
      <c r="CA91" s="1866"/>
      <c r="CB91" s="1866"/>
      <c r="CC91" s="1866"/>
      <c r="CD91" s="1866"/>
      <c r="CE91" s="1866"/>
      <c r="CF91" s="1866"/>
      <c r="CG91" s="1866"/>
      <c r="CH91" s="1866"/>
      <c r="CI91" s="1866"/>
      <c r="CJ91" s="1866"/>
      <c r="CK91" s="1866"/>
      <c r="CL91" s="1866"/>
      <c r="CM91" s="1866"/>
      <c r="CN91" s="1866"/>
      <c r="CO91" s="1866"/>
      <c r="CP91" s="1866"/>
      <c r="CQ91" s="1866"/>
      <c r="CR91" s="1866"/>
      <c r="CS91" s="1866"/>
      <c r="CT91" s="1866"/>
      <c r="CU91" s="1866"/>
      <c r="CV91" s="1866"/>
      <c r="CW91" s="1866"/>
      <c r="CX91" s="1866"/>
      <c r="CY91" s="1866"/>
      <c r="CZ91" s="1866"/>
    </row>
    <row r="92" s="637" customFormat="true" ht="15" customHeight="true" x14ac:dyDescent="0.2">
      <c r="A92" s="728"/>
      <c r="B92" s="813"/>
      <c r="C92" s="886"/>
      <c r="D92" s="844"/>
      <c r="E92" s="844"/>
      <c r="F92" s="844"/>
      <c r="G92" s="845"/>
      <c r="H92" s="887"/>
      <c r="I92" s="844"/>
      <c r="J92" s="844"/>
      <c r="K92" s="844"/>
      <c r="L92" s="888"/>
      <c r="M92" s="886"/>
      <c r="N92" s="844"/>
      <c r="O92" s="844"/>
      <c r="P92" s="844"/>
      <c r="Q92" s="845"/>
      <c r="R92" s="887"/>
      <c r="S92" s="844"/>
      <c r="T92" s="844"/>
      <c r="U92" s="844"/>
      <c r="V92" s="844"/>
      <c r="W92" s="844"/>
      <c r="X92" s="844"/>
      <c r="Y92" s="888"/>
      <c r="Z92" s="603"/>
      <c r="AA92" s="603"/>
      <c r="AB92" s="603"/>
      <c r="AC92" s="603"/>
      <c r="AD92" s="603"/>
      <c r="AE92" s="603"/>
      <c r="AF92" s="603"/>
      <c r="AG92" s="603"/>
      <c r="AH92" s="603"/>
      <c r="AI92" s="603"/>
      <c r="AJ92" s="603"/>
      <c r="AK92" s="603"/>
      <c r="AL92" s="603"/>
      <c r="AM92" s="603"/>
      <c r="AN92" s="603"/>
      <c r="AO92" s="603"/>
      <c r="AP92" s="603"/>
      <c r="AQ92" s="603"/>
      <c r="AR92" s="603"/>
      <c r="AS92" s="603"/>
      <c r="AT92" s="603"/>
      <c r="AU92" s="603"/>
      <c r="AV92" s="603"/>
      <c r="AW92" s="603"/>
      <c r="AX92" s="603"/>
      <c r="AY92" s="603"/>
      <c r="AZ92" s="216"/>
      <c r="BA92" s="237"/>
      <c r="BB92" s="154"/>
      <c r="BC92" s="322"/>
      <c r="BD92" s="303"/>
      <c r="BE92" s="303"/>
      <c r="BF92" s="303"/>
      <c r="BG92" s="323"/>
      <c r="BH92" s="330"/>
      <c r="BI92" s="303"/>
      <c r="BJ92" s="303"/>
      <c r="BK92" s="303"/>
      <c r="BL92" s="323"/>
      <c r="BM92" s="330"/>
      <c r="BN92" s="303"/>
      <c r="BO92" s="303"/>
      <c r="BP92" s="303"/>
      <c r="BQ92" s="323"/>
      <c r="BR92" s="330"/>
      <c r="BS92" s="303"/>
      <c r="BT92" s="303"/>
      <c r="BU92" s="303"/>
      <c r="BV92" s="303"/>
      <c r="BW92" s="303"/>
      <c r="BX92" s="303"/>
      <c r="BY92" s="304"/>
      <c r="BZ92" s="1866"/>
      <c r="CA92" s="1866"/>
      <c r="CB92" s="1866"/>
      <c r="CC92" s="1866"/>
      <c r="CD92" s="1866"/>
      <c r="CE92" s="1866"/>
      <c r="CF92" s="1866"/>
      <c r="CG92" s="1866"/>
      <c r="CH92" s="1866"/>
      <c r="CI92" s="1866"/>
      <c r="CJ92" s="1866"/>
      <c r="CK92" s="1866"/>
      <c r="CL92" s="1866"/>
      <c r="CM92" s="1866"/>
      <c r="CN92" s="1866"/>
      <c r="CO92" s="1866"/>
      <c r="CP92" s="1866"/>
      <c r="CQ92" s="1866"/>
      <c r="CR92" s="1866"/>
      <c r="CS92" s="1866"/>
      <c r="CT92" s="1866"/>
      <c r="CU92" s="1866"/>
      <c r="CV92" s="1866"/>
      <c r="CW92" s="1866"/>
      <c r="CX92" s="1866"/>
      <c r="CY92" s="1866"/>
      <c r="CZ92" s="1866"/>
    </row>
    <row r="93" s="637" customFormat="true" ht="15" customHeight="true" x14ac:dyDescent="0.2">
      <c r="A93" s="795"/>
      <c r="B93" s="814"/>
      <c r="C93" s="731"/>
      <c r="D93" s="732"/>
      <c r="E93" s="732"/>
      <c r="F93" s="732"/>
      <c r="G93" s="783"/>
      <c r="H93" s="771"/>
      <c r="I93" s="732"/>
      <c r="J93" s="732"/>
      <c r="K93" s="732"/>
      <c r="L93" s="748"/>
      <c r="M93" s="731"/>
      <c r="N93" s="732"/>
      <c r="O93" s="732"/>
      <c r="P93" s="732"/>
      <c r="Q93" s="783"/>
      <c r="R93" s="771"/>
      <c r="S93" s="732"/>
      <c r="T93" s="732"/>
      <c r="U93" s="732"/>
      <c r="V93" s="732"/>
      <c r="W93" s="732"/>
      <c r="X93" s="732"/>
      <c r="Y93" s="748"/>
      <c r="Z93" s="603"/>
      <c r="AA93" s="603"/>
      <c r="AB93" s="603"/>
      <c r="AC93" s="603"/>
      <c r="AD93" s="603"/>
      <c r="AE93" s="603"/>
      <c r="AF93" s="603"/>
      <c r="AG93" s="603"/>
      <c r="AH93" s="603"/>
      <c r="AI93" s="603"/>
      <c r="AJ93" s="603"/>
      <c r="AK93" s="603"/>
      <c r="AL93" s="603"/>
      <c r="AM93" s="603"/>
      <c r="AN93" s="603"/>
      <c r="AO93" s="603"/>
      <c r="AP93" s="603"/>
      <c r="AQ93" s="603"/>
      <c r="AR93" s="603"/>
      <c r="AS93" s="603"/>
      <c r="AT93" s="603"/>
      <c r="AU93" s="603"/>
      <c r="AV93" s="603"/>
      <c r="AW93" s="603"/>
      <c r="AX93" s="603"/>
      <c r="AY93" s="603"/>
      <c r="AZ93" s="216"/>
      <c r="BA93" s="237"/>
      <c r="BB93" s="154"/>
      <c r="BC93" s="322"/>
      <c r="BD93" s="303"/>
      <c r="BE93" s="303"/>
      <c r="BF93" s="303"/>
      <c r="BG93" s="323"/>
      <c r="BH93" s="330"/>
      <c r="BI93" s="303"/>
      <c r="BJ93" s="303"/>
      <c r="BK93" s="303"/>
      <c r="BL93" s="323"/>
      <c r="BM93" s="330"/>
      <c r="BN93" s="303"/>
      <c r="BO93" s="303"/>
      <c r="BP93" s="303"/>
      <c r="BQ93" s="323"/>
      <c r="BR93" s="330"/>
      <c r="BS93" s="303"/>
      <c r="BT93" s="303"/>
      <c r="BU93" s="303"/>
      <c r="BV93" s="303"/>
      <c r="BW93" s="303"/>
      <c r="BX93" s="303"/>
      <c r="BY93" s="304"/>
      <c r="BZ93" s="1866"/>
      <c r="CA93" s="1866"/>
      <c r="CB93" s="1866"/>
      <c r="CC93" s="1866"/>
      <c r="CD93" s="1866"/>
      <c r="CE93" s="1866"/>
      <c r="CF93" s="1866"/>
      <c r="CG93" s="1866"/>
      <c r="CH93" s="1866"/>
      <c r="CI93" s="1866"/>
      <c r="CJ93" s="1866"/>
      <c r="CK93" s="1866"/>
      <c r="CL93" s="1866"/>
      <c r="CM93" s="1866"/>
      <c r="CN93" s="1866"/>
      <c r="CO93" s="1866"/>
      <c r="CP93" s="1866"/>
      <c r="CQ93" s="1866"/>
      <c r="CR93" s="1866"/>
      <c r="CS93" s="1866"/>
      <c r="CT93" s="1866"/>
      <c r="CU93" s="1866"/>
      <c r="CV93" s="1866"/>
      <c r="CW93" s="1866"/>
      <c r="CX93" s="1866"/>
      <c r="CY93" s="1866"/>
      <c r="CZ93" s="1866"/>
    </row>
    <row r="94" s="637" customFormat="true" ht="15" customHeight="true" x14ac:dyDescent="0.2">
      <c r="A94" s="1005"/>
      <c r="B94" s="814"/>
      <c r="C94" s="731"/>
      <c r="D94" s="733"/>
      <c r="E94" s="733"/>
      <c r="F94" s="733"/>
      <c r="G94" s="784"/>
      <c r="H94" s="771"/>
      <c r="I94" s="733"/>
      <c r="J94" s="733"/>
      <c r="K94" s="733"/>
      <c r="L94" s="749"/>
      <c r="M94" s="731"/>
      <c r="N94" s="733"/>
      <c r="O94" s="733"/>
      <c r="P94" s="733"/>
      <c r="Q94" s="784"/>
      <c r="R94" s="771"/>
      <c r="S94" s="733"/>
      <c r="T94" s="733"/>
      <c r="U94" s="733"/>
      <c r="V94" s="733"/>
      <c r="W94" s="733"/>
      <c r="X94" s="733"/>
      <c r="Y94" s="749"/>
      <c r="Z94" s="603"/>
      <c r="AA94" s="603"/>
      <c r="AB94" s="603"/>
      <c r="AC94" s="603"/>
      <c r="AD94" s="603"/>
      <c r="AE94" s="603"/>
      <c r="AF94" s="603"/>
      <c r="AG94" s="603"/>
      <c r="AH94" s="603"/>
      <c r="AI94" s="603"/>
      <c r="AJ94" s="603"/>
      <c r="AK94" s="603"/>
      <c r="AL94" s="603"/>
      <c r="AM94" s="603"/>
      <c r="AN94" s="603"/>
      <c r="AO94" s="603"/>
      <c r="AP94" s="603"/>
      <c r="AQ94" s="603"/>
      <c r="AR94" s="603"/>
      <c r="AS94" s="603"/>
      <c r="AT94" s="603"/>
      <c r="AU94" s="603"/>
      <c r="AV94" s="603"/>
      <c r="AW94" s="603"/>
      <c r="AX94" s="603"/>
      <c r="AY94" s="603"/>
      <c r="AZ94" s="216"/>
      <c r="BA94" s="237"/>
      <c r="BB94" s="154"/>
      <c r="BC94" s="322"/>
      <c r="BD94" s="303"/>
      <c r="BE94" s="303"/>
      <c r="BF94" s="303"/>
      <c r="BG94" s="323"/>
      <c r="BH94" s="330"/>
      <c r="BI94" s="303"/>
      <c r="BJ94" s="303"/>
      <c r="BK94" s="303"/>
      <c r="BL94" s="323"/>
      <c r="BM94" s="330"/>
      <c r="BN94" s="303"/>
      <c r="BO94" s="303"/>
      <c r="BP94" s="303"/>
      <c r="BQ94" s="323"/>
      <c r="BR94" s="330"/>
      <c r="BS94" s="303"/>
      <c r="BT94" s="303"/>
      <c r="BU94" s="303"/>
      <c r="BV94" s="303"/>
      <c r="BW94" s="303"/>
      <c r="BX94" s="303"/>
      <c r="BY94" s="304"/>
      <c r="BZ94" s="1866"/>
      <c r="CA94" s="1866"/>
      <c r="CB94" s="1866"/>
      <c r="CC94" s="1866"/>
      <c r="CD94" s="1866"/>
      <c r="CE94" s="1866"/>
      <c r="CF94" s="1866"/>
      <c r="CG94" s="1866"/>
      <c r="CH94" s="1866"/>
      <c r="CI94" s="1866"/>
      <c r="CJ94" s="1866"/>
      <c r="CK94" s="1866"/>
      <c r="CL94" s="1866"/>
      <c r="CM94" s="1866"/>
      <c r="CN94" s="1866"/>
      <c r="CO94" s="1866"/>
      <c r="CP94" s="1866"/>
      <c r="CQ94" s="1866"/>
      <c r="CR94" s="1866"/>
      <c r="CS94" s="1866"/>
      <c r="CT94" s="1866"/>
      <c r="CU94" s="1866"/>
      <c r="CV94" s="1866"/>
      <c r="CW94" s="1866"/>
      <c r="CX94" s="1866"/>
      <c r="CY94" s="1866"/>
      <c r="CZ94" s="1866"/>
    </row>
    <row r="95" s="637" customFormat="true" ht="15" customHeight="true" x14ac:dyDescent="0.2">
      <c r="A95" s="795"/>
      <c r="B95" s="815"/>
      <c r="C95" s="889"/>
      <c r="D95" s="890"/>
      <c r="E95" s="890"/>
      <c r="F95" s="890"/>
      <c r="G95" s="891"/>
      <c r="H95" s="892"/>
      <c r="I95" s="890"/>
      <c r="J95" s="890"/>
      <c r="K95" s="890"/>
      <c r="L95" s="893"/>
      <c r="M95" s="889"/>
      <c r="N95" s="890"/>
      <c r="O95" s="890"/>
      <c r="P95" s="890"/>
      <c r="Q95" s="891"/>
      <c r="R95" s="892"/>
      <c r="S95" s="890"/>
      <c r="T95" s="890"/>
      <c r="U95" s="890"/>
      <c r="V95" s="890"/>
      <c r="W95" s="890"/>
      <c r="X95" s="890"/>
      <c r="Y95" s="893"/>
      <c r="Z95" s="603"/>
      <c r="AA95" s="603"/>
      <c r="AB95" s="603"/>
      <c r="AC95" s="603"/>
      <c r="AD95" s="603"/>
      <c r="AE95" s="603"/>
      <c r="AF95" s="603"/>
      <c r="AG95" s="603"/>
      <c r="AH95" s="603"/>
      <c r="AI95" s="603"/>
      <c r="AJ95" s="603"/>
      <c r="AK95" s="603"/>
      <c r="AL95" s="603"/>
      <c r="AM95" s="603"/>
      <c r="AN95" s="603"/>
      <c r="AO95" s="603"/>
      <c r="AP95" s="603"/>
      <c r="AQ95" s="603"/>
      <c r="AR95" s="603"/>
      <c r="AS95" s="603"/>
      <c r="AT95" s="603"/>
      <c r="AU95" s="603"/>
      <c r="AV95" s="603"/>
      <c r="AW95" s="603"/>
      <c r="AX95" s="603"/>
      <c r="AY95" s="603"/>
      <c r="AZ95" s="216"/>
      <c r="BA95" s="237"/>
      <c r="BB95" s="154"/>
      <c r="BC95" s="322"/>
      <c r="BD95" s="303"/>
      <c r="BE95" s="303"/>
      <c r="BF95" s="303"/>
      <c r="BG95" s="323"/>
      <c r="BH95" s="330"/>
      <c r="BI95" s="303"/>
      <c r="BJ95" s="303"/>
      <c r="BK95" s="303"/>
      <c r="BL95" s="323"/>
      <c r="BM95" s="330"/>
      <c r="BN95" s="303"/>
      <c r="BO95" s="303"/>
      <c r="BP95" s="303"/>
      <c r="BQ95" s="323"/>
      <c r="BR95" s="330"/>
      <c r="BS95" s="303"/>
      <c r="BT95" s="303"/>
      <c r="BU95" s="303"/>
      <c r="BV95" s="303"/>
      <c r="BW95" s="303"/>
      <c r="BX95" s="303"/>
      <c r="BY95" s="304"/>
      <c r="BZ95" s="1866"/>
      <c r="CA95" s="1866"/>
      <c r="CB95" s="1866"/>
      <c r="CC95" s="1866"/>
      <c r="CD95" s="1866"/>
      <c r="CE95" s="1866"/>
      <c r="CF95" s="1866"/>
      <c r="CG95" s="1866"/>
      <c r="CH95" s="1866"/>
      <c r="CI95" s="1866"/>
      <c r="CJ95" s="1866"/>
      <c r="CK95" s="1866"/>
      <c r="CL95" s="1866"/>
      <c r="CM95" s="1866"/>
      <c r="CN95" s="1866"/>
      <c r="CO95" s="1866"/>
      <c r="CP95" s="1866"/>
      <c r="CQ95" s="1866"/>
      <c r="CR95" s="1866"/>
      <c r="CS95" s="1866"/>
      <c r="CT95" s="1866"/>
      <c r="CU95" s="1866"/>
      <c r="CV95" s="1866"/>
      <c r="CW95" s="1866"/>
      <c r="CX95" s="1866"/>
      <c r="CY95" s="1866"/>
      <c r="CZ95" s="1866"/>
    </row>
    <row r="96" s="131" customFormat="true" ht="15" customHeight="true" x14ac:dyDescent="0.2">
      <c r="A96" s="1005"/>
      <c r="B96" s="815"/>
      <c r="C96" s="889"/>
      <c r="D96" s="890"/>
      <c r="E96" s="890"/>
      <c r="F96" s="890"/>
      <c r="G96" s="891"/>
      <c r="H96" s="892"/>
      <c r="I96" s="890"/>
      <c r="J96" s="890"/>
      <c r="K96" s="890"/>
      <c r="L96" s="893"/>
      <c r="M96" s="889"/>
      <c r="N96" s="890"/>
      <c r="O96" s="890"/>
      <c r="P96" s="890"/>
      <c r="Q96" s="891"/>
      <c r="R96" s="892"/>
      <c r="S96" s="890"/>
      <c r="T96" s="890"/>
      <c r="U96" s="890"/>
      <c r="V96" s="890"/>
      <c r="W96" s="890"/>
      <c r="X96" s="890"/>
      <c r="Y96" s="893"/>
      <c r="Z96" s="603"/>
      <c r="AA96" s="603"/>
      <c r="AB96" s="603"/>
      <c r="AC96" s="603"/>
      <c r="AD96" s="603"/>
      <c r="AE96" s="603"/>
      <c r="AF96" s="603"/>
      <c r="AG96" s="603"/>
      <c r="AH96" s="603"/>
      <c r="AI96" s="603"/>
      <c r="AJ96" s="603"/>
      <c r="AK96" s="603"/>
      <c r="AL96" s="603"/>
      <c r="AM96" s="603"/>
      <c r="AN96" s="603"/>
      <c r="AO96" s="603"/>
      <c r="AP96" s="603"/>
      <c r="AQ96" s="603"/>
      <c r="AR96" s="603"/>
      <c r="AS96" s="603"/>
      <c r="AT96" s="603"/>
      <c r="AU96" s="603"/>
      <c r="AV96" s="603"/>
      <c r="AW96" s="603"/>
      <c r="AX96" s="603"/>
      <c r="AY96" s="603"/>
      <c r="AZ96" s="216"/>
      <c r="BA96" s="237"/>
      <c r="BB96" s="154"/>
      <c r="BC96" s="322"/>
      <c r="BD96" s="303"/>
      <c r="BE96" s="303"/>
      <c r="BF96" s="303"/>
      <c r="BG96" s="323"/>
      <c r="BH96" s="330"/>
      <c r="BI96" s="303"/>
      <c r="BJ96" s="303"/>
      <c r="BK96" s="303"/>
      <c r="BL96" s="323"/>
      <c r="BM96" s="330"/>
      <c r="BN96" s="303"/>
      <c r="BO96" s="303"/>
      <c r="BP96" s="303"/>
      <c r="BQ96" s="323"/>
      <c r="BR96" s="330"/>
      <c r="BS96" s="303"/>
      <c r="BT96" s="303"/>
      <c r="BU96" s="303"/>
      <c r="BV96" s="303"/>
      <c r="BW96" s="303"/>
      <c r="BX96" s="303"/>
      <c r="BY96" s="304"/>
      <c r="BZ96" s="1866"/>
      <c r="CA96" s="1866"/>
      <c r="CB96" s="1866"/>
      <c r="CC96" s="1866"/>
      <c r="CD96" s="1866"/>
      <c r="CE96" s="1866"/>
      <c r="CF96" s="1866"/>
      <c r="CG96" s="1866"/>
      <c r="CH96" s="1866"/>
      <c r="CI96" s="1866"/>
      <c r="CJ96" s="1866"/>
      <c r="CK96" s="1866"/>
      <c r="CL96" s="1866"/>
      <c r="CM96" s="1866"/>
      <c r="CN96" s="1866"/>
      <c r="CO96" s="1866"/>
      <c r="CP96" s="1866"/>
      <c r="CQ96" s="1866"/>
      <c r="CR96" s="1866"/>
      <c r="CS96" s="1866"/>
      <c r="CT96" s="1866"/>
      <c r="CU96" s="1866"/>
      <c r="CV96" s="1866"/>
      <c r="CW96" s="1866"/>
      <c r="CX96" s="1866"/>
      <c r="CY96" s="1866"/>
      <c r="CZ96" s="1866"/>
    </row>
    <row r="97" s="131" customFormat="true" ht="15" customHeight="true" x14ac:dyDescent="0.2">
      <c r="A97" s="795"/>
      <c r="B97" s="815"/>
      <c r="C97" s="889"/>
      <c r="D97" s="890"/>
      <c r="E97" s="890"/>
      <c r="F97" s="890"/>
      <c r="G97" s="891"/>
      <c r="H97" s="892"/>
      <c r="I97" s="890"/>
      <c r="J97" s="890"/>
      <c r="K97" s="890"/>
      <c r="L97" s="893"/>
      <c r="M97" s="889"/>
      <c r="N97" s="890"/>
      <c r="O97" s="890"/>
      <c r="P97" s="890"/>
      <c r="Q97" s="891"/>
      <c r="R97" s="892"/>
      <c r="S97" s="890"/>
      <c r="T97" s="890"/>
      <c r="U97" s="890"/>
      <c r="V97" s="890"/>
      <c r="W97" s="890"/>
      <c r="X97" s="890"/>
      <c r="Y97" s="893"/>
      <c r="Z97" s="603"/>
      <c r="AA97" s="603"/>
      <c r="AB97" s="603"/>
      <c r="AC97" s="603"/>
      <c r="AD97" s="603"/>
      <c r="AE97" s="603"/>
      <c r="AF97" s="603"/>
      <c r="AG97" s="603"/>
      <c r="AH97" s="603"/>
      <c r="AI97" s="603"/>
      <c r="AJ97" s="603"/>
      <c r="AK97" s="603"/>
      <c r="AL97" s="603"/>
      <c r="AM97" s="603"/>
      <c r="AN97" s="603"/>
      <c r="AO97" s="603"/>
      <c r="AP97" s="603"/>
      <c r="AQ97" s="603"/>
      <c r="AR97" s="603"/>
      <c r="AS97" s="603"/>
      <c r="AT97" s="603"/>
      <c r="AU97" s="603"/>
      <c r="AV97" s="603"/>
      <c r="AW97" s="603"/>
      <c r="AX97" s="603"/>
      <c r="AY97" s="603"/>
      <c r="AZ97" s="216"/>
      <c r="BA97" s="237"/>
      <c r="BB97" s="154"/>
      <c r="BC97" s="322"/>
      <c r="BD97" s="303"/>
      <c r="BE97" s="303"/>
      <c r="BF97" s="303"/>
      <c r="BG97" s="323"/>
      <c r="BH97" s="330"/>
      <c r="BI97" s="303"/>
      <c r="BJ97" s="303"/>
      <c r="BK97" s="303"/>
      <c r="BL97" s="323"/>
      <c r="BM97" s="330"/>
      <c r="BN97" s="303"/>
      <c r="BO97" s="303"/>
      <c r="BP97" s="303"/>
      <c r="BQ97" s="323"/>
      <c r="BR97" s="330"/>
      <c r="BS97" s="303"/>
      <c r="BT97" s="303"/>
      <c r="BU97" s="303"/>
      <c r="BV97" s="303"/>
      <c r="BW97" s="303"/>
      <c r="BX97" s="303"/>
      <c r="BY97" s="304"/>
      <c r="BZ97" s="1866"/>
      <c r="CA97" s="1866"/>
      <c r="CB97" s="1866"/>
      <c r="CC97" s="1866"/>
      <c r="CD97" s="1866"/>
      <c r="CE97" s="1866"/>
      <c r="CF97" s="1866"/>
      <c r="CG97" s="1866"/>
      <c r="CH97" s="1866"/>
      <c r="CI97" s="1866"/>
      <c r="CJ97" s="1866"/>
      <c r="CK97" s="1866"/>
      <c r="CL97" s="1866"/>
      <c r="CM97" s="1866"/>
      <c r="CN97" s="1866"/>
      <c r="CO97" s="1866"/>
      <c r="CP97" s="1866"/>
      <c r="CQ97" s="1866"/>
      <c r="CR97" s="1866"/>
      <c r="CS97" s="1866"/>
      <c r="CT97" s="1866"/>
      <c r="CU97" s="1866"/>
      <c r="CV97" s="1866"/>
      <c r="CW97" s="1866"/>
      <c r="CX97" s="1866"/>
      <c r="CY97" s="1866"/>
      <c r="CZ97" s="1866"/>
    </row>
    <row r="98" s="131" customFormat="true" ht="15" customHeight="true" x14ac:dyDescent="0.2">
      <c r="A98" s="1005"/>
      <c r="B98" s="815"/>
      <c r="C98" s="889"/>
      <c r="D98" s="890"/>
      <c r="E98" s="890"/>
      <c r="F98" s="890"/>
      <c r="G98" s="891"/>
      <c r="H98" s="892"/>
      <c r="I98" s="890"/>
      <c r="J98" s="890"/>
      <c r="K98" s="890"/>
      <c r="L98" s="893"/>
      <c r="M98" s="889"/>
      <c r="N98" s="890"/>
      <c r="O98" s="890"/>
      <c r="P98" s="890"/>
      <c r="Q98" s="891"/>
      <c r="R98" s="892"/>
      <c r="S98" s="890"/>
      <c r="T98" s="890"/>
      <c r="U98" s="890"/>
      <c r="V98" s="890"/>
      <c r="W98" s="890"/>
      <c r="X98" s="890"/>
      <c r="Y98" s="893"/>
      <c r="Z98" s="603"/>
      <c r="AA98" s="603"/>
      <c r="AB98" s="603"/>
      <c r="AC98" s="603"/>
      <c r="AD98" s="603"/>
      <c r="AE98" s="603"/>
      <c r="AF98" s="603"/>
      <c r="AG98" s="603"/>
      <c r="AH98" s="603"/>
      <c r="AI98" s="603"/>
      <c r="AJ98" s="603"/>
      <c r="AK98" s="603"/>
      <c r="AL98" s="603"/>
      <c r="AM98" s="603"/>
      <c r="AN98" s="603"/>
      <c r="AO98" s="603"/>
      <c r="AP98" s="603"/>
      <c r="AQ98" s="603"/>
      <c r="AR98" s="603"/>
      <c r="AS98" s="603"/>
      <c r="AT98" s="603"/>
      <c r="AU98" s="603"/>
      <c r="AV98" s="603"/>
      <c r="AW98" s="603"/>
      <c r="AX98" s="603"/>
      <c r="AY98" s="603"/>
      <c r="AZ98" s="216"/>
      <c r="BA98" s="237"/>
      <c r="BB98" s="154"/>
      <c r="BC98" s="322"/>
      <c r="BD98" s="303"/>
      <c r="BE98" s="303"/>
      <c r="BF98" s="303"/>
      <c r="BG98" s="323"/>
      <c r="BH98" s="330"/>
      <c r="BI98" s="303"/>
      <c r="BJ98" s="303"/>
      <c r="BK98" s="303"/>
      <c r="BL98" s="323"/>
      <c r="BM98" s="330"/>
      <c r="BN98" s="303"/>
      <c r="BO98" s="303"/>
      <c r="BP98" s="303"/>
      <c r="BQ98" s="323"/>
      <c r="BR98" s="330"/>
      <c r="BS98" s="303"/>
      <c r="BT98" s="303"/>
      <c r="BU98" s="303"/>
      <c r="BV98" s="303"/>
      <c r="BW98" s="303"/>
      <c r="BX98" s="303"/>
      <c r="BY98" s="304"/>
      <c r="BZ98" s="1866"/>
      <c r="CA98" s="1866"/>
      <c r="CB98" s="1866"/>
      <c r="CC98" s="1866"/>
      <c r="CD98" s="1866"/>
      <c r="CE98" s="1866"/>
      <c r="CF98" s="1866"/>
      <c r="CG98" s="1866"/>
      <c r="CH98" s="1866"/>
      <c r="CI98" s="1866"/>
      <c r="CJ98" s="1866"/>
      <c r="CK98" s="1866"/>
      <c r="CL98" s="1866"/>
      <c r="CM98" s="1866"/>
      <c r="CN98" s="1866"/>
      <c r="CO98" s="1866"/>
      <c r="CP98" s="1866"/>
      <c r="CQ98" s="1866"/>
      <c r="CR98" s="1866"/>
      <c r="CS98" s="1866"/>
      <c r="CT98" s="1866"/>
      <c r="CU98" s="1866"/>
      <c r="CV98" s="1866"/>
      <c r="CW98" s="1866"/>
      <c r="CX98" s="1866"/>
      <c r="CY98" s="1866"/>
      <c r="CZ98" s="1866"/>
    </row>
    <row r="99" s="131" customFormat="true" ht="15" customHeight="true" x14ac:dyDescent="0.2">
      <c r="A99" s="1005"/>
      <c r="B99" s="815"/>
      <c r="C99" s="889"/>
      <c r="D99" s="890"/>
      <c r="E99" s="890"/>
      <c r="F99" s="890"/>
      <c r="G99" s="891"/>
      <c r="H99" s="892"/>
      <c r="I99" s="890"/>
      <c r="J99" s="890"/>
      <c r="K99" s="890"/>
      <c r="L99" s="893"/>
      <c r="M99" s="889"/>
      <c r="N99" s="890"/>
      <c r="O99" s="890"/>
      <c r="P99" s="890"/>
      <c r="Q99" s="891"/>
      <c r="R99" s="892"/>
      <c r="S99" s="890"/>
      <c r="T99" s="890"/>
      <c r="U99" s="890"/>
      <c r="V99" s="890"/>
      <c r="W99" s="890"/>
      <c r="X99" s="890"/>
      <c r="Y99" s="893"/>
      <c r="Z99" s="603"/>
      <c r="AA99" s="603"/>
      <c r="AB99" s="603"/>
      <c r="AC99" s="603"/>
      <c r="AD99" s="603"/>
      <c r="AE99" s="603"/>
      <c r="AF99" s="603"/>
      <c r="AG99" s="603"/>
      <c r="AH99" s="603"/>
      <c r="AI99" s="603"/>
      <c r="AJ99" s="603"/>
      <c r="AK99" s="603"/>
      <c r="AL99" s="603"/>
      <c r="AM99" s="603"/>
      <c r="AN99" s="603"/>
      <c r="AO99" s="603"/>
      <c r="AP99" s="603"/>
      <c r="AQ99" s="603"/>
      <c r="AR99" s="603"/>
      <c r="AS99" s="603"/>
      <c r="AT99" s="603"/>
      <c r="AU99" s="603"/>
      <c r="AV99" s="603"/>
      <c r="AW99" s="603"/>
      <c r="AX99" s="603"/>
      <c r="AY99" s="603"/>
      <c r="AZ99" s="216"/>
      <c r="BA99" s="237"/>
      <c r="BB99" s="154"/>
      <c r="BC99" s="322"/>
      <c r="BD99" s="303"/>
      <c r="BE99" s="303"/>
      <c r="BF99" s="303"/>
      <c r="BG99" s="323"/>
      <c r="BH99" s="330"/>
      <c r="BI99" s="303"/>
      <c r="BJ99" s="303"/>
      <c r="BK99" s="303"/>
      <c r="BL99" s="323"/>
      <c r="BM99" s="330"/>
      <c r="BN99" s="303"/>
      <c r="BO99" s="303"/>
      <c r="BP99" s="303"/>
      <c r="BQ99" s="323"/>
      <c r="BR99" s="330"/>
      <c r="BS99" s="303"/>
      <c r="BT99" s="303"/>
      <c r="BU99" s="303"/>
      <c r="BV99" s="303"/>
      <c r="BW99" s="303"/>
      <c r="BX99" s="303"/>
      <c r="BY99" s="304"/>
      <c r="BZ99" s="1866"/>
      <c r="CA99" s="1866"/>
      <c r="CB99" s="1866"/>
      <c r="CC99" s="1866"/>
      <c r="CD99" s="1866"/>
      <c r="CE99" s="1866"/>
      <c r="CF99" s="1866"/>
      <c r="CG99" s="1866"/>
      <c r="CH99" s="1866"/>
      <c r="CI99" s="1866"/>
      <c r="CJ99" s="1866"/>
      <c r="CK99" s="1866"/>
      <c r="CL99" s="1866"/>
      <c r="CM99" s="1866"/>
      <c r="CN99" s="1866"/>
      <c r="CO99" s="1866"/>
      <c r="CP99" s="1866"/>
      <c r="CQ99" s="1866"/>
      <c r="CR99" s="1866"/>
      <c r="CS99" s="1866"/>
      <c r="CT99" s="1866"/>
      <c r="CU99" s="1866"/>
      <c r="CV99" s="1866"/>
      <c r="CW99" s="1866"/>
      <c r="CX99" s="1866"/>
      <c r="CY99" s="1866"/>
      <c r="CZ99" s="1866"/>
    </row>
    <row r="100" s="131" customFormat="true" ht="15" customHeight="true" x14ac:dyDescent="0.2">
      <c r="A100" s="1005"/>
      <c r="B100" s="815"/>
      <c r="C100" s="889"/>
      <c r="D100" s="890"/>
      <c r="E100" s="890"/>
      <c r="F100" s="890"/>
      <c r="G100" s="891"/>
      <c r="H100" s="892"/>
      <c r="I100" s="890"/>
      <c r="J100" s="890"/>
      <c r="K100" s="890"/>
      <c r="L100" s="893"/>
      <c r="M100" s="889"/>
      <c r="N100" s="890"/>
      <c r="O100" s="890"/>
      <c r="P100" s="890"/>
      <c r="Q100" s="891"/>
      <c r="R100" s="892"/>
      <c r="S100" s="890"/>
      <c r="T100" s="890"/>
      <c r="U100" s="890"/>
      <c r="V100" s="890"/>
      <c r="W100" s="890"/>
      <c r="X100" s="890"/>
      <c r="Y100" s="893"/>
      <c r="Z100" s="603"/>
      <c r="AA100" s="603"/>
      <c r="AB100" s="603"/>
      <c r="AC100" s="603"/>
      <c r="AD100" s="603"/>
      <c r="AE100" s="603"/>
      <c r="AF100" s="603"/>
      <c r="AG100" s="603"/>
      <c r="AH100" s="603"/>
      <c r="AI100" s="603"/>
      <c r="AJ100" s="603"/>
      <c r="AK100" s="603"/>
      <c r="AL100" s="603"/>
      <c r="AM100" s="603"/>
      <c r="AN100" s="603"/>
      <c r="AO100" s="603"/>
      <c r="AP100" s="603"/>
      <c r="AQ100" s="603"/>
      <c r="AR100" s="603"/>
      <c r="AS100" s="603"/>
      <c r="AT100" s="603"/>
      <c r="AU100" s="603"/>
      <c r="AV100" s="603"/>
      <c r="AW100" s="603"/>
      <c r="AX100" s="603"/>
      <c r="AY100" s="603"/>
      <c r="AZ100" s="216"/>
      <c r="BA100" s="237"/>
      <c r="BB100" s="154"/>
      <c r="BC100" s="322"/>
      <c r="BD100" s="303"/>
      <c r="BE100" s="303"/>
      <c r="BF100" s="303"/>
      <c r="BG100" s="323"/>
      <c r="BH100" s="330"/>
      <c r="BI100" s="303"/>
      <c r="BJ100" s="303"/>
      <c r="BK100" s="303"/>
      <c r="BL100" s="323"/>
      <c r="BM100" s="330"/>
      <c r="BN100" s="303"/>
      <c r="BO100" s="303"/>
      <c r="BP100" s="303"/>
      <c r="BQ100" s="323"/>
      <c r="BR100" s="330"/>
      <c r="BS100" s="303"/>
      <c r="BT100" s="303"/>
      <c r="BU100" s="303"/>
      <c r="BV100" s="303"/>
      <c r="BW100" s="303"/>
      <c r="BX100" s="303"/>
      <c r="BY100" s="304"/>
      <c r="BZ100" s="1866"/>
      <c r="CA100" s="1866"/>
      <c r="CB100" s="1866"/>
      <c r="CC100" s="1866"/>
      <c r="CD100" s="1866"/>
      <c r="CE100" s="1866"/>
      <c r="CF100" s="1866"/>
      <c r="CG100" s="1866"/>
      <c r="CH100" s="1866"/>
      <c r="CI100" s="1866"/>
      <c r="CJ100" s="1866"/>
      <c r="CK100" s="1866"/>
      <c r="CL100" s="1866"/>
      <c r="CM100" s="1866"/>
      <c r="CN100" s="1866"/>
      <c r="CO100" s="1866"/>
      <c r="CP100" s="1866"/>
      <c r="CQ100" s="1866"/>
      <c r="CR100" s="1866"/>
      <c r="CS100" s="1866"/>
      <c r="CT100" s="1866"/>
      <c r="CU100" s="1866"/>
      <c r="CV100" s="1866"/>
      <c r="CW100" s="1866"/>
      <c r="CX100" s="1866"/>
      <c r="CY100" s="1866"/>
      <c r="CZ100" s="1866"/>
    </row>
    <row r="101" s="131" customFormat="true" ht="15" customHeight="true" x14ac:dyDescent="0.2">
      <c r="A101" s="795"/>
      <c r="B101" s="815"/>
      <c r="C101" s="889"/>
      <c r="D101" s="890"/>
      <c r="E101" s="890"/>
      <c r="F101" s="890"/>
      <c r="G101" s="891"/>
      <c r="H101" s="892"/>
      <c r="I101" s="890"/>
      <c r="J101" s="890"/>
      <c r="K101" s="890"/>
      <c r="L101" s="893"/>
      <c r="M101" s="889"/>
      <c r="N101" s="890"/>
      <c r="O101" s="890"/>
      <c r="P101" s="890"/>
      <c r="Q101" s="891"/>
      <c r="R101" s="892"/>
      <c r="S101" s="890"/>
      <c r="T101" s="890"/>
      <c r="U101" s="890"/>
      <c r="V101" s="890"/>
      <c r="W101" s="890"/>
      <c r="X101" s="890"/>
      <c r="Y101" s="893"/>
      <c r="Z101" s="603"/>
      <c r="AA101" s="603"/>
      <c r="AB101" s="603"/>
      <c r="AC101" s="603"/>
      <c r="AD101" s="603"/>
      <c r="AE101" s="603"/>
      <c r="AF101" s="603"/>
      <c r="AG101" s="603"/>
      <c r="AH101" s="603"/>
      <c r="AI101" s="603"/>
      <c r="AJ101" s="603"/>
      <c r="AK101" s="603"/>
      <c r="AL101" s="603"/>
      <c r="AM101" s="603"/>
      <c r="AN101" s="603"/>
      <c r="AO101" s="603"/>
      <c r="AP101" s="603"/>
      <c r="AQ101" s="603"/>
      <c r="AR101" s="603"/>
      <c r="AS101" s="603"/>
      <c r="AT101" s="603"/>
      <c r="AU101" s="603"/>
      <c r="AV101" s="603"/>
      <c r="AW101" s="603"/>
      <c r="AX101" s="603"/>
      <c r="AY101" s="603"/>
      <c r="AZ101" s="216"/>
      <c r="BA101" s="237"/>
      <c r="BB101" s="154"/>
      <c r="BC101" s="322"/>
      <c r="BD101" s="303"/>
      <c r="BE101" s="303"/>
      <c r="BF101" s="303"/>
      <c r="BG101" s="323"/>
      <c r="BH101" s="330"/>
      <c r="BI101" s="303"/>
      <c r="BJ101" s="303"/>
      <c r="BK101" s="303"/>
      <c r="BL101" s="323"/>
      <c r="BM101" s="330"/>
      <c r="BN101" s="303"/>
      <c r="BO101" s="303"/>
      <c r="BP101" s="303"/>
      <c r="BQ101" s="323"/>
      <c r="BR101" s="330"/>
      <c r="BS101" s="303"/>
      <c r="BT101" s="303"/>
      <c r="BU101" s="303"/>
      <c r="BV101" s="303"/>
      <c r="BW101" s="303"/>
      <c r="BX101" s="303"/>
      <c r="BY101" s="304"/>
      <c r="BZ101" s="1866"/>
      <c r="CA101" s="1866"/>
      <c r="CB101" s="1866"/>
      <c r="CC101" s="1866"/>
      <c r="CD101" s="1866"/>
      <c r="CE101" s="1866"/>
      <c r="CF101" s="1866"/>
      <c r="CG101" s="1866"/>
      <c r="CH101" s="1866"/>
      <c r="CI101" s="1866"/>
      <c r="CJ101" s="1866"/>
      <c r="CK101" s="1866"/>
      <c r="CL101" s="1866"/>
      <c r="CM101" s="1866"/>
      <c r="CN101" s="1866"/>
      <c r="CO101" s="1866"/>
      <c r="CP101" s="1866"/>
      <c r="CQ101" s="1866"/>
      <c r="CR101" s="1866"/>
      <c r="CS101" s="1866"/>
      <c r="CT101" s="1866"/>
      <c r="CU101" s="1866"/>
      <c r="CV101" s="1866"/>
      <c r="CW101" s="1866"/>
      <c r="CX101" s="1866"/>
      <c r="CY101" s="1866"/>
      <c r="CZ101" s="1866"/>
    </row>
    <row r="102" s="131" customFormat="true" ht="15" customHeight="true" x14ac:dyDescent="0.2">
      <c r="A102" s="1005"/>
      <c r="B102" s="815"/>
      <c r="C102" s="889"/>
      <c r="D102" s="890"/>
      <c r="E102" s="890"/>
      <c r="F102" s="890"/>
      <c r="G102" s="891"/>
      <c r="H102" s="892"/>
      <c r="I102" s="890"/>
      <c r="J102" s="890"/>
      <c r="K102" s="890"/>
      <c r="L102" s="893"/>
      <c r="M102" s="889"/>
      <c r="N102" s="890"/>
      <c r="O102" s="890"/>
      <c r="P102" s="890"/>
      <c r="Q102" s="891"/>
      <c r="R102" s="892"/>
      <c r="S102" s="890"/>
      <c r="T102" s="890"/>
      <c r="U102" s="890"/>
      <c r="V102" s="890"/>
      <c r="W102" s="890"/>
      <c r="X102" s="890"/>
      <c r="Y102" s="893"/>
      <c r="Z102" s="603"/>
      <c r="AA102" s="603"/>
      <c r="AB102" s="603"/>
      <c r="AC102" s="603"/>
      <c r="AD102" s="603"/>
      <c r="AE102" s="603"/>
      <c r="AF102" s="603"/>
      <c r="AG102" s="603"/>
      <c r="AH102" s="603"/>
      <c r="AI102" s="603"/>
      <c r="AJ102" s="603"/>
      <c r="AK102" s="603"/>
      <c r="AL102" s="603"/>
      <c r="AM102" s="603"/>
      <c r="AN102" s="603"/>
      <c r="AO102" s="603"/>
      <c r="AP102" s="603"/>
      <c r="AQ102" s="603"/>
      <c r="AR102" s="603"/>
      <c r="AS102" s="603"/>
      <c r="AT102" s="603"/>
      <c r="AU102" s="603"/>
      <c r="AV102" s="603"/>
      <c r="AW102" s="603"/>
      <c r="AX102" s="603"/>
      <c r="AY102" s="603"/>
      <c r="AZ102" s="216"/>
      <c r="BA102" s="237"/>
      <c r="BB102" s="154"/>
      <c r="BC102" s="322"/>
      <c r="BD102" s="303"/>
      <c r="BE102" s="303"/>
      <c r="BF102" s="303"/>
      <c r="BG102" s="323"/>
      <c r="BH102" s="330"/>
      <c r="BI102" s="303"/>
      <c r="BJ102" s="303"/>
      <c r="BK102" s="303"/>
      <c r="BL102" s="323"/>
      <c r="BM102" s="330"/>
      <c r="BN102" s="303"/>
      <c r="BO102" s="303"/>
      <c r="BP102" s="303"/>
      <c r="BQ102" s="323"/>
      <c r="BR102" s="330"/>
      <c r="BS102" s="303"/>
      <c r="BT102" s="303"/>
      <c r="BU102" s="303"/>
      <c r="BV102" s="303"/>
      <c r="BW102" s="303"/>
      <c r="BX102" s="303"/>
      <c r="BY102" s="304"/>
      <c r="BZ102" s="1866"/>
      <c r="CA102" s="1866"/>
      <c r="CB102" s="1866"/>
      <c r="CC102" s="1866"/>
      <c r="CD102" s="1866"/>
      <c r="CE102" s="1866"/>
      <c r="CF102" s="1866"/>
      <c r="CG102" s="1866"/>
      <c r="CH102" s="1866"/>
      <c r="CI102" s="1866"/>
      <c r="CJ102" s="1866"/>
      <c r="CK102" s="1866"/>
      <c r="CL102" s="1866"/>
      <c r="CM102" s="1866"/>
      <c r="CN102" s="1866"/>
      <c r="CO102" s="1866"/>
      <c r="CP102" s="1866"/>
      <c r="CQ102" s="1866"/>
      <c r="CR102" s="1866"/>
      <c r="CS102" s="1866"/>
      <c r="CT102" s="1866"/>
      <c r="CU102" s="1866"/>
      <c r="CV102" s="1866"/>
      <c r="CW102" s="1866"/>
      <c r="CX102" s="1866"/>
      <c r="CY102" s="1866"/>
      <c r="CZ102" s="1866"/>
    </row>
    <row r="103" s="131" customFormat="true" ht="15" customHeight="true" x14ac:dyDescent="0.2">
      <c r="A103" s="1005"/>
      <c r="B103" s="815"/>
      <c r="C103" s="889"/>
      <c r="D103" s="890"/>
      <c r="E103" s="890"/>
      <c r="F103" s="890"/>
      <c r="G103" s="891"/>
      <c r="H103" s="892"/>
      <c r="I103" s="890"/>
      <c r="J103" s="890"/>
      <c r="K103" s="890"/>
      <c r="L103" s="893"/>
      <c r="M103" s="889"/>
      <c r="N103" s="890"/>
      <c r="O103" s="890"/>
      <c r="P103" s="890"/>
      <c r="Q103" s="891"/>
      <c r="R103" s="892"/>
      <c r="S103" s="890"/>
      <c r="T103" s="890"/>
      <c r="U103" s="890"/>
      <c r="V103" s="890"/>
      <c r="W103" s="890"/>
      <c r="X103" s="890"/>
      <c r="Y103" s="893"/>
      <c r="Z103" s="603"/>
      <c r="AA103" s="603"/>
      <c r="AB103" s="603"/>
      <c r="AC103" s="603"/>
      <c r="AD103" s="603"/>
      <c r="AE103" s="603"/>
      <c r="AF103" s="603"/>
      <c r="AG103" s="603"/>
      <c r="AH103" s="603"/>
      <c r="AI103" s="603"/>
      <c r="AJ103" s="603"/>
      <c r="AK103" s="603"/>
      <c r="AL103" s="603"/>
      <c r="AM103" s="603"/>
      <c r="AN103" s="603"/>
      <c r="AO103" s="603"/>
      <c r="AP103" s="603"/>
      <c r="AQ103" s="603"/>
      <c r="AR103" s="603"/>
      <c r="AS103" s="603"/>
      <c r="AT103" s="603"/>
      <c r="AU103" s="603"/>
      <c r="AV103" s="603"/>
      <c r="AW103" s="603"/>
      <c r="AX103" s="603"/>
      <c r="AY103" s="603"/>
      <c r="AZ103" s="216"/>
      <c r="BA103" s="237"/>
      <c r="BB103" s="154"/>
      <c r="BC103" s="322"/>
      <c r="BD103" s="303"/>
      <c r="BE103" s="303"/>
      <c r="BF103" s="303"/>
      <c r="BG103" s="323"/>
      <c r="BH103" s="330"/>
      <c r="BI103" s="303"/>
      <c r="BJ103" s="303"/>
      <c r="BK103" s="303"/>
      <c r="BL103" s="323"/>
      <c r="BM103" s="330"/>
      <c r="BN103" s="303"/>
      <c r="BO103" s="303"/>
      <c r="BP103" s="303"/>
      <c r="BQ103" s="323"/>
      <c r="BR103" s="330"/>
      <c r="BS103" s="303"/>
      <c r="BT103" s="303"/>
      <c r="BU103" s="303"/>
      <c r="BV103" s="303"/>
      <c r="BW103" s="303"/>
      <c r="BX103" s="303"/>
      <c r="BY103" s="304"/>
      <c r="BZ103" s="1866"/>
      <c r="CA103" s="1866"/>
      <c r="CB103" s="1866"/>
      <c r="CC103" s="1866"/>
      <c r="CD103" s="1866"/>
      <c r="CE103" s="1866"/>
      <c r="CF103" s="1866"/>
      <c r="CG103" s="1866"/>
      <c r="CH103" s="1866"/>
      <c r="CI103" s="1866"/>
      <c r="CJ103" s="1866"/>
      <c r="CK103" s="1866"/>
      <c r="CL103" s="1866"/>
      <c r="CM103" s="1866"/>
      <c r="CN103" s="1866"/>
      <c r="CO103" s="1866"/>
      <c r="CP103" s="1866"/>
      <c r="CQ103" s="1866"/>
      <c r="CR103" s="1866"/>
      <c r="CS103" s="1866"/>
      <c r="CT103" s="1866"/>
      <c r="CU103" s="1866"/>
      <c r="CV103" s="1866"/>
      <c r="CW103" s="1866"/>
      <c r="CX103" s="1866"/>
      <c r="CY103" s="1866"/>
      <c r="CZ103" s="1866"/>
    </row>
    <row r="104" s="131" customFormat="true" ht="15" customHeight="true" x14ac:dyDescent="0.2">
      <c r="A104" s="1005"/>
      <c r="B104" s="815"/>
      <c r="C104" s="889"/>
      <c r="D104" s="890"/>
      <c r="E104" s="890"/>
      <c r="F104" s="890"/>
      <c r="G104" s="891"/>
      <c r="H104" s="892"/>
      <c r="I104" s="890"/>
      <c r="J104" s="890"/>
      <c r="K104" s="890"/>
      <c r="L104" s="893"/>
      <c r="M104" s="889"/>
      <c r="N104" s="890"/>
      <c r="O104" s="890"/>
      <c r="P104" s="890"/>
      <c r="Q104" s="891"/>
      <c r="R104" s="892"/>
      <c r="S104" s="890"/>
      <c r="T104" s="890"/>
      <c r="U104" s="890"/>
      <c r="V104" s="890"/>
      <c r="W104" s="890"/>
      <c r="X104" s="890"/>
      <c r="Y104" s="893"/>
      <c r="Z104" s="603"/>
      <c r="AA104" s="603"/>
      <c r="AB104" s="603"/>
      <c r="AC104" s="603"/>
      <c r="AD104" s="603"/>
      <c r="AE104" s="603"/>
      <c r="AF104" s="603"/>
      <c r="AG104" s="603"/>
      <c r="AH104" s="603"/>
      <c r="AI104" s="603"/>
      <c r="AJ104" s="603"/>
      <c r="AK104" s="603"/>
      <c r="AL104" s="603"/>
      <c r="AM104" s="603"/>
      <c r="AN104" s="603"/>
      <c r="AO104" s="603"/>
      <c r="AP104" s="603"/>
      <c r="AQ104" s="603"/>
      <c r="AR104" s="603"/>
      <c r="AS104" s="603"/>
      <c r="AT104" s="603"/>
      <c r="AU104" s="603"/>
      <c r="AV104" s="603"/>
      <c r="AW104" s="603"/>
      <c r="AX104" s="603"/>
      <c r="AY104" s="603"/>
      <c r="AZ104" s="216"/>
      <c r="BA104" s="237"/>
      <c r="BB104" s="154"/>
      <c r="BC104" s="322"/>
      <c r="BD104" s="303"/>
      <c r="BE104" s="303"/>
      <c r="BF104" s="303"/>
      <c r="BG104" s="323"/>
      <c r="BH104" s="330"/>
      <c r="BI104" s="303"/>
      <c r="BJ104" s="303"/>
      <c r="BK104" s="303"/>
      <c r="BL104" s="323"/>
      <c r="BM104" s="330"/>
      <c r="BN104" s="303"/>
      <c r="BO104" s="303"/>
      <c r="BP104" s="303"/>
      <c r="BQ104" s="323"/>
      <c r="BR104" s="330"/>
      <c r="BS104" s="303"/>
      <c r="BT104" s="303"/>
      <c r="BU104" s="303"/>
      <c r="BV104" s="303"/>
      <c r="BW104" s="303"/>
      <c r="BX104" s="303"/>
      <c r="BY104" s="304"/>
      <c r="BZ104" s="1866"/>
      <c r="CA104" s="1866"/>
      <c r="CB104" s="1866"/>
      <c r="CC104" s="1866"/>
      <c r="CD104" s="1866"/>
      <c r="CE104" s="1866"/>
      <c r="CF104" s="1866"/>
      <c r="CG104" s="1866"/>
      <c r="CH104" s="1866"/>
      <c r="CI104" s="1866"/>
      <c r="CJ104" s="1866"/>
      <c r="CK104" s="1866"/>
      <c r="CL104" s="1866"/>
      <c r="CM104" s="1866"/>
      <c r="CN104" s="1866"/>
      <c r="CO104" s="1866"/>
      <c r="CP104" s="1866"/>
      <c r="CQ104" s="1866"/>
      <c r="CR104" s="1866"/>
      <c r="CS104" s="1866"/>
      <c r="CT104" s="1866"/>
      <c r="CU104" s="1866"/>
      <c r="CV104" s="1866"/>
      <c r="CW104" s="1866"/>
      <c r="CX104" s="1866"/>
      <c r="CY104" s="1866"/>
      <c r="CZ104" s="1866"/>
    </row>
    <row r="105" s="131" customFormat="true" ht="15" customHeight="true" x14ac:dyDescent="0.2">
      <c r="A105" s="809"/>
      <c r="B105" s="816"/>
      <c r="C105" s="894"/>
      <c r="D105" s="895"/>
      <c r="E105" s="895"/>
      <c r="F105" s="895"/>
      <c r="G105" s="896"/>
      <c r="H105" s="897"/>
      <c r="I105" s="895"/>
      <c r="J105" s="895"/>
      <c r="K105" s="895"/>
      <c r="L105" s="898"/>
      <c r="M105" s="894"/>
      <c r="N105" s="895"/>
      <c r="O105" s="895"/>
      <c r="P105" s="895"/>
      <c r="Q105" s="896"/>
      <c r="R105" s="897"/>
      <c r="S105" s="895"/>
      <c r="T105" s="895"/>
      <c r="U105" s="895"/>
      <c r="V105" s="895"/>
      <c r="W105" s="895"/>
      <c r="X105" s="895"/>
      <c r="Y105" s="898"/>
      <c r="Z105" s="603"/>
      <c r="AA105" s="603"/>
      <c r="AB105" s="603"/>
      <c r="AC105" s="603"/>
      <c r="AD105" s="603"/>
      <c r="AE105" s="603"/>
      <c r="AF105" s="603"/>
      <c r="AG105" s="603"/>
      <c r="AH105" s="603"/>
      <c r="AI105" s="603"/>
      <c r="AJ105" s="603"/>
      <c r="AK105" s="603"/>
      <c r="AL105" s="603"/>
      <c r="AM105" s="603"/>
      <c r="AN105" s="603"/>
      <c r="AO105" s="603"/>
      <c r="AP105" s="603"/>
      <c r="AQ105" s="603"/>
      <c r="AR105" s="603"/>
      <c r="AS105" s="603"/>
      <c r="AT105" s="603"/>
      <c r="AU105" s="603"/>
      <c r="AV105" s="603"/>
      <c r="AW105" s="603"/>
      <c r="AX105" s="603"/>
      <c r="AY105" s="603"/>
      <c r="AZ105" s="216"/>
      <c r="BA105" s="237"/>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1866"/>
      <c r="CA105" s="1866"/>
      <c r="CB105" s="1866"/>
      <c r="CC105" s="1866"/>
      <c r="CD105" s="1866"/>
      <c r="CE105" s="1866"/>
      <c r="CF105" s="1866"/>
      <c r="CG105" s="1866"/>
      <c r="CH105" s="1866"/>
      <c r="CI105" s="1866"/>
      <c r="CJ105" s="1866"/>
      <c r="CK105" s="1866"/>
      <c r="CL105" s="1866"/>
      <c r="CM105" s="1866"/>
      <c r="CN105" s="1866"/>
      <c r="CO105" s="1866"/>
      <c r="CP105" s="1866"/>
      <c r="CQ105" s="1866"/>
      <c r="CR105" s="1866"/>
      <c r="CS105" s="1866"/>
      <c r="CT105" s="1866"/>
      <c r="CU105" s="1866"/>
      <c r="CV105" s="1866"/>
      <c r="CW105" s="1866"/>
      <c r="CX105" s="1866"/>
      <c r="CY105" s="1866"/>
      <c r="CZ105" s="1866"/>
    </row>
    <row r="106" s="131" customFormat="true" ht="250.15" customHeight="true" x14ac:dyDescent="0.2">
      <c r="A106" s="398"/>
      <c r="B106" s="664"/>
      <c r="C106" s="665"/>
      <c r="D106" s="665"/>
      <c r="E106" s="665"/>
      <c r="F106" s="665"/>
      <c r="G106" s="665"/>
      <c r="H106" s="665"/>
      <c r="I106" s="665"/>
      <c r="J106" s="665"/>
      <c r="K106" s="665"/>
      <c r="L106" s="665"/>
      <c r="M106" s="665"/>
      <c r="N106" s="665"/>
      <c r="O106" s="665"/>
      <c r="P106" s="665"/>
      <c r="Q106" s="665"/>
      <c r="R106" s="665"/>
      <c r="S106" s="665"/>
      <c r="T106" s="665"/>
      <c r="U106" s="665"/>
      <c r="V106" s="665"/>
      <c r="W106" s="665"/>
      <c r="X106" s="665"/>
      <c r="Y106" s="665"/>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8"/>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171" t="str">
        <f>A1026</f>
        <v>Guatemala</v>
      </c>
      <c r="B108" s="2172"/>
      <c r="C108" s="113"/>
      <c r="D108" s="113"/>
      <c r="E108" s="113"/>
      <c r="F108" s="113"/>
      <c r="G108" s="113"/>
      <c r="H108" s="113"/>
      <c r="I108" s="113"/>
      <c r="J108" s="113"/>
      <c r="K108" s="113"/>
      <c r="L108" s="113"/>
      <c r="M108" s="113"/>
      <c r="N108" s="113"/>
      <c r="O108" s="113"/>
      <c r="P108" s="113"/>
      <c r="Q108" s="113"/>
      <c r="R108" s="113"/>
      <c r="S108" s="113"/>
      <c r="T108" s="113"/>
      <c r="U108" s="113"/>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2015</v>
      </c>
      <c r="B109" s="139"/>
      <c r="C109" s="113"/>
      <c r="D109" s="113"/>
      <c r="E109" s="113"/>
      <c r="F109" s="113"/>
      <c r="G109" s="113"/>
      <c r="H109" s="113"/>
      <c r="I109" s="113"/>
      <c r="J109" s="113"/>
      <c r="K109" s="113"/>
      <c r="L109" s="113"/>
      <c r="M109" s="113"/>
      <c r="N109" s="113"/>
      <c r="O109" s="113"/>
      <c r="P109" s="113"/>
      <c r="Q109" s="113"/>
      <c r="R109" s="113"/>
      <c r="S109" s="113"/>
      <c r="T109" s="113"/>
      <c r="U109" s="113"/>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462" t="s">
        <v>97</v>
      </c>
      <c r="B112" s="222"/>
      <c r="C112" s="113"/>
      <c r="D112" s="113"/>
      <c r="E112" s="113"/>
      <c r="F112" s="113"/>
      <c r="G112" s="113"/>
      <c r="H112" s="113"/>
      <c r="I112" s="113"/>
      <c r="J112" s="113"/>
      <c r="K112" s="113"/>
      <c r="L112" s="113"/>
      <c r="M112" s="113"/>
      <c r="N112" s="113"/>
      <c r="O112" s="113"/>
      <c r="P112" s="113"/>
      <c r="Q112" s="113"/>
      <c r="R112" s="113"/>
      <c r="S112" s="113"/>
      <c r="T112" s="113"/>
      <c r="U112" s="113"/>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DHS15</v>
      </c>
      <c r="C115" s="113"/>
      <c r="D115" s="113"/>
      <c r="E115" s="113"/>
      <c r="F115" s="113"/>
      <c r="G115" s="113"/>
      <c r="H115" s="113"/>
      <c r="I115" s="113"/>
      <c r="J115" s="113"/>
      <c r="K115" s="113"/>
      <c r="L115" s="113"/>
      <c r="M115" s="113"/>
      <c r="N115" s="113"/>
      <c r="O115" s="113"/>
      <c r="P115" s="113"/>
      <c r="Q115" s="113"/>
      <c r="R115" s="113"/>
      <c r="S115" s="113"/>
      <c r="T115" s="113"/>
      <c r="U115" s="113"/>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56" t="str">
        <f>B1030</f>
        <v>Ratio of Improved latrines based on:</v>
      </c>
      <c r="B116" s="657" t="s">
        <v>159</v>
      </c>
      <c r="C116" s="113"/>
      <c r="D116" s="113"/>
      <c r="E116" s="113"/>
      <c r="F116" s="113"/>
      <c r="G116" s="113"/>
      <c r="H116" s="113"/>
      <c r="I116" s="113"/>
      <c r="J116" s="113"/>
      <c r="K116" s="113"/>
      <c r="L116" s="113"/>
      <c r="M116" s="113"/>
      <c r="N116" s="113"/>
      <c r="O116" s="113"/>
      <c r="P116" s="113"/>
      <c r="Q116" s="113"/>
      <c r="R116" s="113"/>
      <c r="S116" s="113"/>
      <c r="T116" s="113"/>
      <c r="U116" s="113"/>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56" t="str">
        <f>B1029</f>
        <v>Ratio of Shared improved based on:</v>
      </c>
      <c r="B117" s="658" t="s">
        <v>257</v>
      </c>
      <c r="C117" s="113"/>
      <c r="D117" s="113"/>
      <c r="E117" s="113"/>
      <c r="F117" s="113"/>
      <c r="G117" s="113"/>
      <c r="H117" s="113"/>
      <c r="I117" s="113"/>
      <c r="J117" s="113"/>
      <c r="K117" s="113"/>
      <c r="L117" s="113"/>
      <c r="M117" s="113"/>
      <c r="N117" s="113"/>
      <c r="O117" s="113"/>
      <c r="P117" s="113"/>
      <c r="Q117" s="113"/>
      <c r="R117" s="113"/>
      <c r="S117" s="113"/>
      <c r="T117" s="113"/>
      <c r="U117" s="113"/>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59"/>
      <c r="B118" s="657"/>
      <c r="C118" s="113"/>
      <c r="D118" s="113"/>
      <c r="E118" s="113"/>
      <c r="F118" s="113"/>
      <c r="G118" s="113"/>
      <c r="H118" s="113"/>
      <c r="I118" s="113"/>
      <c r="J118" s="113"/>
      <c r="K118" s="113"/>
      <c r="L118" s="113"/>
      <c r="M118" s="113"/>
      <c r="N118" s="113"/>
      <c r="O118" s="113"/>
      <c r="P118" s="113"/>
      <c r="Q118" s="113"/>
      <c r="R118" s="113"/>
      <c r="S118" s="113"/>
      <c r="T118" s="113"/>
      <c r="U118" s="113"/>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60"/>
      <c r="B119" s="661"/>
      <c r="C119" s="113"/>
      <c r="D119" s="113"/>
      <c r="E119" s="113"/>
      <c r="F119" s="113"/>
      <c r="G119" s="113"/>
      <c r="H119" s="113"/>
      <c r="I119" s="113"/>
      <c r="J119" s="113"/>
      <c r="K119" s="113"/>
      <c r="L119" s="113"/>
      <c r="M119" s="113"/>
      <c r="N119" s="113"/>
      <c r="O119" s="113"/>
      <c r="P119" s="113"/>
      <c r="Q119" s="113"/>
      <c r="R119" s="113"/>
      <c r="S119" s="113"/>
      <c r="T119" s="113"/>
      <c r="U119" s="113"/>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6"/>
      <c r="AZ119" s="216"/>
      <c r="BA119" s="216"/>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637" customFormat="true" ht="15" customHeight="true" x14ac:dyDescent="0.2">
      <c r="A120" s="116" t="s">
        <v>98</v>
      </c>
      <c r="B120" s="207"/>
      <c r="C120" s="2165" t="s">
        <v>114</v>
      </c>
      <c r="D120" s="2166"/>
      <c r="E120" s="2166"/>
      <c r="F120" s="2166"/>
      <c r="G120" s="2167"/>
      <c r="H120" s="2396" t="s">
        <v>38</v>
      </c>
      <c r="I120" s="2397"/>
      <c r="J120" s="2397"/>
      <c r="K120" s="2397"/>
      <c r="L120" s="2398"/>
      <c r="M120" s="2399" t="s">
        <v>37</v>
      </c>
      <c r="N120" s="2400"/>
      <c r="O120" s="2400"/>
      <c r="P120" s="2400"/>
      <c r="Q120" s="2401"/>
      <c r="R120" s="1894" t="s">
        <v>137</v>
      </c>
      <c r="S120" s="1903"/>
      <c r="T120" s="1903"/>
      <c r="U120" s="1903"/>
      <c r="V120" s="1903"/>
      <c r="W120" s="1903"/>
      <c r="X120" s="1903"/>
      <c r="Y120" s="1904"/>
      <c r="Z120" s="603"/>
      <c r="AA120" s="603"/>
      <c r="AB120" s="603"/>
      <c r="AC120" s="603"/>
      <c r="AD120" s="603"/>
      <c r="AE120" s="603"/>
      <c r="AF120" s="603"/>
      <c r="AG120" s="603"/>
      <c r="AH120" s="603"/>
      <c r="AI120" s="603"/>
      <c r="AJ120" s="603"/>
      <c r="AK120" s="603"/>
      <c r="AL120" s="603"/>
      <c r="AM120" s="603"/>
      <c r="AN120" s="603"/>
      <c r="AO120" s="603"/>
      <c r="AP120" s="603"/>
      <c r="AQ120" s="603"/>
      <c r="AR120" s="603"/>
      <c r="AS120" s="603"/>
      <c r="AT120" s="603"/>
      <c r="AU120" s="603"/>
      <c r="AV120" s="603"/>
      <c r="AW120" s="603"/>
      <c r="AX120" s="603"/>
      <c r="AY120" s="603"/>
      <c r="AZ120" s="216"/>
      <c r="BA120" s="217" t="s">
        <v>128</v>
      </c>
      <c r="BB120" s="116" t="s">
        <v>98</v>
      </c>
      <c r="BC120" s="2214" t="s">
        <v>114</v>
      </c>
      <c r="BD120" s="2215"/>
      <c r="BE120" s="2215"/>
      <c r="BF120" s="2215"/>
      <c r="BG120" s="2216"/>
      <c r="BH120" s="2217" t="s">
        <v>38</v>
      </c>
      <c r="BI120" s="2215"/>
      <c r="BJ120" s="2215"/>
      <c r="BK120" s="2215"/>
      <c r="BL120" s="2216"/>
      <c r="BM120" s="2217" t="s">
        <v>37</v>
      </c>
      <c r="BN120" s="2215"/>
      <c r="BO120" s="2215"/>
      <c r="BP120" s="2215"/>
      <c r="BQ120" s="2239"/>
      <c r="BR120" s="1780" t="s">
        <v>137</v>
      </c>
      <c r="BS120" s="1781"/>
      <c r="BT120" s="1781"/>
      <c r="BU120" s="1781"/>
      <c r="BV120" s="1781"/>
      <c r="BW120" s="1781"/>
      <c r="BX120" s="1781"/>
      <c r="BY120" s="1782"/>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637" customFormat="true" ht="12.75" x14ac:dyDescent="0.2">
      <c r="A121" s="187" t="s">
        <v>87</v>
      </c>
      <c r="B121" s="245"/>
      <c r="C121" s="279" t="s">
        <v>0</v>
      </c>
      <c r="D121" s="280" t="s">
        <v>1</v>
      </c>
      <c r="E121" s="280" t="s">
        <v>2</v>
      </c>
      <c r="F121" s="280" t="s">
        <v>3</v>
      </c>
      <c r="G121" s="281" t="s">
        <v>4</v>
      </c>
      <c r="H121" s="1526" t="s">
        <v>0</v>
      </c>
      <c r="I121" s="1491" t="s">
        <v>1</v>
      </c>
      <c r="J121" s="1491" t="s">
        <v>2</v>
      </c>
      <c r="K121" s="1491" t="s">
        <v>3</v>
      </c>
      <c r="L121" s="1492" t="s">
        <v>4</v>
      </c>
      <c r="M121" s="1516" t="s">
        <v>0</v>
      </c>
      <c r="N121" s="1491" t="s">
        <v>1</v>
      </c>
      <c r="O121" s="1491" t="s">
        <v>2</v>
      </c>
      <c r="P121" s="1491" t="s">
        <v>3</v>
      </c>
      <c r="Q121" s="1538" t="s">
        <v>4</v>
      </c>
      <c r="R121" s="1526" t="s">
        <v>240</v>
      </c>
      <c r="S121" s="1491" t="s">
        <v>241</v>
      </c>
      <c r="T121" s="1491" t="s">
        <v>306</v>
      </c>
      <c r="U121" s="1491" t="s">
        <v>307</v>
      </c>
      <c r="V121" s="1491" t="s">
        <v>243</v>
      </c>
      <c r="W121" s="1491" t="s">
        <v>308</v>
      </c>
      <c r="X121" s="1491" t="s">
        <v>309</v>
      </c>
      <c r="Y121" s="1493" t="s">
        <v>310</v>
      </c>
      <c r="Z121" s="603"/>
      <c r="AA121" s="603"/>
      <c r="AB121" s="603"/>
      <c r="AC121" s="603"/>
      <c r="AD121" s="603"/>
      <c r="AE121" s="603"/>
      <c r="AF121" s="603"/>
      <c r="AG121" s="603"/>
      <c r="AH121" s="603"/>
      <c r="AI121" s="603"/>
      <c r="AJ121" s="603"/>
      <c r="AK121" s="603"/>
      <c r="AL121" s="603"/>
      <c r="AM121" s="603"/>
      <c r="AN121" s="603"/>
      <c r="AO121" s="603"/>
      <c r="AP121" s="603"/>
      <c r="AQ121" s="603"/>
      <c r="AR121" s="603"/>
      <c r="AS121" s="603"/>
      <c r="AT121" s="603"/>
      <c r="AU121" s="603"/>
      <c r="AV121" s="603"/>
      <c r="AW121" s="603"/>
      <c r="AX121" s="603"/>
      <c r="AY121" s="603"/>
      <c r="AZ121" s="216"/>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240</v>
      </c>
      <c r="BS121" s="172" t="s">
        <v>241</v>
      </c>
      <c r="BT121" s="172" t="s">
        <v>306</v>
      </c>
      <c r="BU121" s="172" t="s">
        <v>307</v>
      </c>
      <c r="BV121" s="172" t="s">
        <v>243</v>
      </c>
      <c r="BW121" s="172" t="s">
        <v>308</v>
      </c>
      <c r="BX121" s="172" t="s">
        <v>309</v>
      </c>
      <c r="BY121" s="173" t="s">
        <v>310</v>
      </c>
      <c r="BZ121" s="1867"/>
      <c r="CA121" s="1867"/>
      <c r="CB121" s="1867"/>
      <c r="CC121" s="1867"/>
      <c r="CD121" s="1867"/>
      <c r="CE121" s="1867"/>
      <c r="CF121" s="1867"/>
      <c r="CG121" s="1867"/>
      <c r="CH121" s="1867"/>
      <c r="CI121" s="1867"/>
      <c r="CJ121" s="1867"/>
      <c r="CK121" s="1867"/>
      <c r="CL121" s="1867"/>
      <c r="CM121" s="1867"/>
      <c r="CN121" s="1867"/>
      <c r="CO121" s="1867"/>
      <c r="CP121" s="1867"/>
      <c r="CQ121" s="1867"/>
      <c r="CR121" s="1867"/>
      <c r="CS121" s="1867"/>
      <c r="CT121" s="1867"/>
      <c r="CU121" s="1867"/>
      <c r="CV121" s="1867"/>
      <c r="CW121" s="1867"/>
      <c r="CX121" s="1867"/>
      <c r="CY121" s="1867"/>
      <c r="CZ121" s="1867"/>
    </row>
    <row r="122" s="637" customFormat="true" ht="15" customHeight="true" x14ac:dyDescent="0.2">
      <c r="A122" s="2402" t="s">
        <v>18</v>
      </c>
      <c r="B122" s="1720" t="s">
        <v>14</v>
      </c>
      <c r="C122" s="1620">
        <f>C153+C154+C156+C157+C158*0.5</f>
        <v>46.884286225441315</v>
      </c>
      <c r="D122" s="1621">
        <f t="shared" ref="D122:Y122" si="0">D153+D154+D156+D157+D158*0.5</f>
        <v>59.185670367778833</v>
      </c>
      <c r="E122" s="1621">
        <f t="shared" si="0"/>
        <v>73.523136735187308</v>
      </c>
      <c r="F122" s="1621">
        <f t="shared" si="0"/>
        <v>88.519610126222574</v>
      </c>
      <c r="G122" s="1622">
        <f t="shared" si="0"/>
        <v>97.069940571310113</v>
      </c>
      <c r="H122" s="1623">
        <f t="shared" si="0"/>
        <v>69.237982112025321</v>
      </c>
      <c r="I122" s="1621">
        <f t="shared" si="0"/>
        <v>88.186845009874972</v>
      </c>
      <c r="J122" s="1621">
        <f t="shared" si="0"/>
        <v>95.630354901723237</v>
      </c>
      <c r="K122" s="1621">
        <f t="shared" si="0"/>
        <v>97.724505813823214</v>
      </c>
      <c r="L122" s="1624">
        <f t="shared" si="0"/>
        <v>98.689054102775486</v>
      </c>
      <c r="M122" s="1620">
        <f t="shared" si="0"/>
        <v>43.558560687433364</v>
      </c>
      <c r="N122" s="1621">
        <f t="shared" si="0"/>
        <v>49.892698831396423</v>
      </c>
      <c r="O122" s="1621">
        <f t="shared" si="0"/>
        <v>57.907481051906288</v>
      </c>
      <c r="P122" s="1621">
        <f t="shared" si="0"/>
        <v>68.887172284507599</v>
      </c>
      <c r="Q122" s="1622">
        <f t="shared" si="0"/>
        <v>82.616285198024187</v>
      </c>
      <c r="R122" s="1623">
        <f t="shared" si="0"/>
        <v>82.150924189059168</v>
      </c>
      <c r="S122" s="1621">
        <f t="shared" si="0"/>
        <v>92.31221786727717</v>
      </c>
      <c r="T122" s="1621">
        <f t="shared" si="0"/>
        <v>60.474026133555327</v>
      </c>
      <c r="U122" s="1621">
        <f t="shared" si="0"/>
        <v>69.060605953727105</v>
      </c>
      <c r="V122" s="1621">
        <f t="shared" si="0"/>
        <v>61.192847473891291</v>
      </c>
      <c r="W122" s="1621">
        <f t="shared" si="0"/>
        <v>58.478390429381847</v>
      </c>
      <c r="X122" s="1621">
        <f t="shared" si="0"/>
        <v>70.6056514696797</v>
      </c>
      <c r="Y122" s="1624">
        <f t="shared" si="0"/>
        <v>68.559453237467167</v>
      </c>
      <c r="Z122" s="603"/>
      <c r="AA122" s="603"/>
      <c r="AB122" s="603"/>
      <c r="AC122" s="603"/>
      <c r="AD122" s="603"/>
      <c r="AE122" s="603"/>
      <c r="AF122" s="603"/>
      <c r="AG122" s="603"/>
      <c r="AH122" s="603"/>
      <c r="AI122" s="603"/>
      <c r="AJ122" s="603"/>
      <c r="AK122" s="603"/>
      <c r="AL122" s="603"/>
      <c r="AM122" s="603"/>
      <c r="AN122" s="603"/>
      <c r="AO122" s="603"/>
      <c r="AP122" s="603"/>
      <c r="AQ122" s="603"/>
      <c r="AR122" s="603"/>
      <c r="AS122" s="603"/>
      <c r="AT122" s="603"/>
      <c r="AU122" s="603"/>
      <c r="AV122" s="603"/>
      <c r="AW122" s="603"/>
      <c r="AX122" s="603"/>
      <c r="AY122" s="603"/>
      <c r="AZ122" s="216"/>
      <c r="BA122" s="2240" t="s">
        <v>18</v>
      </c>
      <c r="BB122" s="155" t="s">
        <v>14</v>
      </c>
      <c r="BC122" s="1476" t="s">
        <v>35</v>
      </c>
      <c r="BD122" s="1477" t="s">
        <v>35</v>
      </c>
      <c r="BE122" s="1477" t="s">
        <v>35</v>
      </c>
      <c r="BF122" s="1477" t="s">
        <v>35</v>
      </c>
      <c r="BG122" s="1478" t="s">
        <v>35</v>
      </c>
      <c r="BH122" s="1479" t="s">
        <v>35</v>
      </c>
      <c r="BI122" s="1477" t="s">
        <v>35</v>
      </c>
      <c r="BJ122" s="1477" t="s">
        <v>35</v>
      </c>
      <c r="BK122" s="1477" t="s">
        <v>35</v>
      </c>
      <c r="BL122" s="1478" t="s">
        <v>35</v>
      </c>
      <c r="BM122" s="1479" t="s">
        <v>35</v>
      </c>
      <c r="BN122" s="1477" t="s">
        <v>35</v>
      </c>
      <c r="BO122" s="1477" t="s">
        <v>35</v>
      </c>
      <c r="BP122" s="1477" t="s">
        <v>35</v>
      </c>
      <c r="BQ122" s="1478" t="s">
        <v>35</v>
      </c>
      <c r="BR122" s="1479" t="s">
        <v>35</v>
      </c>
      <c r="BS122" s="1477" t="s">
        <v>35</v>
      </c>
      <c r="BT122" s="1477" t="s">
        <v>35</v>
      </c>
      <c r="BU122" s="1477" t="s">
        <v>35</v>
      </c>
      <c r="BV122" s="1477" t="s">
        <v>35</v>
      </c>
      <c r="BW122" s="1477" t="s">
        <v>35</v>
      </c>
      <c r="BX122" s="1477" t="s">
        <v>35</v>
      </c>
      <c r="BY122" s="1480" t="s">
        <v>35</v>
      </c>
      <c r="BZ122" s="1868"/>
      <c r="CA122" s="1868"/>
      <c r="CB122" s="1868"/>
      <c r="CC122" s="1868"/>
      <c r="CD122" s="1868"/>
      <c r="CE122" s="1868"/>
      <c r="CF122" s="1868"/>
      <c r="CG122" s="1868"/>
      <c r="CH122" s="1868"/>
      <c r="CI122" s="1868"/>
      <c r="CJ122" s="1868"/>
      <c r="CK122" s="1868"/>
      <c r="CL122" s="1868"/>
      <c r="CM122" s="1868"/>
      <c r="CN122" s="1868"/>
      <c r="CO122" s="1868"/>
      <c r="CP122" s="1868"/>
      <c r="CQ122" s="1868"/>
      <c r="CR122" s="1868"/>
      <c r="CS122" s="1868"/>
      <c r="CT122" s="1868"/>
      <c r="CU122" s="1868"/>
      <c r="CV122" s="1868"/>
      <c r="CW122" s="1868"/>
      <c r="CX122" s="1868"/>
      <c r="CY122" s="1868"/>
      <c r="CZ122" s="1868"/>
    </row>
    <row r="123" s="637" customFormat="true" ht="15" customHeight="true" x14ac:dyDescent="0.2">
      <c r="A123" s="2403"/>
      <c r="B123" s="1721" t="s">
        <v>51</v>
      </c>
      <c r="C123" s="1625">
        <f>C159+C155+C158*0.5+C160</f>
        <v>53.11571377455941</v>
      </c>
      <c r="D123" s="1626">
        <f t="shared" ref="D123:Y123" si="1">D159+D155+D158*0.5+D160</f>
        <v>40.814329632221039</v>
      </c>
      <c r="E123" s="1626">
        <f t="shared" si="1"/>
        <v>26.476863264812547</v>
      </c>
      <c r="F123" s="1626">
        <f t="shared" si="1"/>
        <v>11.480389873777453</v>
      </c>
      <c r="G123" s="1627">
        <f t="shared" si="1"/>
        <v>2.9300594286904023</v>
      </c>
      <c r="H123" s="1628">
        <f t="shared" si="1"/>
        <v>30.762017887975034</v>
      </c>
      <c r="I123" s="1626">
        <f t="shared" si="1"/>
        <v>11.813154990125259</v>
      </c>
      <c r="J123" s="1626">
        <f t="shared" si="1"/>
        <v>4.3696450982769637</v>
      </c>
      <c r="K123" s="1626">
        <f t="shared" si="1"/>
        <v>2.2754941861767275</v>
      </c>
      <c r="L123" s="1629">
        <f t="shared" si="1"/>
        <v>1.3109458972244858</v>
      </c>
      <c r="M123" s="1625">
        <f t="shared" si="1"/>
        <v>56.441439312566331</v>
      </c>
      <c r="N123" s="1626">
        <f t="shared" si="1"/>
        <v>50.107301168603556</v>
      </c>
      <c r="O123" s="1626">
        <f t="shared" si="1"/>
        <v>42.092518948093883</v>
      </c>
      <c r="P123" s="1626">
        <f t="shared" si="1"/>
        <v>31.112827715492038</v>
      </c>
      <c r="Q123" s="1627">
        <f t="shared" si="1"/>
        <v>17.383714801975877</v>
      </c>
      <c r="R123" s="1628">
        <f t="shared" si="1"/>
        <v>17.849075810940793</v>
      </c>
      <c r="S123" s="1626">
        <f t="shared" si="1"/>
        <v>7.6877821327223703</v>
      </c>
      <c r="T123" s="1626">
        <f t="shared" si="1"/>
        <v>39.525973866444865</v>
      </c>
      <c r="U123" s="1626">
        <f t="shared" si="1"/>
        <v>30.939394046273058</v>
      </c>
      <c r="V123" s="1626">
        <f t="shared" si="1"/>
        <v>38.807152526108908</v>
      </c>
      <c r="W123" s="1626">
        <f t="shared" si="1"/>
        <v>41.521609570618125</v>
      </c>
      <c r="X123" s="1626">
        <f t="shared" si="1"/>
        <v>29.394348530319654</v>
      </c>
      <c r="Y123" s="1629">
        <f t="shared" si="1"/>
        <v>31.440546762533167</v>
      </c>
      <c r="Z123" s="603"/>
      <c r="AA123" s="603"/>
      <c r="AB123" s="603"/>
      <c r="AC123" s="603"/>
      <c r="AD123" s="603"/>
      <c r="AE123" s="603"/>
      <c r="AF123" s="603"/>
      <c r="AG123" s="603"/>
      <c r="AH123" s="603"/>
      <c r="AI123" s="603"/>
      <c r="AJ123" s="603"/>
      <c r="AK123" s="603"/>
      <c r="AL123" s="603"/>
      <c r="AM123" s="603"/>
      <c r="AN123" s="603"/>
      <c r="AO123" s="603"/>
      <c r="AP123" s="603"/>
      <c r="AQ123" s="603"/>
      <c r="AR123" s="603"/>
      <c r="AS123" s="603"/>
      <c r="AT123" s="603"/>
      <c r="AU123" s="603"/>
      <c r="AV123" s="603"/>
      <c r="AW123" s="603"/>
      <c r="AX123" s="603"/>
      <c r="AY123" s="603"/>
      <c r="AZ123" s="216"/>
      <c r="BA123" s="2241"/>
      <c r="BB123" s="156" t="s">
        <v>51</v>
      </c>
      <c r="BC123" s="1091" t="s">
        <v>35</v>
      </c>
      <c r="BD123" s="1110" t="s">
        <v>35</v>
      </c>
      <c r="BE123" s="1110" t="s">
        <v>35</v>
      </c>
      <c r="BF123" s="1110" t="s">
        <v>35</v>
      </c>
      <c r="BG123" s="1130" t="s">
        <v>35</v>
      </c>
      <c r="BH123" s="1150" t="s">
        <v>35</v>
      </c>
      <c r="BI123" s="1110" t="s">
        <v>35</v>
      </c>
      <c r="BJ123" s="1110" t="s">
        <v>35</v>
      </c>
      <c r="BK123" s="1110" t="s">
        <v>35</v>
      </c>
      <c r="BL123" s="1130" t="s">
        <v>35</v>
      </c>
      <c r="BM123" s="1150" t="s">
        <v>35</v>
      </c>
      <c r="BN123" s="1110" t="s">
        <v>35</v>
      </c>
      <c r="BO123" s="1110" t="s">
        <v>35</v>
      </c>
      <c r="BP123" s="1110" t="s">
        <v>35</v>
      </c>
      <c r="BQ123" s="1130" t="s">
        <v>35</v>
      </c>
      <c r="BR123" s="1150" t="s">
        <v>35</v>
      </c>
      <c r="BS123" s="1110" t="s">
        <v>35</v>
      </c>
      <c r="BT123" s="1110" t="s">
        <v>35</v>
      </c>
      <c r="BU123" s="1110" t="s">
        <v>35</v>
      </c>
      <c r="BV123" s="1110" t="s">
        <v>35</v>
      </c>
      <c r="BW123" s="1110" t="s">
        <v>35</v>
      </c>
      <c r="BX123" s="1110" t="s">
        <v>35</v>
      </c>
      <c r="BY123" s="1168" t="s">
        <v>35</v>
      </c>
      <c r="BZ123" s="1869"/>
      <c r="CA123" s="1869"/>
      <c r="CB123" s="1869"/>
      <c r="CC123" s="1869"/>
      <c r="CD123" s="1869"/>
      <c r="CE123" s="1869"/>
      <c r="CF123" s="1869"/>
      <c r="CG123" s="1869"/>
      <c r="CH123" s="1869"/>
      <c r="CI123" s="1869"/>
      <c r="CJ123" s="1869"/>
      <c r="CK123" s="1869"/>
      <c r="CL123" s="1869"/>
      <c r="CM123" s="1869"/>
      <c r="CN123" s="1869"/>
      <c r="CO123" s="1869"/>
      <c r="CP123" s="1869"/>
      <c r="CQ123" s="1869"/>
      <c r="CR123" s="1869"/>
      <c r="CS123" s="1869"/>
      <c r="CT123" s="1869"/>
      <c r="CU123" s="1869"/>
      <c r="CV123" s="1869"/>
      <c r="CW123" s="1869"/>
      <c r="CX123" s="1869"/>
      <c r="CY123" s="1869"/>
      <c r="CZ123" s="1869"/>
    </row>
    <row r="124" s="637" customFormat="true" ht="15" customHeight="true" x14ac:dyDescent="0.2">
      <c r="A124" s="2403" t="s">
        <v>50</v>
      </c>
      <c r="B124" s="1721" t="s">
        <v>15</v>
      </c>
      <c r="C124" s="1630">
        <f>C122*C152/100</f>
        <v>39.129938133161296</v>
      </c>
      <c r="D124" s="1631">
        <f t="shared" ref="D124:Y124" si="2">D122*D152/100</f>
        <v>48.980078560382715</v>
      </c>
      <c r="E124" s="1631">
        <f t="shared" si="2"/>
        <v>61.978716232956415</v>
      </c>
      <c r="F124" s="1631">
        <f t="shared" si="2"/>
        <v>75.64290274043293</v>
      </c>
      <c r="G124" s="1632">
        <f t="shared" si="2"/>
        <v>91.897823532965049</v>
      </c>
      <c r="H124" s="1633">
        <f t="shared" si="2"/>
        <v>55.527330962793869</v>
      </c>
      <c r="I124" s="1631">
        <f t="shared" si="2"/>
        <v>72.256011148718983</v>
      </c>
      <c r="J124" s="1631">
        <f t="shared" si="2"/>
        <v>79.997600835289759</v>
      </c>
      <c r="K124" s="1631">
        <f t="shared" si="2"/>
        <v>90.319310728692912</v>
      </c>
      <c r="L124" s="1634">
        <f t="shared" si="2"/>
        <v>96.501419449324331</v>
      </c>
      <c r="M124" s="1630">
        <f t="shared" si="2"/>
        <v>37.595565651963398</v>
      </c>
      <c r="N124" s="1631">
        <f t="shared" si="2"/>
        <v>40.601673714056219</v>
      </c>
      <c r="O124" s="1631">
        <f t="shared" si="2"/>
        <v>48.648929938953614</v>
      </c>
      <c r="P124" s="1631">
        <f t="shared" si="2"/>
        <v>58.790887517032452</v>
      </c>
      <c r="Q124" s="1632">
        <f t="shared" si="2"/>
        <v>74.4019903496674</v>
      </c>
      <c r="R124" s="1633">
        <f t="shared" si="2"/>
        <v>66.362979381342299</v>
      </c>
      <c r="S124" s="1631">
        <f t="shared" si="2"/>
        <v>78.056803663078185</v>
      </c>
      <c r="T124" s="1631">
        <f t="shared" si="2"/>
        <v>54.725152087538689</v>
      </c>
      <c r="U124" s="1631">
        <f t="shared" si="2"/>
        <v>61.494318173565723</v>
      </c>
      <c r="V124" s="1631">
        <f t="shared" si="2"/>
        <v>54.287672734072942</v>
      </c>
      <c r="W124" s="1631">
        <f t="shared" si="2"/>
        <v>51.285975077475172</v>
      </c>
      <c r="X124" s="1631">
        <f t="shared" si="2"/>
        <v>60.530294179755401</v>
      </c>
      <c r="Y124" s="1634">
        <f t="shared" si="2"/>
        <v>59.579509123061314</v>
      </c>
      <c r="Z124" s="603"/>
      <c r="AA124" s="603"/>
      <c r="AB124" s="603"/>
      <c r="AC124" s="603"/>
      <c r="AD124" s="603"/>
      <c r="AE124" s="603"/>
      <c r="AF124" s="603"/>
      <c r="AG124" s="603"/>
      <c r="AH124" s="603"/>
      <c r="AI124" s="603"/>
      <c r="AJ124" s="603"/>
      <c r="AK124" s="603"/>
      <c r="AL124" s="603"/>
      <c r="AM124" s="603"/>
      <c r="AN124" s="603"/>
      <c r="AO124" s="603"/>
      <c r="AP124" s="603"/>
      <c r="AQ124" s="603"/>
      <c r="AR124" s="603"/>
      <c r="AS124" s="603"/>
      <c r="AT124" s="603"/>
      <c r="AU124" s="603"/>
      <c r="AV124" s="603"/>
      <c r="AW124" s="603"/>
      <c r="AX124" s="603"/>
      <c r="AY124" s="603"/>
      <c r="AZ124" s="216"/>
      <c r="BA124" s="2241" t="s">
        <v>50</v>
      </c>
      <c r="BB124" s="156" t="s">
        <v>15</v>
      </c>
      <c r="BC124" s="1091" t="s">
        <v>35</v>
      </c>
      <c r="BD124" s="1110" t="s">
        <v>35</v>
      </c>
      <c r="BE124" s="1110" t="s">
        <v>35</v>
      </c>
      <c r="BF124" s="1110" t="s">
        <v>35</v>
      </c>
      <c r="BG124" s="1130" t="s">
        <v>35</v>
      </c>
      <c r="BH124" s="1150" t="s">
        <v>35</v>
      </c>
      <c r="BI124" s="1110" t="s">
        <v>35</v>
      </c>
      <c r="BJ124" s="1110" t="s">
        <v>35</v>
      </c>
      <c r="BK124" s="1110" t="s">
        <v>35</v>
      </c>
      <c r="BL124" s="1130" t="s">
        <v>35</v>
      </c>
      <c r="BM124" s="1150" t="s">
        <v>35</v>
      </c>
      <c r="BN124" s="1110" t="s">
        <v>35</v>
      </c>
      <c r="BO124" s="1110" t="s">
        <v>35</v>
      </c>
      <c r="BP124" s="1110" t="s">
        <v>35</v>
      </c>
      <c r="BQ124" s="1130" t="s">
        <v>35</v>
      </c>
      <c r="BR124" s="1150" t="s">
        <v>35</v>
      </c>
      <c r="BS124" s="1110" t="s">
        <v>35</v>
      </c>
      <c r="BT124" s="1110" t="s">
        <v>35</v>
      </c>
      <c r="BU124" s="1110" t="s">
        <v>35</v>
      </c>
      <c r="BV124" s="1110" t="s">
        <v>35</v>
      </c>
      <c r="BW124" s="1110" t="s">
        <v>35</v>
      </c>
      <c r="BX124" s="1110" t="s">
        <v>35</v>
      </c>
      <c r="BY124" s="1168" t="s">
        <v>35</v>
      </c>
      <c r="BZ124" s="1869"/>
      <c r="CA124" s="1869"/>
      <c r="CB124" s="1869"/>
      <c r="CC124" s="1869"/>
      <c r="CD124" s="1869"/>
      <c r="CE124" s="1869"/>
      <c r="CF124" s="1869"/>
      <c r="CG124" s="1869"/>
      <c r="CH124" s="1869"/>
      <c r="CI124" s="1869"/>
      <c r="CJ124" s="1869"/>
      <c r="CK124" s="1869"/>
      <c r="CL124" s="1869"/>
      <c r="CM124" s="1869"/>
      <c r="CN124" s="1869"/>
      <c r="CO124" s="1869"/>
      <c r="CP124" s="1869"/>
      <c r="CQ124" s="1869"/>
      <c r="CR124" s="1869"/>
      <c r="CS124" s="1869"/>
      <c r="CT124" s="1869"/>
      <c r="CU124" s="1869"/>
      <c r="CV124" s="1869"/>
      <c r="CW124" s="1869"/>
      <c r="CX124" s="1869"/>
      <c r="CY124" s="1869"/>
      <c r="CZ124" s="1869"/>
    </row>
    <row r="125" s="637" customFormat="true" ht="15" customHeight="true" x14ac:dyDescent="0.2">
      <c r="A125" s="2403"/>
      <c r="B125" s="1721" t="s">
        <v>16</v>
      </c>
      <c r="C125" s="1630">
        <f>C122*C151/100</f>
        <v>7.7272360665661299</v>
      </c>
      <c r="D125" s="1631">
        <f t="shared" ref="D125:Y125" si="3">D122*D151/100</f>
        <v>10.191484739586771</v>
      </c>
      <c r="E125" s="1631">
        <f t="shared" si="3"/>
        <v>11.544420502230945</v>
      </c>
      <c r="F125" s="1631">
        <f t="shared" si="3"/>
        <v>12.83101939374817</v>
      </c>
      <c r="G125" s="1632">
        <f t="shared" si="3"/>
        <v>5.1721170383450552</v>
      </c>
      <c r="H125" s="1633">
        <f t="shared" si="3"/>
        <v>13.710651149231417</v>
      </c>
      <c r="I125" s="1631">
        <f t="shared" si="3"/>
        <v>15.930833861156225</v>
      </c>
      <c r="J125" s="1631">
        <f t="shared" si="3"/>
        <v>15.632754066433726</v>
      </c>
      <c r="K125" s="1631">
        <f t="shared" si="3"/>
        <v>7.4051950851303454</v>
      </c>
      <c r="L125" s="1634">
        <f t="shared" si="3"/>
        <v>2.1876346534510471</v>
      </c>
      <c r="M125" s="1630">
        <f t="shared" si="3"/>
        <v>5.9629950354698851</v>
      </c>
      <c r="N125" s="1631">
        <f t="shared" si="3"/>
        <v>9.2436769488383863</v>
      </c>
      <c r="O125" s="1631">
        <f t="shared" si="3"/>
        <v>9.2345147682027822</v>
      </c>
      <c r="P125" s="1631">
        <f t="shared" si="3"/>
        <v>10.096284767475135</v>
      </c>
      <c r="Q125" s="1632">
        <f t="shared" si="3"/>
        <v>8.1398616085335647</v>
      </c>
      <c r="R125" s="1633">
        <f t="shared" si="3"/>
        <v>15.787944807716945</v>
      </c>
      <c r="S125" s="1631">
        <f t="shared" si="3"/>
        <v>14.255414204198473</v>
      </c>
      <c r="T125" s="1631">
        <f t="shared" si="3"/>
        <v>5.7488740460166978</v>
      </c>
      <c r="U125" s="1631">
        <f t="shared" si="3"/>
        <v>7.5662877801614101</v>
      </c>
      <c r="V125" s="1631">
        <f t="shared" si="3"/>
        <v>6.9051747398184311</v>
      </c>
      <c r="W125" s="1631">
        <f t="shared" si="3"/>
        <v>7.1924153519066207</v>
      </c>
      <c r="X125" s="1631">
        <f t="shared" si="3"/>
        <v>10.00301805822798</v>
      </c>
      <c r="Y125" s="1634">
        <f t="shared" si="3"/>
        <v>8.979944114405976</v>
      </c>
      <c r="Z125" s="603"/>
      <c r="AA125" s="603"/>
      <c r="AB125" s="603"/>
      <c r="AC125" s="603"/>
      <c r="AD125" s="603"/>
      <c r="AE125" s="603"/>
      <c r="AF125" s="603"/>
      <c r="AG125" s="603"/>
      <c r="AH125" s="603"/>
      <c r="AI125" s="603"/>
      <c r="AJ125" s="603"/>
      <c r="AK125" s="603"/>
      <c r="AL125" s="603"/>
      <c r="AM125" s="603"/>
      <c r="AN125" s="603"/>
      <c r="AO125" s="603"/>
      <c r="AP125" s="603"/>
      <c r="AQ125" s="603"/>
      <c r="AR125" s="603"/>
      <c r="AS125" s="603"/>
      <c r="AT125" s="603"/>
      <c r="AU125" s="603"/>
      <c r="AV125" s="603"/>
      <c r="AW125" s="603"/>
      <c r="AX125" s="603"/>
      <c r="AY125" s="603"/>
      <c r="AZ125" s="216"/>
      <c r="BA125" s="2241"/>
      <c r="BB125" s="156" t="s">
        <v>16</v>
      </c>
      <c r="BC125" s="1091" t="s">
        <v>35</v>
      </c>
      <c r="BD125" s="1110" t="s">
        <v>35</v>
      </c>
      <c r="BE125" s="1110" t="s">
        <v>35</v>
      </c>
      <c r="BF125" s="1110" t="s">
        <v>35</v>
      </c>
      <c r="BG125" s="1130" t="s">
        <v>35</v>
      </c>
      <c r="BH125" s="1150" t="s">
        <v>35</v>
      </c>
      <c r="BI125" s="1110" t="s">
        <v>35</v>
      </c>
      <c r="BJ125" s="1110" t="s">
        <v>35</v>
      </c>
      <c r="BK125" s="1110" t="s">
        <v>35</v>
      </c>
      <c r="BL125" s="1130" t="s">
        <v>35</v>
      </c>
      <c r="BM125" s="1150" t="s">
        <v>35</v>
      </c>
      <c r="BN125" s="1110" t="s">
        <v>35</v>
      </c>
      <c r="BO125" s="1110" t="s">
        <v>35</v>
      </c>
      <c r="BP125" s="1110" t="s">
        <v>35</v>
      </c>
      <c r="BQ125" s="1130" t="s">
        <v>35</v>
      </c>
      <c r="BR125" s="1150" t="s">
        <v>35</v>
      </c>
      <c r="BS125" s="1110" t="s">
        <v>35</v>
      </c>
      <c r="BT125" s="1110" t="s">
        <v>35</v>
      </c>
      <c r="BU125" s="1110" t="s">
        <v>35</v>
      </c>
      <c r="BV125" s="1110" t="s">
        <v>35</v>
      </c>
      <c r="BW125" s="1110" t="s">
        <v>35</v>
      </c>
      <c r="BX125" s="1110" t="s">
        <v>35</v>
      </c>
      <c r="BY125" s="1168" t="s">
        <v>35</v>
      </c>
      <c r="BZ125" s="1869"/>
      <c r="CA125" s="1869"/>
      <c r="CB125" s="1869"/>
      <c r="CC125" s="1869"/>
      <c r="CD125" s="1869"/>
      <c r="CE125" s="1869"/>
      <c r="CF125" s="1869"/>
      <c r="CG125" s="1869"/>
      <c r="CH125" s="1869"/>
      <c r="CI125" s="1869"/>
      <c r="CJ125" s="1869"/>
      <c r="CK125" s="1869"/>
      <c r="CL125" s="1869"/>
      <c r="CM125" s="1869"/>
      <c r="CN125" s="1869"/>
      <c r="CO125" s="1869"/>
      <c r="CP125" s="1869"/>
      <c r="CQ125" s="1869"/>
      <c r="CR125" s="1869"/>
      <c r="CS125" s="1869"/>
      <c r="CT125" s="1869"/>
      <c r="CU125" s="1869"/>
      <c r="CV125" s="1869"/>
      <c r="CW125" s="1869"/>
      <c r="CX125" s="1869"/>
      <c r="CY125" s="1869"/>
      <c r="CZ125" s="1869"/>
    </row>
    <row r="126" s="637" customFormat="true" ht="15" customHeight="true" x14ac:dyDescent="0.2">
      <c r="A126" s="2403"/>
      <c r="B126" s="1721" t="s">
        <v>22</v>
      </c>
      <c r="C126" s="1630">
        <f>100-C124-C125-C127</f>
        <v>34.83978722505146</v>
      </c>
      <c r="D126" s="1631">
        <f t="shared" ref="D126:Y126" si="4">100-D124-D125-D127</f>
        <v>31.681479319755542</v>
      </c>
      <c r="E126" s="1631">
        <f t="shared" si="4"/>
        <v>23.500136105145554</v>
      </c>
      <c r="F126" s="1631">
        <f t="shared" si="4"/>
        <v>10.93957155836976</v>
      </c>
      <c r="G126" s="1632">
        <f t="shared" si="4"/>
        <v>2.8523538146986533</v>
      </c>
      <c r="H126" s="1633">
        <f t="shared" si="4"/>
        <v>25.315128640062785</v>
      </c>
      <c r="I126" s="1631">
        <f t="shared" si="4"/>
        <v>10.757136203894325</v>
      </c>
      <c r="J126" s="1631">
        <f t="shared" si="4"/>
        <v>4.3105729228910867</v>
      </c>
      <c r="K126" s="1631">
        <f t="shared" si="4"/>
        <v>2.2341692593004763</v>
      </c>
      <c r="L126" s="1634">
        <f t="shared" si="4"/>
        <v>1.310945897224622</v>
      </c>
      <c r="M126" s="1630">
        <f t="shared" si="4"/>
        <v>34.107548899965735</v>
      </c>
      <c r="N126" s="1631">
        <f t="shared" si="4"/>
        <v>36.841487893738588</v>
      </c>
      <c r="O126" s="1631">
        <f t="shared" si="4"/>
        <v>32.766058489697159</v>
      </c>
      <c r="P126" s="1631">
        <f t="shared" si="4"/>
        <v>27.765212257287711</v>
      </c>
      <c r="Q126" s="1632">
        <f t="shared" si="4"/>
        <v>16.606022018950437</v>
      </c>
      <c r="R126" s="1633">
        <f t="shared" si="4"/>
        <v>13.931033219160078</v>
      </c>
      <c r="S126" s="1631">
        <f t="shared" si="4"/>
        <v>6.944300191659968</v>
      </c>
      <c r="T126" s="1631">
        <f t="shared" si="4"/>
        <v>30.860694243108522</v>
      </c>
      <c r="U126" s="1631">
        <f t="shared" si="4"/>
        <v>17.209873652147994</v>
      </c>
      <c r="V126" s="1631">
        <f t="shared" si="4"/>
        <v>34.305928731484322</v>
      </c>
      <c r="W126" s="1631">
        <f t="shared" si="4"/>
        <v>29.901852160899828</v>
      </c>
      <c r="X126" s="1631">
        <f t="shared" si="4"/>
        <v>25.228340796433727</v>
      </c>
      <c r="Y126" s="1634">
        <f t="shared" si="4"/>
        <v>16.565825490256913</v>
      </c>
      <c r="Z126" s="603"/>
      <c r="AA126" s="603"/>
      <c r="AB126" s="603"/>
      <c r="AC126" s="603"/>
      <c r="AD126" s="603"/>
      <c r="AE126" s="603"/>
      <c r="AF126" s="603"/>
      <c r="AG126" s="603"/>
      <c r="AH126" s="603"/>
      <c r="AI126" s="603"/>
      <c r="AJ126" s="603"/>
      <c r="AK126" s="603"/>
      <c r="AL126" s="603"/>
      <c r="AM126" s="603"/>
      <c r="AN126" s="603"/>
      <c r="AO126" s="603"/>
      <c r="AP126" s="603"/>
      <c r="AQ126" s="603"/>
      <c r="AR126" s="603"/>
      <c r="AS126" s="603"/>
      <c r="AT126" s="603"/>
      <c r="AU126" s="603"/>
      <c r="AV126" s="603"/>
      <c r="AW126" s="603"/>
      <c r="AX126" s="603"/>
      <c r="AY126" s="603"/>
      <c r="AZ126" s="216"/>
      <c r="BA126" s="2241"/>
      <c r="BB126" s="156" t="s">
        <v>22</v>
      </c>
      <c r="BC126" s="1091" t="s">
        <v>35</v>
      </c>
      <c r="BD126" s="1110" t="s">
        <v>35</v>
      </c>
      <c r="BE126" s="1110" t="s">
        <v>35</v>
      </c>
      <c r="BF126" s="1110" t="s">
        <v>35</v>
      </c>
      <c r="BG126" s="1130" t="s">
        <v>35</v>
      </c>
      <c r="BH126" s="1150" t="s">
        <v>35</v>
      </c>
      <c r="BI126" s="1110" t="s">
        <v>35</v>
      </c>
      <c r="BJ126" s="1110" t="s">
        <v>35</v>
      </c>
      <c r="BK126" s="1110" t="s">
        <v>35</v>
      </c>
      <c r="BL126" s="1130" t="s">
        <v>35</v>
      </c>
      <c r="BM126" s="1150" t="s">
        <v>35</v>
      </c>
      <c r="BN126" s="1110" t="s">
        <v>35</v>
      </c>
      <c r="BO126" s="1110" t="s">
        <v>35</v>
      </c>
      <c r="BP126" s="1110" t="s">
        <v>35</v>
      </c>
      <c r="BQ126" s="1130" t="s">
        <v>35</v>
      </c>
      <c r="BR126" s="1150" t="s">
        <v>35</v>
      </c>
      <c r="BS126" s="1110" t="s">
        <v>35</v>
      </c>
      <c r="BT126" s="1110" t="s">
        <v>35</v>
      </c>
      <c r="BU126" s="1110" t="s">
        <v>35</v>
      </c>
      <c r="BV126" s="1110" t="s">
        <v>35</v>
      </c>
      <c r="BW126" s="1110" t="s">
        <v>35</v>
      </c>
      <c r="BX126" s="1110" t="s">
        <v>35</v>
      </c>
      <c r="BY126" s="1168" t="s">
        <v>35</v>
      </c>
      <c r="BZ126" s="1869"/>
      <c r="CA126" s="1869"/>
      <c r="CB126" s="1869"/>
      <c r="CC126" s="1869"/>
      <c r="CD126" s="1869"/>
      <c r="CE126" s="1869"/>
      <c r="CF126" s="1869"/>
      <c r="CG126" s="1869"/>
      <c r="CH126" s="1869"/>
      <c r="CI126" s="1869"/>
      <c r="CJ126" s="1869"/>
      <c r="CK126" s="1869"/>
      <c r="CL126" s="1869"/>
      <c r="CM126" s="1869"/>
      <c r="CN126" s="1869"/>
      <c r="CO126" s="1869"/>
      <c r="CP126" s="1869"/>
      <c r="CQ126" s="1869"/>
      <c r="CR126" s="1869"/>
      <c r="CS126" s="1869"/>
      <c r="CT126" s="1869"/>
      <c r="CU126" s="1869"/>
      <c r="CV126" s="1869"/>
      <c r="CW126" s="1869"/>
      <c r="CX126" s="1869"/>
      <c r="CY126" s="1869"/>
      <c r="CZ126" s="1869"/>
    </row>
    <row r="127" s="637" customFormat="true" ht="15" customHeight="true" x14ac:dyDescent="0.2">
      <c r="A127" s="2403"/>
      <c r="B127" s="1721" t="s">
        <v>19</v>
      </c>
      <c r="C127" s="1625">
        <f>C160</f>
        <v>18.303038575221116</v>
      </c>
      <c r="D127" s="1626">
        <f t="shared" ref="D127:Y127" si="5">D160</f>
        <v>9.1469573802749728</v>
      </c>
      <c r="E127" s="1626">
        <f t="shared" si="5"/>
        <v>2.9767271596670848</v>
      </c>
      <c r="F127" s="1626">
        <f t="shared" si="5"/>
        <v>0.5865063074491399</v>
      </c>
      <c r="G127" s="1627">
        <f t="shared" si="5"/>
        <v>7.7705613991242831E-2</v>
      </c>
      <c r="H127" s="1628">
        <f t="shared" si="5"/>
        <v>5.4468892479119289</v>
      </c>
      <c r="I127" s="1626">
        <f t="shared" si="5"/>
        <v>1.0560187862304666</v>
      </c>
      <c r="J127" s="1626">
        <f t="shared" si="5"/>
        <v>5.9072175385427146E-2</v>
      </c>
      <c r="K127" s="1626">
        <f t="shared" si="5"/>
        <v>4.1324926876266523E-2</v>
      </c>
      <c r="L127" s="1629">
        <f t="shared" si="5"/>
        <v>0</v>
      </c>
      <c r="M127" s="1625">
        <f t="shared" si="5"/>
        <v>22.333890412600979</v>
      </c>
      <c r="N127" s="1626">
        <f t="shared" si="5"/>
        <v>13.313161443366806</v>
      </c>
      <c r="O127" s="1626">
        <f t="shared" si="5"/>
        <v>9.350496803146445</v>
      </c>
      <c r="P127" s="1626">
        <f t="shared" si="5"/>
        <v>3.3476154582047037</v>
      </c>
      <c r="Q127" s="1627">
        <f t="shared" si="5"/>
        <v>0.85212602284859829</v>
      </c>
      <c r="R127" s="1628">
        <f t="shared" si="5"/>
        <v>3.9180425917806758</v>
      </c>
      <c r="S127" s="1626">
        <f t="shared" si="5"/>
        <v>0.74348194106337373</v>
      </c>
      <c r="T127" s="1626">
        <f t="shared" si="5"/>
        <v>8.6652796233360938</v>
      </c>
      <c r="U127" s="1626">
        <f t="shared" si="5"/>
        <v>13.729520394124872</v>
      </c>
      <c r="V127" s="1626">
        <f t="shared" si="5"/>
        <v>4.5012237946243001</v>
      </c>
      <c r="W127" s="1626">
        <f t="shared" si="5"/>
        <v>11.619757409718382</v>
      </c>
      <c r="X127" s="1626">
        <f t="shared" si="5"/>
        <v>4.2383469655828936</v>
      </c>
      <c r="Y127" s="1629">
        <f t="shared" si="5"/>
        <v>14.874721272275798</v>
      </c>
      <c r="Z127" s="603"/>
      <c r="AA127" s="603"/>
      <c r="AB127" s="603"/>
      <c r="AC127" s="603"/>
      <c r="AD127" s="603"/>
      <c r="AE127" s="603"/>
      <c r="AF127" s="603"/>
      <c r="AG127" s="603"/>
      <c r="AH127" s="603"/>
      <c r="AI127" s="603"/>
      <c r="AJ127" s="603"/>
      <c r="AK127" s="603"/>
      <c r="AL127" s="603"/>
      <c r="AM127" s="603"/>
      <c r="AN127" s="603"/>
      <c r="AO127" s="603"/>
      <c r="AP127" s="603"/>
      <c r="AQ127" s="603"/>
      <c r="AR127" s="603"/>
      <c r="AS127" s="603"/>
      <c r="AT127" s="603"/>
      <c r="AU127" s="603"/>
      <c r="AV127" s="603"/>
      <c r="AW127" s="603"/>
      <c r="AX127" s="603"/>
      <c r="AY127" s="603"/>
      <c r="AZ127" s="216"/>
      <c r="BA127" s="2241"/>
      <c r="BB127" s="156" t="s">
        <v>19</v>
      </c>
      <c r="BC127" s="1091" t="s">
        <v>35</v>
      </c>
      <c r="BD127" s="1110" t="s">
        <v>35</v>
      </c>
      <c r="BE127" s="1110" t="s">
        <v>35</v>
      </c>
      <c r="BF127" s="1110" t="s">
        <v>35</v>
      </c>
      <c r="BG127" s="1130" t="s">
        <v>35</v>
      </c>
      <c r="BH127" s="1150" t="s">
        <v>35</v>
      </c>
      <c r="BI127" s="1110" t="s">
        <v>35</v>
      </c>
      <c r="BJ127" s="1110" t="s">
        <v>35</v>
      </c>
      <c r="BK127" s="1110" t="s">
        <v>35</v>
      </c>
      <c r="BL127" s="1130" t="s">
        <v>35</v>
      </c>
      <c r="BM127" s="1150" t="s">
        <v>35</v>
      </c>
      <c r="BN127" s="1110" t="s">
        <v>35</v>
      </c>
      <c r="BO127" s="1110" t="s">
        <v>35</v>
      </c>
      <c r="BP127" s="1110" t="s">
        <v>35</v>
      </c>
      <c r="BQ127" s="1130" t="s">
        <v>35</v>
      </c>
      <c r="BR127" s="1150" t="s">
        <v>35</v>
      </c>
      <c r="BS127" s="1110" t="s">
        <v>35</v>
      </c>
      <c r="BT127" s="1110" t="s">
        <v>35</v>
      </c>
      <c r="BU127" s="1110" t="s">
        <v>35</v>
      </c>
      <c r="BV127" s="1110" t="s">
        <v>35</v>
      </c>
      <c r="BW127" s="1110" t="s">
        <v>35</v>
      </c>
      <c r="BX127" s="1110" t="s">
        <v>35</v>
      </c>
      <c r="BY127" s="1168" t="s">
        <v>35</v>
      </c>
      <c r="BZ127" s="1869"/>
      <c r="CA127" s="1869"/>
      <c r="CB127" s="1869"/>
      <c r="CC127" s="1869"/>
      <c r="CD127" s="1869"/>
      <c r="CE127" s="1869"/>
      <c r="CF127" s="1869"/>
      <c r="CG127" s="1869"/>
      <c r="CH127" s="1869"/>
      <c r="CI127" s="1869"/>
      <c r="CJ127" s="1869"/>
      <c r="CK127" s="1869"/>
      <c r="CL127" s="1869"/>
      <c r="CM127" s="1869"/>
      <c r="CN127" s="1869"/>
      <c r="CO127" s="1869"/>
      <c r="CP127" s="1869"/>
      <c r="CQ127" s="1869"/>
      <c r="CR127" s="1869"/>
      <c r="CS127" s="1869"/>
      <c r="CT127" s="1869"/>
      <c r="CU127" s="1869"/>
      <c r="CV127" s="1869"/>
      <c r="CW127" s="1869"/>
      <c r="CX127" s="1869"/>
      <c r="CY127" s="1869"/>
      <c r="CZ127" s="1869"/>
    </row>
    <row r="128" s="637" customFormat="true" ht="15" customHeight="true" x14ac:dyDescent="0.2">
      <c r="A128" s="2403" t="s">
        <v>160</v>
      </c>
      <c r="B128" s="1721" t="s">
        <v>49</v>
      </c>
      <c r="C128" s="1747" t="s">
        <v>35</v>
      </c>
      <c r="D128" s="1751" t="s">
        <v>35</v>
      </c>
      <c r="E128" s="1751" t="s">
        <v>35</v>
      </c>
      <c r="F128" s="1751" t="s">
        <v>35</v>
      </c>
      <c r="G128" s="1755" t="s">
        <v>35</v>
      </c>
      <c r="H128" s="1759" t="s">
        <v>35</v>
      </c>
      <c r="I128" s="1751" t="s">
        <v>35</v>
      </c>
      <c r="J128" s="1751" t="s">
        <v>35</v>
      </c>
      <c r="K128" s="1751" t="s">
        <v>35</v>
      </c>
      <c r="L128" s="1763" t="s">
        <v>35</v>
      </c>
      <c r="M128" s="1747" t="s">
        <v>35</v>
      </c>
      <c r="N128" s="1751" t="s">
        <v>35</v>
      </c>
      <c r="O128" s="1751" t="s">
        <v>35</v>
      </c>
      <c r="P128" s="1751" t="s">
        <v>35</v>
      </c>
      <c r="Q128" s="1755" t="s">
        <v>35</v>
      </c>
      <c r="R128" s="1759" t="s">
        <v>35</v>
      </c>
      <c r="S128" s="1751" t="s">
        <v>35</v>
      </c>
      <c r="T128" s="1751" t="s">
        <v>35</v>
      </c>
      <c r="U128" s="1751" t="s">
        <v>35</v>
      </c>
      <c r="V128" s="1751" t="s">
        <v>35</v>
      </c>
      <c r="W128" s="1751" t="s">
        <v>35</v>
      </c>
      <c r="X128" s="1751" t="s">
        <v>35</v>
      </c>
      <c r="Y128" s="1763" t="s">
        <v>35</v>
      </c>
      <c r="Z128" s="603"/>
      <c r="AA128" s="603"/>
      <c r="AB128" s="603"/>
      <c r="AC128" s="603"/>
      <c r="AD128" s="603"/>
      <c r="AE128" s="603"/>
      <c r="AF128" s="603"/>
      <c r="AG128" s="603"/>
      <c r="AH128" s="603"/>
      <c r="AI128" s="603"/>
      <c r="AJ128" s="603"/>
      <c r="AK128" s="603"/>
      <c r="AL128" s="603"/>
      <c r="AM128" s="603"/>
      <c r="AN128" s="603"/>
      <c r="AO128" s="603"/>
      <c r="AP128" s="603"/>
      <c r="AQ128" s="603"/>
      <c r="AR128" s="603"/>
      <c r="AS128" s="603"/>
      <c r="AT128" s="603"/>
      <c r="AU128" s="603"/>
      <c r="AV128" s="603"/>
      <c r="AW128" s="603"/>
      <c r="AX128" s="603"/>
      <c r="AY128" s="603"/>
      <c r="AZ128" s="216"/>
      <c r="BA128" s="2241" t="s">
        <v>108</v>
      </c>
      <c r="BB128" s="156" t="s">
        <v>49</v>
      </c>
      <c r="BC128" s="1091" t="s">
        <v>35</v>
      </c>
      <c r="BD128" s="1110" t="s">
        <v>35</v>
      </c>
      <c r="BE128" s="1110" t="s">
        <v>35</v>
      </c>
      <c r="BF128" s="1110" t="s">
        <v>35</v>
      </c>
      <c r="BG128" s="1130" t="s">
        <v>35</v>
      </c>
      <c r="BH128" s="1150" t="s">
        <v>35</v>
      </c>
      <c r="BI128" s="1110" t="s">
        <v>35</v>
      </c>
      <c r="BJ128" s="1110" t="s">
        <v>35</v>
      </c>
      <c r="BK128" s="1110" t="s">
        <v>35</v>
      </c>
      <c r="BL128" s="1130" t="s">
        <v>35</v>
      </c>
      <c r="BM128" s="1150" t="s">
        <v>35</v>
      </c>
      <c r="BN128" s="1110" t="s">
        <v>35</v>
      </c>
      <c r="BO128" s="1110" t="s">
        <v>35</v>
      </c>
      <c r="BP128" s="1110" t="s">
        <v>35</v>
      </c>
      <c r="BQ128" s="1130" t="s">
        <v>35</v>
      </c>
      <c r="BR128" s="1150" t="s">
        <v>35</v>
      </c>
      <c r="BS128" s="1110" t="s">
        <v>35</v>
      </c>
      <c r="BT128" s="1110" t="s">
        <v>35</v>
      </c>
      <c r="BU128" s="1110" t="s">
        <v>35</v>
      </c>
      <c r="BV128" s="1110" t="s">
        <v>35</v>
      </c>
      <c r="BW128" s="1110" t="s">
        <v>35</v>
      </c>
      <c r="BX128" s="1110" t="s">
        <v>35</v>
      </c>
      <c r="BY128" s="1168" t="s">
        <v>35</v>
      </c>
      <c r="BZ128" s="1869"/>
      <c r="CA128" s="1869"/>
      <c r="CB128" s="1869"/>
      <c r="CC128" s="1869"/>
      <c r="CD128" s="1869"/>
      <c r="CE128" s="1869"/>
      <c r="CF128" s="1869"/>
      <c r="CG128" s="1869"/>
      <c r="CH128" s="1869"/>
      <c r="CI128" s="1869"/>
      <c r="CJ128" s="1869"/>
      <c r="CK128" s="1869"/>
      <c r="CL128" s="1869"/>
      <c r="CM128" s="1869"/>
      <c r="CN128" s="1869"/>
      <c r="CO128" s="1869"/>
      <c r="CP128" s="1869"/>
      <c r="CQ128" s="1869"/>
      <c r="CR128" s="1869"/>
      <c r="CS128" s="1869"/>
      <c r="CT128" s="1869"/>
      <c r="CU128" s="1869"/>
      <c r="CV128" s="1869"/>
      <c r="CW128" s="1869"/>
      <c r="CX128" s="1869"/>
      <c r="CY128" s="1869"/>
      <c r="CZ128" s="1869"/>
    </row>
    <row r="129" s="637" customFormat="true" ht="15" customHeight="true" x14ac:dyDescent="0.2">
      <c r="A129" s="2404"/>
      <c r="B129" s="1722" t="s">
        <v>48</v>
      </c>
      <c r="C129" s="1748" t="s">
        <v>35</v>
      </c>
      <c r="D129" s="1752" t="s">
        <v>35</v>
      </c>
      <c r="E129" s="1752" t="s">
        <v>35</v>
      </c>
      <c r="F129" s="1752" t="s">
        <v>35</v>
      </c>
      <c r="G129" s="1756" t="s">
        <v>35</v>
      </c>
      <c r="H129" s="1760" t="s">
        <v>35</v>
      </c>
      <c r="I129" s="1752" t="s">
        <v>35</v>
      </c>
      <c r="J129" s="1752" t="s">
        <v>35</v>
      </c>
      <c r="K129" s="1752" t="s">
        <v>35</v>
      </c>
      <c r="L129" s="1764" t="s">
        <v>35</v>
      </c>
      <c r="M129" s="1748" t="s">
        <v>35</v>
      </c>
      <c r="N129" s="1752" t="s">
        <v>35</v>
      </c>
      <c r="O129" s="1752" t="s">
        <v>35</v>
      </c>
      <c r="P129" s="1752" t="s">
        <v>35</v>
      </c>
      <c r="Q129" s="1756" t="s">
        <v>35</v>
      </c>
      <c r="R129" s="1760" t="s">
        <v>35</v>
      </c>
      <c r="S129" s="1752" t="s">
        <v>35</v>
      </c>
      <c r="T129" s="1752" t="s">
        <v>35</v>
      </c>
      <c r="U129" s="1752" t="s">
        <v>35</v>
      </c>
      <c r="V129" s="1752" t="s">
        <v>35</v>
      </c>
      <c r="W129" s="1752" t="s">
        <v>35</v>
      </c>
      <c r="X129" s="1752" t="s">
        <v>35</v>
      </c>
      <c r="Y129" s="1764" t="s">
        <v>35</v>
      </c>
      <c r="Z129" s="603"/>
      <c r="AA129" s="603"/>
      <c r="AB129" s="603"/>
      <c r="AC129" s="603"/>
      <c r="AD129" s="603"/>
      <c r="AE129" s="603"/>
      <c r="AF129" s="603"/>
      <c r="AG129" s="603"/>
      <c r="AH129" s="603"/>
      <c r="AI129" s="603"/>
      <c r="AJ129" s="603"/>
      <c r="AK129" s="603"/>
      <c r="AL129" s="603"/>
      <c r="AM129" s="603"/>
      <c r="AN129" s="603"/>
      <c r="AO129" s="603"/>
      <c r="AP129" s="603"/>
      <c r="AQ129" s="603"/>
      <c r="AR129" s="603"/>
      <c r="AS129" s="603"/>
      <c r="AT129" s="603"/>
      <c r="AU129" s="603"/>
      <c r="AV129" s="603"/>
      <c r="AW129" s="603"/>
      <c r="AX129" s="603"/>
      <c r="AY129" s="603"/>
      <c r="AZ129" s="216"/>
      <c r="BA129" s="2242"/>
      <c r="BB129" s="157" t="s">
        <v>48</v>
      </c>
      <c r="BC129" s="1092" t="s">
        <v>35</v>
      </c>
      <c r="BD129" s="1111" t="s">
        <v>35</v>
      </c>
      <c r="BE129" s="1111" t="s">
        <v>35</v>
      </c>
      <c r="BF129" s="1111" t="s">
        <v>35</v>
      </c>
      <c r="BG129" s="1131" t="s">
        <v>35</v>
      </c>
      <c r="BH129" s="1151" t="s">
        <v>35</v>
      </c>
      <c r="BI129" s="1111" t="s">
        <v>35</v>
      </c>
      <c r="BJ129" s="1111" t="s">
        <v>35</v>
      </c>
      <c r="BK129" s="1111" t="s">
        <v>35</v>
      </c>
      <c r="BL129" s="1131" t="s">
        <v>35</v>
      </c>
      <c r="BM129" s="1151" t="s">
        <v>35</v>
      </c>
      <c r="BN129" s="1111" t="s">
        <v>35</v>
      </c>
      <c r="BO129" s="1111" t="s">
        <v>35</v>
      </c>
      <c r="BP129" s="1111" t="s">
        <v>35</v>
      </c>
      <c r="BQ129" s="1131" t="s">
        <v>35</v>
      </c>
      <c r="BR129" s="1151" t="s">
        <v>35</v>
      </c>
      <c r="BS129" s="1111" t="s">
        <v>35</v>
      </c>
      <c r="BT129" s="1111" t="s">
        <v>35</v>
      </c>
      <c r="BU129" s="1111" t="s">
        <v>35</v>
      </c>
      <c r="BV129" s="1111" t="s">
        <v>35</v>
      </c>
      <c r="BW129" s="1111" t="s">
        <v>35</v>
      </c>
      <c r="BX129" s="1111" t="s">
        <v>35</v>
      </c>
      <c r="BY129" s="1169" t="s">
        <v>35</v>
      </c>
      <c r="BZ129" s="1870"/>
      <c r="CA129" s="1870"/>
      <c r="CB129" s="1870"/>
      <c r="CC129" s="1870"/>
      <c r="CD129" s="1870"/>
      <c r="CE129" s="1870"/>
      <c r="CF129" s="1870"/>
      <c r="CG129" s="1870"/>
      <c r="CH129" s="1870"/>
      <c r="CI129" s="1870"/>
      <c r="CJ129" s="1870"/>
      <c r="CK129" s="1870"/>
      <c r="CL129" s="1870"/>
      <c r="CM129" s="1870"/>
      <c r="CN129" s="1870"/>
      <c r="CO129" s="1870"/>
      <c r="CP129" s="1870"/>
      <c r="CQ129" s="1870"/>
      <c r="CR129" s="1870"/>
      <c r="CS129" s="1870"/>
      <c r="CT129" s="1870"/>
      <c r="CU129" s="1870"/>
      <c r="CV129" s="1870"/>
      <c r="CW129" s="1870"/>
      <c r="CX129" s="1870"/>
      <c r="CY129" s="1870"/>
      <c r="CZ129" s="1870"/>
    </row>
    <row r="130" s="131" customFormat="true" ht="15" hidden="true" customHeight="true" x14ac:dyDescent="0.2">
      <c r="A130" s="2190"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8"/>
      <c r="Z130" s="603"/>
      <c r="AA130" s="603"/>
      <c r="AB130" s="603"/>
      <c r="AC130" s="603"/>
      <c r="AD130" s="603"/>
      <c r="AE130" s="603"/>
      <c r="AF130" s="603"/>
      <c r="AG130" s="603"/>
      <c r="AH130" s="603"/>
      <c r="AI130" s="603"/>
      <c r="AJ130" s="603"/>
      <c r="AK130" s="603"/>
      <c r="AL130" s="603"/>
      <c r="AM130" s="603"/>
      <c r="AN130" s="603"/>
      <c r="AO130" s="603"/>
      <c r="AP130" s="603"/>
      <c r="AQ130" s="603"/>
      <c r="AR130" s="603"/>
      <c r="AS130" s="603"/>
      <c r="AT130" s="603"/>
      <c r="AU130" s="603"/>
      <c r="AV130" s="603"/>
      <c r="AW130" s="603"/>
      <c r="AX130" s="603"/>
      <c r="AY130" s="603"/>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191"/>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3"/>
      <c r="Z131" s="603"/>
      <c r="AA131" s="603"/>
      <c r="AB131" s="603"/>
      <c r="AC131" s="603"/>
      <c r="AD131" s="603"/>
      <c r="AE131" s="603"/>
      <c r="AF131" s="603"/>
      <c r="AG131" s="603"/>
      <c r="AH131" s="603"/>
      <c r="AI131" s="603"/>
      <c r="AJ131" s="603"/>
      <c r="AK131" s="603"/>
      <c r="AL131" s="603"/>
      <c r="AM131" s="603"/>
      <c r="AN131" s="603"/>
      <c r="AO131" s="603"/>
      <c r="AP131" s="603"/>
      <c r="AQ131" s="603"/>
      <c r="AR131" s="603"/>
      <c r="AS131" s="603"/>
      <c r="AT131" s="603"/>
      <c r="AU131" s="603"/>
      <c r="AV131" s="603"/>
      <c r="AW131" s="603"/>
      <c r="AX131" s="603"/>
      <c r="AY131" s="603"/>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192"/>
      <c r="B132" s="241" t="s">
        <v>46</v>
      </c>
      <c r="C132" s="264"/>
      <c r="D132" s="265"/>
      <c r="E132" s="265"/>
      <c r="F132" s="265"/>
      <c r="G132" s="266"/>
      <c r="H132" s="267"/>
      <c r="I132" s="265"/>
      <c r="J132" s="265"/>
      <c r="K132" s="265"/>
      <c r="L132" s="268"/>
      <c r="M132" s="264"/>
      <c r="N132" s="265"/>
      <c r="O132" s="265"/>
      <c r="P132" s="265"/>
      <c r="Q132" s="266"/>
      <c r="R132" s="1768"/>
      <c r="S132" s="1769"/>
      <c r="T132" s="1769"/>
      <c r="U132" s="1769"/>
      <c r="V132" s="1769"/>
      <c r="W132" s="1769"/>
      <c r="X132" s="1769"/>
      <c r="Y132" s="1816"/>
      <c r="Z132" s="603"/>
      <c r="AA132" s="603"/>
      <c r="AB132" s="603"/>
      <c r="AC132" s="603"/>
      <c r="AD132" s="603"/>
      <c r="AE132" s="603"/>
      <c r="AF132" s="603"/>
      <c r="AG132" s="603"/>
      <c r="AH132" s="603"/>
      <c r="AI132" s="603"/>
      <c r="AJ132" s="603"/>
      <c r="AK132" s="603"/>
      <c r="AL132" s="603"/>
      <c r="AM132" s="603"/>
      <c r="AN132" s="603"/>
      <c r="AO132" s="603"/>
      <c r="AP132" s="603"/>
      <c r="AQ132" s="603"/>
      <c r="AR132" s="603"/>
      <c r="AS132" s="603"/>
      <c r="AT132" s="603"/>
      <c r="AU132" s="603"/>
      <c r="AV132" s="603"/>
      <c r="AW132" s="603"/>
      <c r="AX132" s="603"/>
      <c r="AY132" s="603"/>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637" customFormat="true" ht="15" customHeight="true" x14ac:dyDescent="0.2">
      <c r="A133" s="130"/>
      <c r="B133" s="188"/>
      <c r="C133" s="2236" t="s">
        <v>114</v>
      </c>
      <c r="D133" s="2237"/>
      <c r="E133" s="2237"/>
      <c r="F133" s="2237"/>
      <c r="G133" s="2238"/>
      <c r="H133" s="2419" t="s">
        <v>38</v>
      </c>
      <c r="I133" s="2420"/>
      <c r="J133" s="2420"/>
      <c r="K133" s="2420"/>
      <c r="L133" s="2421"/>
      <c r="M133" s="2422" t="s">
        <v>37</v>
      </c>
      <c r="N133" s="2420"/>
      <c r="O133" s="2420"/>
      <c r="P133" s="2420"/>
      <c r="Q133" s="2421"/>
      <c r="R133" s="1895" t="s">
        <v>137</v>
      </c>
      <c r="S133" s="1905"/>
      <c r="T133" s="1905"/>
      <c r="U133" s="1905"/>
      <c r="V133" s="1905"/>
      <c r="W133" s="1905"/>
      <c r="X133" s="1905"/>
      <c r="Y133" s="1906"/>
      <c r="Z133" s="603"/>
      <c r="AA133" s="603"/>
      <c r="AB133" s="603"/>
      <c r="AC133" s="603"/>
      <c r="AD133" s="603"/>
      <c r="AE133" s="603"/>
      <c r="AF133" s="603"/>
      <c r="AG133" s="603"/>
      <c r="AH133" s="603"/>
      <c r="AI133" s="603"/>
      <c r="AJ133" s="603"/>
      <c r="AK133" s="603"/>
      <c r="AL133" s="603"/>
      <c r="AM133" s="603"/>
      <c r="AN133" s="603"/>
      <c r="AO133" s="603"/>
      <c r="AP133" s="603"/>
      <c r="AQ133" s="603"/>
      <c r="AR133" s="603"/>
      <c r="AS133" s="603"/>
      <c r="AT133" s="603"/>
      <c r="AU133" s="603"/>
      <c r="AV133" s="603"/>
      <c r="AW133" s="603"/>
      <c r="AX133" s="603"/>
      <c r="AY133" s="603"/>
      <c r="AZ133" s="216"/>
      <c r="BA133" s="217" t="s">
        <v>128</v>
      </c>
      <c r="BB133" s="116" t="s">
        <v>98</v>
      </c>
      <c r="BC133" s="2243" t="s">
        <v>114</v>
      </c>
      <c r="BD133" s="2244"/>
      <c r="BE133" s="2244"/>
      <c r="BF133" s="2244"/>
      <c r="BG133" s="2245"/>
      <c r="BH133" s="2246" t="s">
        <v>38</v>
      </c>
      <c r="BI133" s="2244"/>
      <c r="BJ133" s="2244"/>
      <c r="BK133" s="2244"/>
      <c r="BL133" s="2245"/>
      <c r="BM133" s="2246" t="s">
        <v>37</v>
      </c>
      <c r="BN133" s="2244"/>
      <c r="BO133" s="2244"/>
      <c r="BP133" s="2244"/>
      <c r="BQ133" s="2247"/>
      <c r="BR133" s="1783" t="s">
        <v>137</v>
      </c>
      <c r="BS133" s="1784"/>
      <c r="BT133" s="1784"/>
      <c r="BU133" s="1784"/>
      <c r="BV133" s="1784"/>
      <c r="BW133" s="1784"/>
      <c r="BX133" s="1784"/>
      <c r="BY133" s="1785"/>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637" customFormat="true" ht="12.75" x14ac:dyDescent="0.2">
      <c r="A134" s="189" t="s">
        <v>69</v>
      </c>
      <c r="B134" s="246"/>
      <c r="C134" s="282" t="s">
        <v>0</v>
      </c>
      <c r="D134" s="283" t="s">
        <v>1</v>
      </c>
      <c r="E134" s="283" t="s">
        <v>2</v>
      </c>
      <c r="F134" s="283" t="s">
        <v>3</v>
      </c>
      <c r="G134" s="284" t="s">
        <v>4</v>
      </c>
      <c r="H134" s="1527" t="s">
        <v>0</v>
      </c>
      <c r="I134" s="1494" t="s">
        <v>1</v>
      </c>
      <c r="J134" s="1494" t="s">
        <v>2</v>
      </c>
      <c r="K134" s="1494" t="s">
        <v>3</v>
      </c>
      <c r="L134" s="1495" t="s">
        <v>4</v>
      </c>
      <c r="M134" s="1517" t="s">
        <v>0</v>
      </c>
      <c r="N134" s="1494" t="s">
        <v>1</v>
      </c>
      <c r="O134" s="1494" t="s">
        <v>2</v>
      </c>
      <c r="P134" s="1494" t="s">
        <v>3</v>
      </c>
      <c r="Q134" s="1539" t="s">
        <v>4</v>
      </c>
      <c r="R134" s="1527" t="s">
        <v>240</v>
      </c>
      <c r="S134" s="1494" t="s">
        <v>241</v>
      </c>
      <c r="T134" s="1494" t="s">
        <v>306</v>
      </c>
      <c r="U134" s="1494" t="s">
        <v>307</v>
      </c>
      <c r="V134" s="1494" t="s">
        <v>243</v>
      </c>
      <c r="W134" s="1494" t="s">
        <v>308</v>
      </c>
      <c r="X134" s="1494" t="s">
        <v>309</v>
      </c>
      <c r="Y134" s="1496" t="s">
        <v>310</v>
      </c>
      <c r="Z134" s="603"/>
      <c r="AA134" s="603"/>
      <c r="AB134" s="603"/>
      <c r="AC134" s="603"/>
      <c r="AD134" s="603"/>
      <c r="AE134" s="603"/>
      <c r="AF134" s="603"/>
      <c r="AG134" s="603"/>
      <c r="AH134" s="603"/>
      <c r="AI134" s="603"/>
      <c r="AJ134" s="603"/>
      <c r="AK134" s="603"/>
      <c r="AL134" s="603"/>
      <c r="AM134" s="603"/>
      <c r="AN134" s="603"/>
      <c r="AO134" s="603"/>
      <c r="AP134" s="603"/>
      <c r="AQ134" s="603"/>
      <c r="AR134" s="603"/>
      <c r="AS134" s="603"/>
      <c r="AT134" s="603"/>
      <c r="AU134" s="603"/>
      <c r="AV134" s="603"/>
      <c r="AW134" s="603"/>
      <c r="AX134" s="603"/>
      <c r="AY134" s="603"/>
      <c r="AZ134" s="216"/>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240</v>
      </c>
      <c r="BS134" s="174" t="s">
        <v>241</v>
      </c>
      <c r="BT134" s="174" t="s">
        <v>306</v>
      </c>
      <c r="BU134" s="174" t="s">
        <v>307</v>
      </c>
      <c r="BV134" s="174" t="s">
        <v>243</v>
      </c>
      <c r="BW134" s="174" t="s">
        <v>308</v>
      </c>
      <c r="BX134" s="174" t="s">
        <v>309</v>
      </c>
      <c r="BY134" s="175" t="s">
        <v>310</v>
      </c>
      <c r="BZ134" s="1871"/>
      <c r="CA134" s="1871"/>
      <c r="CB134" s="1871"/>
      <c r="CC134" s="1871"/>
      <c r="CD134" s="1871"/>
      <c r="CE134" s="1871"/>
      <c r="CF134" s="1871"/>
      <c r="CG134" s="1871"/>
      <c r="CH134" s="1871"/>
      <c r="CI134" s="1871"/>
      <c r="CJ134" s="1871"/>
      <c r="CK134" s="1871"/>
      <c r="CL134" s="1871"/>
      <c r="CM134" s="1871"/>
      <c r="CN134" s="1871"/>
      <c r="CO134" s="1871"/>
      <c r="CP134" s="1871"/>
      <c r="CQ134" s="1871"/>
      <c r="CR134" s="1871"/>
      <c r="CS134" s="1871"/>
      <c r="CT134" s="1871"/>
      <c r="CU134" s="1871"/>
      <c r="CV134" s="1871"/>
      <c r="CW134" s="1871"/>
      <c r="CX134" s="1871"/>
      <c r="CY134" s="1871"/>
      <c r="CZ134" s="1871"/>
    </row>
    <row r="135" s="637" customFormat="true" ht="15" customHeight="true" x14ac:dyDescent="0.2">
      <c r="A135" s="2423" t="s">
        <v>45</v>
      </c>
      <c r="B135" s="1723" t="s">
        <v>44</v>
      </c>
      <c r="C135" s="1635">
        <v>4.6502205167961952</v>
      </c>
      <c r="D135" s="1636">
        <v>15.15248068112019</v>
      </c>
      <c r="E135" s="1636">
        <v>31.42351978113825</v>
      </c>
      <c r="F135" s="1636">
        <v>58.403031377991802</v>
      </c>
      <c r="G135" s="1637">
        <v>82.267271424189232</v>
      </c>
      <c r="H135" s="1638">
        <v>36.482949767389677</v>
      </c>
      <c r="I135" s="1636">
        <v>66.749689158426122</v>
      </c>
      <c r="J135" s="1636">
        <v>83.293995080067148</v>
      </c>
      <c r="K135" s="1636">
        <v>87.552616263787897</v>
      </c>
      <c r="L135" s="1639">
        <v>92.870531674392893</v>
      </c>
      <c r="M135" s="1640">
        <v>1.3751126350249179</v>
      </c>
      <c r="N135" s="1636">
        <v>4.6199301723893722</v>
      </c>
      <c r="O135" s="1636">
        <v>10.185141676542049</v>
      </c>
      <c r="P135" s="1636">
        <v>16.579860275911507</v>
      </c>
      <c r="Q135" s="1637">
        <v>29.703755967589316</v>
      </c>
      <c r="R135" s="1638">
        <v>51.703709454010024</v>
      </c>
      <c r="S135" s="1636">
        <v>75.834190981859976</v>
      </c>
      <c r="T135" s="1636">
        <v>22.000846621455516</v>
      </c>
      <c r="U135" s="1636">
        <v>32.134062195533815</v>
      </c>
      <c r="V135" s="1636">
        <v>18.056473774565081</v>
      </c>
      <c r="W135" s="1636">
        <v>8.0970229644647187</v>
      </c>
      <c r="X135" s="1636">
        <v>31.396765896262043</v>
      </c>
      <c r="Y135" s="1919">
        <v>24.899269961444318</v>
      </c>
      <c r="Z135" s="603"/>
      <c r="AA135" s="603"/>
      <c r="AB135" s="603"/>
      <c r="AC135" s="603"/>
      <c r="AD135" s="603"/>
      <c r="AE135" s="603"/>
      <c r="AF135" s="603"/>
      <c r="AG135" s="603"/>
      <c r="AH135" s="603"/>
      <c r="AI135" s="603"/>
      <c r="AJ135" s="603"/>
      <c r="AK135" s="603"/>
      <c r="AL135" s="603"/>
      <c r="AM135" s="603"/>
      <c r="AN135" s="603"/>
      <c r="AO135" s="603"/>
      <c r="AP135" s="603"/>
      <c r="AQ135" s="603"/>
      <c r="AR135" s="603"/>
      <c r="AS135" s="603"/>
      <c r="AT135" s="603"/>
      <c r="AU135" s="603"/>
      <c r="AV135" s="603"/>
      <c r="AW135" s="603"/>
      <c r="AX135" s="603"/>
      <c r="AY135" s="603"/>
      <c r="AZ135" s="216"/>
      <c r="BA135" s="2248" t="s">
        <v>45</v>
      </c>
      <c r="BB135" s="158" t="s">
        <v>44</v>
      </c>
      <c r="BC135" s="1093" t="s">
        <v>35</v>
      </c>
      <c r="BD135" s="1112" t="s">
        <v>35</v>
      </c>
      <c r="BE135" s="1112" t="s">
        <v>35</v>
      </c>
      <c r="BF135" s="1112" t="s">
        <v>35</v>
      </c>
      <c r="BG135" s="1132" t="s">
        <v>35</v>
      </c>
      <c r="BH135" s="1152" t="s">
        <v>35</v>
      </c>
      <c r="BI135" s="1112" t="s">
        <v>35</v>
      </c>
      <c r="BJ135" s="1112" t="s">
        <v>35</v>
      </c>
      <c r="BK135" s="1112" t="s">
        <v>35</v>
      </c>
      <c r="BL135" s="1132" t="s">
        <v>35</v>
      </c>
      <c r="BM135" s="1152" t="s">
        <v>35</v>
      </c>
      <c r="BN135" s="1112" t="s">
        <v>35</v>
      </c>
      <c r="BO135" s="1112" t="s">
        <v>35</v>
      </c>
      <c r="BP135" s="1112" t="s">
        <v>35</v>
      </c>
      <c r="BQ135" s="1132" t="s">
        <v>35</v>
      </c>
      <c r="BR135" s="1152" t="s">
        <v>35</v>
      </c>
      <c r="BS135" s="1112" t="s">
        <v>35</v>
      </c>
      <c r="BT135" s="1112" t="s">
        <v>35</v>
      </c>
      <c r="BU135" s="1112" t="s">
        <v>35</v>
      </c>
      <c r="BV135" s="1112" t="s">
        <v>35</v>
      </c>
      <c r="BW135" s="1112" t="s">
        <v>35</v>
      </c>
      <c r="BX135" s="1112" t="s">
        <v>35</v>
      </c>
      <c r="BY135" s="1170" t="s">
        <v>35</v>
      </c>
      <c r="BZ135" s="1872"/>
      <c r="CA135" s="1872"/>
      <c r="CB135" s="1872"/>
      <c r="CC135" s="1872"/>
      <c r="CD135" s="1872"/>
      <c r="CE135" s="1872"/>
      <c r="CF135" s="1872"/>
      <c r="CG135" s="1872"/>
      <c r="CH135" s="1872"/>
      <c r="CI135" s="1872"/>
      <c r="CJ135" s="1872"/>
      <c r="CK135" s="1872"/>
      <c r="CL135" s="1872"/>
      <c r="CM135" s="1872"/>
      <c r="CN135" s="1872"/>
      <c r="CO135" s="1872"/>
      <c r="CP135" s="1872"/>
      <c r="CQ135" s="1872"/>
      <c r="CR135" s="1872"/>
      <c r="CS135" s="1872"/>
      <c r="CT135" s="1872"/>
      <c r="CU135" s="1872"/>
      <c r="CV135" s="1872"/>
      <c r="CW135" s="1872"/>
      <c r="CX135" s="1872"/>
      <c r="CY135" s="1872"/>
      <c r="CZ135" s="1872"/>
    </row>
    <row r="136" s="637" customFormat="true" ht="15" customHeight="true" x14ac:dyDescent="0.2">
      <c r="A136" s="2388"/>
      <c r="B136" s="1724" t="s">
        <v>43</v>
      </c>
      <c r="C136" s="1641">
        <v>8.2906014669967139</v>
      </c>
      <c r="D136" s="1642">
        <v>13.209993149508506</v>
      </c>
      <c r="E136" s="1642">
        <v>21.788858306828264</v>
      </c>
      <c r="F136" s="1642">
        <v>21.729148476715189</v>
      </c>
      <c r="G136" s="1643">
        <v>13.514304698777943</v>
      </c>
      <c r="H136" s="1644">
        <v>10.710258233655177</v>
      </c>
      <c r="I136" s="1642">
        <v>13.586577933527252</v>
      </c>
      <c r="J136" s="1642">
        <v>9.8294690471565431</v>
      </c>
      <c r="K136" s="1642">
        <v>9.4378699426762243</v>
      </c>
      <c r="L136" s="1645">
        <v>5.6826626390505934</v>
      </c>
      <c r="M136" s="1646">
        <v>7.9684550843406647</v>
      </c>
      <c r="N136" s="1642">
        <v>9.794830432864094</v>
      </c>
      <c r="O136" s="1642">
        <v>15.458437308864138</v>
      </c>
      <c r="P136" s="1642">
        <v>27.330002109232566</v>
      </c>
      <c r="Q136" s="1643">
        <v>39.637915029788388</v>
      </c>
      <c r="R136" s="1644">
        <v>18.380507650083157</v>
      </c>
      <c r="S136" s="1642">
        <v>10.859206993556709</v>
      </c>
      <c r="T136" s="1642">
        <v>9.2608412074590714</v>
      </c>
      <c r="U136" s="1642">
        <v>22.398718937677362</v>
      </c>
      <c r="V136" s="1642">
        <v>10.147688793770621</v>
      </c>
      <c r="W136" s="1642">
        <v>19.258242309745068</v>
      </c>
      <c r="X136" s="1642">
        <v>16.076613249498756</v>
      </c>
      <c r="Y136" s="1920">
        <v>30.361800592586953</v>
      </c>
      <c r="Z136" s="603"/>
      <c r="AA136" s="603"/>
      <c r="AB136" s="603"/>
      <c r="AC136" s="603"/>
      <c r="AD136" s="603"/>
      <c r="AE136" s="603"/>
      <c r="AF136" s="603"/>
      <c r="AG136" s="603"/>
      <c r="AH136" s="603"/>
      <c r="AI136" s="603"/>
      <c r="AJ136" s="603"/>
      <c r="AK136" s="603"/>
      <c r="AL136" s="603"/>
      <c r="AM136" s="603"/>
      <c r="AN136" s="603"/>
      <c r="AO136" s="603"/>
      <c r="AP136" s="603"/>
      <c r="AQ136" s="603"/>
      <c r="AR136" s="603"/>
      <c r="AS136" s="603"/>
      <c r="AT136" s="603"/>
      <c r="AU136" s="603"/>
      <c r="AV136" s="603"/>
      <c r="AW136" s="603"/>
      <c r="AX136" s="603"/>
      <c r="AY136" s="603"/>
      <c r="AZ136" s="216"/>
      <c r="BA136" s="2202"/>
      <c r="BB136" s="159" t="s">
        <v>43</v>
      </c>
      <c r="BC136" s="1094" t="s">
        <v>35</v>
      </c>
      <c r="BD136" s="1113" t="s">
        <v>35</v>
      </c>
      <c r="BE136" s="1113" t="s">
        <v>35</v>
      </c>
      <c r="BF136" s="1113" t="s">
        <v>35</v>
      </c>
      <c r="BG136" s="1133" t="s">
        <v>35</v>
      </c>
      <c r="BH136" s="1153" t="s">
        <v>35</v>
      </c>
      <c r="BI136" s="1113" t="s">
        <v>35</v>
      </c>
      <c r="BJ136" s="1113" t="s">
        <v>35</v>
      </c>
      <c r="BK136" s="1113" t="s">
        <v>35</v>
      </c>
      <c r="BL136" s="1133" t="s">
        <v>35</v>
      </c>
      <c r="BM136" s="1153" t="s">
        <v>35</v>
      </c>
      <c r="BN136" s="1113" t="s">
        <v>35</v>
      </c>
      <c r="BO136" s="1113" t="s">
        <v>35</v>
      </c>
      <c r="BP136" s="1113" t="s">
        <v>35</v>
      </c>
      <c r="BQ136" s="1133" t="s">
        <v>35</v>
      </c>
      <c r="BR136" s="1153" t="s">
        <v>35</v>
      </c>
      <c r="BS136" s="1113" t="s">
        <v>35</v>
      </c>
      <c r="BT136" s="1113" t="s">
        <v>35</v>
      </c>
      <c r="BU136" s="1113" t="s">
        <v>35</v>
      </c>
      <c r="BV136" s="1113" t="s">
        <v>35</v>
      </c>
      <c r="BW136" s="1113" t="s">
        <v>35</v>
      </c>
      <c r="BX136" s="1113" t="s">
        <v>35</v>
      </c>
      <c r="BY136" s="1171" t="s">
        <v>35</v>
      </c>
      <c r="BZ136" s="1873"/>
      <c r="CA136" s="1873"/>
      <c r="CB136" s="1873"/>
      <c r="CC136" s="1873"/>
      <c r="CD136" s="1873"/>
      <c r="CE136" s="1873"/>
      <c r="CF136" s="1873"/>
      <c r="CG136" s="1873"/>
      <c r="CH136" s="1873"/>
      <c r="CI136" s="1873"/>
      <c r="CJ136" s="1873"/>
      <c r="CK136" s="1873"/>
      <c r="CL136" s="1873"/>
      <c r="CM136" s="1873"/>
      <c r="CN136" s="1873"/>
      <c r="CO136" s="1873"/>
      <c r="CP136" s="1873"/>
      <c r="CQ136" s="1873"/>
      <c r="CR136" s="1873"/>
      <c r="CS136" s="1873"/>
      <c r="CT136" s="1873"/>
      <c r="CU136" s="1873"/>
      <c r="CV136" s="1873"/>
      <c r="CW136" s="1873"/>
      <c r="CX136" s="1873"/>
      <c r="CY136" s="1873"/>
      <c r="CZ136" s="1873"/>
    </row>
    <row r="137" s="637" customFormat="true" ht="15" customHeight="true" x14ac:dyDescent="0.2">
      <c r="A137" s="2388"/>
      <c r="B137" s="1724" t="s">
        <v>42</v>
      </c>
      <c r="C137" s="1749" t="s">
        <v>35</v>
      </c>
      <c r="D137" s="1753" t="s">
        <v>35</v>
      </c>
      <c r="E137" s="1753" t="s">
        <v>35</v>
      </c>
      <c r="F137" s="1753" t="s">
        <v>35</v>
      </c>
      <c r="G137" s="1757" t="s">
        <v>35</v>
      </c>
      <c r="H137" s="1761" t="s">
        <v>35</v>
      </c>
      <c r="I137" s="1753" t="s">
        <v>35</v>
      </c>
      <c r="J137" s="1753" t="s">
        <v>35</v>
      </c>
      <c r="K137" s="1753" t="s">
        <v>35</v>
      </c>
      <c r="L137" s="1765" t="s">
        <v>35</v>
      </c>
      <c r="M137" s="1749" t="s">
        <v>35</v>
      </c>
      <c r="N137" s="1753" t="s">
        <v>35</v>
      </c>
      <c r="O137" s="1753" t="s">
        <v>35</v>
      </c>
      <c r="P137" s="1753" t="s">
        <v>35</v>
      </c>
      <c r="Q137" s="1757" t="s">
        <v>35</v>
      </c>
      <c r="R137" s="1761" t="s">
        <v>35</v>
      </c>
      <c r="S137" s="1753" t="s">
        <v>35</v>
      </c>
      <c r="T137" s="1753" t="s">
        <v>35</v>
      </c>
      <c r="U137" s="1753" t="s">
        <v>35</v>
      </c>
      <c r="V137" s="1753" t="s">
        <v>35</v>
      </c>
      <c r="W137" s="1753" t="s">
        <v>35</v>
      </c>
      <c r="X137" s="1753" t="s">
        <v>35</v>
      </c>
      <c r="Y137" s="1765" t="s">
        <v>35</v>
      </c>
      <c r="Z137" s="603"/>
      <c r="AA137" s="603"/>
      <c r="AB137" s="603"/>
      <c r="AC137" s="603"/>
      <c r="AD137" s="603"/>
      <c r="AE137" s="603"/>
      <c r="AF137" s="603"/>
      <c r="AG137" s="603"/>
      <c r="AH137" s="603"/>
      <c r="AI137" s="603"/>
      <c r="AJ137" s="603"/>
      <c r="AK137" s="603"/>
      <c r="AL137" s="603"/>
      <c r="AM137" s="603"/>
      <c r="AN137" s="603"/>
      <c r="AO137" s="603"/>
      <c r="AP137" s="603"/>
      <c r="AQ137" s="603"/>
      <c r="AR137" s="603"/>
      <c r="AS137" s="603"/>
      <c r="AT137" s="603"/>
      <c r="AU137" s="603"/>
      <c r="AV137" s="603"/>
      <c r="AW137" s="603"/>
      <c r="AX137" s="603"/>
      <c r="AY137" s="603"/>
      <c r="AZ137" s="216"/>
      <c r="BA137" s="2202"/>
      <c r="BB137" s="159" t="s">
        <v>42</v>
      </c>
      <c r="BC137" s="1094" t="s">
        <v>35</v>
      </c>
      <c r="BD137" s="1113" t="s">
        <v>35</v>
      </c>
      <c r="BE137" s="1113" t="s">
        <v>35</v>
      </c>
      <c r="BF137" s="1113" t="s">
        <v>35</v>
      </c>
      <c r="BG137" s="1133" t="s">
        <v>35</v>
      </c>
      <c r="BH137" s="1153" t="s">
        <v>35</v>
      </c>
      <c r="BI137" s="1113" t="s">
        <v>35</v>
      </c>
      <c r="BJ137" s="1113" t="s">
        <v>35</v>
      </c>
      <c r="BK137" s="1113" t="s">
        <v>35</v>
      </c>
      <c r="BL137" s="1133" t="s">
        <v>35</v>
      </c>
      <c r="BM137" s="1153" t="s">
        <v>35</v>
      </c>
      <c r="BN137" s="1113" t="s">
        <v>35</v>
      </c>
      <c r="BO137" s="1113" t="s">
        <v>35</v>
      </c>
      <c r="BP137" s="1113" t="s">
        <v>35</v>
      </c>
      <c r="BQ137" s="1133" t="s">
        <v>35</v>
      </c>
      <c r="BR137" s="1153" t="s">
        <v>35</v>
      </c>
      <c r="BS137" s="1113" t="s">
        <v>35</v>
      </c>
      <c r="BT137" s="1113" t="s">
        <v>35</v>
      </c>
      <c r="BU137" s="1113" t="s">
        <v>35</v>
      </c>
      <c r="BV137" s="1113" t="s">
        <v>35</v>
      </c>
      <c r="BW137" s="1113" t="s">
        <v>35</v>
      </c>
      <c r="BX137" s="1113" t="s">
        <v>35</v>
      </c>
      <c r="BY137" s="1171" t="s">
        <v>35</v>
      </c>
      <c r="BZ137" s="1873"/>
      <c r="CA137" s="1873"/>
      <c r="CB137" s="1873"/>
      <c r="CC137" s="1873"/>
      <c r="CD137" s="1873"/>
      <c r="CE137" s="1873"/>
      <c r="CF137" s="1873"/>
      <c r="CG137" s="1873"/>
      <c r="CH137" s="1873"/>
      <c r="CI137" s="1873"/>
      <c r="CJ137" s="1873"/>
      <c r="CK137" s="1873"/>
      <c r="CL137" s="1873"/>
      <c r="CM137" s="1873"/>
      <c r="CN137" s="1873"/>
      <c r="CO137" s="1873"/>
      <c r="CP137" s="1873"/>
      <c r="CQ137" s="1873"/>
      <c r="CR137" s="1873"/>
      <c r="CS137" s="1873"/>
      <c r="CT137" s="1873"/>
      <c r="CU137" s="1873"/>
      <c r="CV137" s="1873"/>
      <c r="CW137" s="1873"/>
      <c r="CX137" s="1873"/>
      <c r="CY137" s="1873"/>
      <c r="CZ137" s="1873"/>
    </row>
    <row r="138" s="637" customFormat="true" ht="15" customHeight="true" x14ac:dyDescent="0.2">
      <c r="A138" s="2388"/>
      <c r="B138" s="1724" t="s">
        <v>41</v>
      </c>
      <c r="C138" s="1749" t="s">
        <v>35</v>
      </c>
      <c r="D138" s="1753" t="s">
        <v>35</v>
      </c>
      <c r="E138" s="1753" t="s">
        <v>35</v>
      </c>
      <c r="F138" s="1753" t="s">
        <v>35</v>
      </c>
      <c r="G138" s="1757" t="s">
        <v>35</v>
      </c>
      <c r="H138" s="1761" t="s">
        <v>35</v>
      </c>
      <c r="I138" s="1753" t="s">
        <v>35</v>
      </c>
      <c r="J138" s="1753" t="s">
        <v>35</v>
      </c>
      <c r="K138" s="1753" t="s">
        <v>35</v>
      </c>
      <c r="L138" s="1765" t="s">
        <v>35</v>
      </c>
      <c r="M138" s="1749" t="s">
        <v>35</v>
      </c>
      <c r="N138" s="1753" t="s">
        <v>35</v>
      </c>
      <c r="O138" s="1753" t="s">
        <v>35</v>
      </c>
      <c r="P138" s="1753" t="s">
        <v>35</v>
      </c>
      <c r="Q138" s="1757" t="s">
        <v>35</v>
      </c>
      <c r="R138" s="1761" t="s">
        <v>35</v>
      </c>
      <c r="S138" s="1753" t="s">
        <v>35</v>
      </c>
      <c r="T138" s="1753" t="s">
        <v>35</v>
      </c>
      <c r="U138" s="1753" t="s">
        <v>35</v>
      </c>
      <c r="V138" s="1753" t="s">
        <v>35</v>
      </c>
      <c r="W138" s="1753" t="s">
        <v>35</v>
      </c>
      <c r="X138" s="1753" t="s">
        <v>35</v>
      </c>
      <c r="Y138" s="1765" t="s">
        <v>35</v>
      </c>
      <c r="Z138" s="603"/>
      <c r="AA138" s="603"/>
      <c r="AB138" s="603"/>
      <c r="AC138" s="603"/>
      <c r="AD138" s="603"/>
      <c r="AE138" s="603"/>
      <c r="AF138" s="603"/>
      <c r="AG138" s="603"/>
      <c r="AH138" s="603"/>
      <c r="AI138" s="603"/>
      <c r="AJ138" s="603"/>
      <c r="AK138" s="603"/>
      <c r="AL138" s="603"/>
      <c r="AM138" s="603"/>
      <c r="AN138" s="603"/>
      <c r="AO138" s="603"/>
      <c r="AP138" s="603"/>
      <c r="AQ138" s="603"/>
      <c r="AR138" s="603"/>
      <c r="AS138" s="603"/>
      <c r="AT138" s="603"/>
      <c r="AU138" s="603"/>
      <c r="AV138" s="603"/>
      <c r="AW138" s="603"/>
      <c r="AX138" s="603"/>
      <c r="AY138" s="603"/>
      <c r="AZ138" s="216"/>
      <c r="BA138" s="2202"/>
      <c r="BB138" s="159" t="s">
        <v>41</v>
      </c>
      <c r="BC138" s="1094" t="s">
        <v>35</v>
      </c>
      <c r="BD138" s="1113" t="s">
        <v>35</v>
      </c>
      <c r="BE138" s="1113" t="s">
        <v>35</v>
      </c>
      <c r="BF138" s="1113" t="s">
        <v>35</v>
      </c>
      <c r="BG138" s="1133" t="s">
        <v>35</v>
      </c>
      <c r="BH138" s="1153" t="s">
        <v>35</v>
      </c>
      <c r="BI138" s="1113" t="s">
        <v>35</v>
      </c>
      <c r="BJ138" s="1113" t="s">
        <v>35</v>
      </c>
      <c r="BK138" s="1113" t="s">
        <v>35</v>
      </c>
      <c r="BL138" s="1133" t="s">
        <v>35</v>
      </c>
      <c r="BM138" s="1153" t="s">
        <v>35</v>
      </c>
      <c r="BN138" s="1113" t="s">
        <v>35</v>
      </c>
      <c r="BO138" s="1113" t="s">
        <v>35</v>
      </c>
      <c r="BP138" s="1113" t="s">
        <v>35</v>
      </c>
      <c r="BQ138" s="1133" t="s">
        <v>35</v>
      </c>
      <c r="BR138" s="1153" t="s">
        <v>35</v>
      </c>
      <c r="BS138" s="1113" t="s">
        <v>35</v>
      </c>
      <c r="BT138" s="1113" t="s">
        <v>35</v>
      </c>
      <c r="BU138" s="1113" t="s">
        <v>35</v>
      </c>
      <c r="BV138" s="1113" t="s">
        <v>35</v>
      </c>
      <c r="BW138" s="1113" t="s">
        <v>35</v>
      </c>
      <c r="BX138" s="1113" t="s">
        <v>35</v>
      </c>
      <c r="BY138" s="1171" t="s">
        <v>35</v>
      </c>
      <c r="BZ138" s="1873"/>
      <c r="CA138" s="1873"/>
      <c r="CB138" s="1873"/>
      <c r="CC138" s="1873"/>
      <c r="CD138" s="1873"/>
      <c r="CE138" s="1873"/>
      <c r="CF138" s="1873"/>
      <c r="CG138" s="1873"/>
      <c r="CH138" s="1873"/>
      <c r="CI138" s="1873"/>
      <c r="CJ138" s="1873"/>
      <c r="CK138" s="1873"/>
      <c r="CL138" s="1873"/>
      <c r="CM138" s="1873"/>
      <c r="CN138" s="1873"/>
      <c r="CO138" s="1873"/>
      <c r="CP138" s="1873"/>
      <c r="CQ138" s="1873"/>
      <c r="CR138" s="1873"/>
      <c r="CS138" s="1873"/>
      <c r="CT138" s="1873"/>
      <c r="CU138" s="1873"/>
      <c r="CV138" s="1873"/>
      <c r="CW138" s="1873"/>
      <c r="CX138" s="1873"/>
      <c r="CY138" s="1873"/>
      <c r="CZ138" s="1873"/>
    </row>
    <row r="139" s="637" customFormat="true" ht="15" customHeight="true" x14ac:dyDescent="0.2">
      <c r="A139" s="2388"/>
      <c r="B139" s="1724" t="s">
        <v>19</v>
      </c>
      <c r="C139" s="1641">
        <v>18.303038575221116</v>
      </c>
      <c r="D139" s="1642">
        <v>9.1424811220415592</v>
      </c>
      <c r="E139" s="1642">
        <v>2.9764796347475482</v>
      </c>
      <c r="F139" s="1642">
        <v>0.5865063074491399</v>
      </c>
      <c r="G139" s="1643">
        <v>7.7705613991242831E-2</v>
      </c>
      <c r="H139" s="1644">
        <v>5.4441177233901099</v>
      </c>
      <c r="I139" s="1642">
        <v>1.0560187862304666</v>
      </c>
      <c r="J139" s="1642">
        <v>5.9072175385427146E-2</v>
      </c>
      <c r="K139" s="1642">
        <v>4.1324926876266523E-2</v>
      </c>
      <c r="L139" s="1645">
        <v>0</v>
      </c>
      <c r="M139" s="1646">
        <v>22.333890412600979</v>
      </c>
      <c r="N139" s="1642">
        <v>13.30992232761767</v>
      </c>
      <c r="O139" s="1642">
        <v>9.3469783585131925</v>
      </c>
      <c r="P139" s="1642">
        <v>3.3476154582047037</v>
      </c>
      <c r="Q139" s="1643">
        <v>0.85212602284859829</v>
      </c>
      <c r="R139" s="1644">
        <v>3.9174445990701532</v>
      </c>
      <c r="S139" s="1642">
        <v>0.74348194106337373</v>
      </c>
      <c r="T139" s="1642">
        <v>8.6652796233360938</v>
      </c>
      <c r="U139" s="1642">
        <v>13.729520394124872</v>
      </c>
      <c r="V139" s="1642">
        <v>4.5012237946243001</v>
      </c>
      <c r="W139" s="1642">
        <v>11.619757409718382</v>
      </c>
      <c r="X139" s="1642">
        <v>4.2371378678764886</v>
      </c>
      <c r="Y139" s="1920">
        <v>14.869971285806541</v>
      </c>
      <c r="Z139" s="603"/>
      <c r="AA139" s="603"/>
      <c r="AB139" s="603"/>
      <c r="AC139" s="603"/>
      <c r="AD139" s="603"/>
      <c r="AE139" s="603"/>
      <c r="AF139" s="603"/>
      <c r="AG139" s="603"/>
      <c r="AH139" s="603"/>
      <c r="AI139" s="603"/>
      <c r="AJ139" s="603"/>
      <c r="AK139" s="603"/>
      <c r="AL139" s="603"/>
      <c r="AM139" s="603"/>
      <c r="AN139" s="603"/>
      <c r="AO139" s="603"/>
      <c r="AP139" s="603"/>
      <c r="AQ139" s="603"/>
      <c r="AR139" s="603"/>
      <c r="AS139" s="603"/>
      <c r="AT139" s="603"/>
      <c r="AU139" s="603"/>
      <c r="AV139" s="603"/>
      <c r="AW139" s="603"/>
      <c r="AX139" s="603"/>
      <c r="AY139" s="603"/>
      <c r="AZ139" s="216"/>
      <c r="BA139" s="2202"/>
      <c r="BB139" s="159" t="s">
        <v>19</v>
      </c>
      <c r="BC139" s="1094" t="s">
        <v>35</v>
      </c>
      <c r="BD139" s="1113" t="s">
        <v>35</v>
      </c>
      <c r="BE139" s="1113" t="s">
        <v>35</v>
      </c>
      <c r="BF139" s="1113" t="s">
        <v>35</v>
      </c>
      <c r="BG139" s="1133" t="s">
        <v>35</v>
      </c>
      <c r="BH139" s="1153" t="s">
        <v>35</v>
      </c>
      <c r="BI139" s="1113" t="s">
        <v>35</v>
      </c>
      <c r="BJ139" s="1113" t="s">
        <v>35</v>
      </c>
      <c r="BK139" s="1113" t="s">
        <v>35</v>
      </c>
      <c r="BL139" s="1133" t="s">
        <v>35</v>
      </c>
      <c r="BM139" s="1153" t="s">
        <v>35</v>
      </c>
      <c r="BN139" s="1113" t="s">
        <v>35</v>
      </c>
      <c r="BO139" s="1113" t="s">
        <v>35</v>
      </c>
      <c r="BP139" s="1113" t="s">
        <v>35</v>
      </c>
      <c r="BQ139" s="1133" t="s">
        <v>35</v>
      </c>
      <c r="BR139" s="1153" t="s">
        <v>35</v>
      </c>
      <c r="BS139" s="1113" t="s">
        <v>35</v>
      </c>
      <c r="BT139" s="1113" t="s">
        <v>35</v>
      </c>
      <c r="BU139" s="1113" t="s">
        <v>35</v>
      </c>
      <c r="BV139" s="1113" t="s">
        <v>35</v>
      </c>
      <c r="BW139" s="1113" t="s">
        <v>35</v>
      </c>
      <c r="BX139" s="1113" t="s">
        <v>35</v>
      </c>
      <c r="BY139" s="1171" t="s">
        <v>35</v>
      </c>
      <c r="BZ139" s="1873"/>
      <c r="CA139" s="1873"/>
      <c r="CB139" s="1873"/>
      <c r="CC139" s="1873"/>
      <c r="CD139" s="1873"/>
      <c r="CE139" s="1873"/>
      <c r="CF139" s="1873"/>
      <c r="CG139" s="1873"/>
      <c r="CH139" s="1873"/>
      <c r="CI139" s="1873"/>
      <c r="CJ139" s="1873"/>
      <c r="CK139" s="1873"/>
      <c r="CL139" s="1873"/>
      <c r="CM139" s="1873"/>
      <c r="CN139" s="1873"/>
      <c r="CO139" s="1873"/>
      <c r="CP139" s="1873"/>
      <c r="CQ139" s="1873"/>
      <c r="CR139" s="1873"/>
      <c r="CS139" s="1873"/>
      <c r="CT139" s="1873"/>
      <c r="CU139" s="1873"/>
      <c r="CV139" s="1873"/>
      <c r="CW139" s="1873"/>
      <c r="CX139" s="1873"/>
      <c r="CY139" s="1873"/>
      <c r="CZ139" s="1873"/>
    </row>
    <row r="140" s="130" customFormat="true" ht="15" customHeight="true" x14ac:dyDescent="0.2">
      <c r="A140" s="2201" t="s">
        <v>106</v>
      </c>
      <c r="B140" s="252" t="s">
        <v>64</v>
      </c>
      <c r="C140" s="1042" t="s">
        <v>35</v>
      </c>
      <c r="D140" s="1051" t="s">
        <v>35</v>
      </c>
      <c r="E140" s="1051" t="s">
        <v>35</v>
      </c>
      <c r="F140" s="1051" t="s">
        <v>35</v>
      </c>
      <c r="G140" s="1060" t="s">
        <v>35</v>
      </c>
      <c r="H140" s="1069" t="s">
        <v>35</v>
      </c>
      <c r="I140" s="1051" t="s">
        <v>35</v>
      </c>
      <c r="J140" s="1051" t="s">
        <v>35</v>
      </c>
      <c r="K140" s="1051" t="s">
        <v>35</v>
      </c>
      <c r="L140" s="1078" t="s">
        <v>35</v>
      </c>
      <c r="M140" s="1084" t="s">
        <v>35</v>
      </c>
      <c r="N140" s="1051" t="s">
        <v>35</v>
      </c>
      <c r="O140" s="1051" t="s">
        <v>35</v>
      </c>
      <c r="P140" s="1051" t="s">
        <v>35</v>
      </c>
      <c r="Q140" s="1060" t="s">
        <v>35</v>
      </c>
      <c r="R140" s="1069" t="s">
        <v>35</v>
      </c>
      <c r="S140" s="1051" t="s">
        <v>35</v>
      </c>
      <c r="T140" s="1051" t="s">
        <v>35</v>
      </c>
      <c r="U140" s="1051" t="s">
        <v>35</v>
      </c>
      <c r="V140" s="1051" t="s">
        <v>35</v>
      </c>
      <c r="W140" s="1051" t="s">
        <v>35</v>
      </c>
      <c r="X140" s="1051" t="s">
        <v>35</v>
      </c>
      <c r="Y140" s="1830" t="s">
        <v>35</v>
      </c>
      <c r="Z140" s="1854"/>
      <c r="AA140" s="1854"/>
      <c r="AB140" s="1854"/>
      <c r="AC140" s="1854"/>
      <c r="AD140" s="1854"/>
      <c r="AE140" s="1854"/>
      <c r="AF140" s="1854"/>
      <c r="AG140" s="1854"/>
      <c r="AH140" s="1854"/>
      <c r="AI140" s="1854"/>
      <c r="AJ140" s="1854"/>
      <c r="AK140" s="1854"/>
      <c r="AL140" s="1854"/>
      <c r="AM140" s="1854"/>
      <c r="AN140" s="1854"/>
      <c r="AO140" s="1854"/>
      <c r="AP140" s="1854"/>
      <c r="AQ140" s="1854"/>
      <c r="AR140" s="1854"/>
      <c r="AS140" s="1854"/>
      <c r="AT140" s="1854"/>
      <c r="AU140" s="1854"/>
      <c r="AV140" s="1854"/>
      <c r="AW140" s="1854"/>
      <c r="AX140" s="1854"/>
      <c r="AY140" s="648"/>
      <c r="AZ140" s="215"/>
      <c r="BA140" s="2202" t="s">
        <v>106</v>
      </c>
      <c r="BB140" s="159" t="s">
        <v>64</v>
      </c>
      <c r="BC140" s="1094" t="s">
        <v>35</v>
      </c>
      <c r="BD140" s="1113" t="s">
        <v>35</v>
      </c>
      <c r="BE140" s="1113" t="s">
        <v>35</v>
      </c>
      <c r="BF140" s="1113" t="s">
        <v>35</v>
      </c>
      <c r="BG140" s="1133" t="s">
        <v>35</v>
      </c>
      <c r="BH140" s="1153" t="s">
        <v>35</v>
      </c>
      <c r="BI140" s="1113" t="s">
        <v>35</v>
      </c>
      <c r="BJ140" s="1113" t="s">
        <v>35</v>
      </c>
      <c r="BK140" s="1113" t="s">
        <v>35</v>
      </c>
      <c r="BL140" s="1133" t="s">
        <v>35</v>
      </c>
      <c r="BM140" s="1153" t="s">
        <v>35</v>
      </c>
      <c r="BN140" s="1113" t="s">
        <v>35</v>
      </c>
      <c r="BO140" s="1113" t="s">
        <v>35</v>
      </c>
      <c r="BP140" s="1113" t="s">
        <v>35</v>
      </c>
      <c r="BQ140" s="1133" t="s">
        <v>35</v>
      </c>
      <c r="BR140" s="1153" t="s">
        <v>35</v>
      </c>
      <c r="BS140" s="1113" t="s">
        <v>35</v>
      </c>
      <c r="BT140" s="1113" t="s">
        <v>35</v>
      </c>
      <c r="BU140" s="1113" t="s">
        <v>35</v>
      </c>
      <c r="BV140" s="1113" t="s">
        <v>35</v>
      </c>
      <c r="BW140" s="1113" t="s">
        <v>35</v>
      </c>
      <c r="BX140" s="1113" t="s">
        <v>35</v>
      </c>
      <c r="BY140" s="1171" t="s">
        <v>35</v>
      </c>
      <c r="BZ140" s="1873"/>
      <c r="CA140" s="1873"/>
      <c r="CB140" s="1873"/>
      <c r="CC140" s="1873"/>
      <c r="CD140" s="1873"/>
      <c r="CE140" s="1873"/>
      <c r="CF140" s="1873"/>
      <c r="CG140" s="1873"/>
      <c r="CH140" s="1873"/>
      <c r="CI140" s="1873"/>
      <c r="CJ140" s="1873"/>
      <c r="CK140" s="1873"/>
      <c r="CL140" s="1873"/>
      <c r="CM140" s="1873"/>
      <c r="CN140" s="1873"/>
      <c r="CO140" s="1873"/>
      <c r="CP140" s="1873"/>
      <c r="CQ140" s="1873"/>
      <c r="CR140" s="1873"/>
      <c r="CS140" s="1873"/>
      <c r="CT140" s="1873"/>
      <c r="CU140" s="1873"/>
      <c r="CV140" s="1873"/>
      <c r="CW140" s="1873"/>
      <c r="CX140" s="1873"/>
      <c r="CY140" s="1873"/>
      <c r="CZ140" s="1873"/>
    </row>
    <row r="141" s="130" customFormat="true" ht="15" customHeight="true" x14ac:dyDescent="0.2">
      <c r="A141" s="2201"/>
      <c r="B141" s="252" t="s">
        <v>65</v>
      </c>
      <c r="C141" s="1042" t="s">
        <v>35</v>
      </c>
      <c r="D141" s="1051" t="s">
        <v>35</v>
      </c>
      <c r="E141" s="1051" t="s">
        <v>35</v>
      </c>
      <c r="F141" s="1051" t="s">
        <v>35</v>
      </c>
      <c r="G141" s="1060" t="s">
        <v>35</v>
      </c>
      <c r="H141" s="1069" t="s">
        <v>35</v>
      </c>
      <c r="I141" s="1051" t="s">
        <v>35</v>
      </c>
      <c r="J141" s="1051" t="s">
        <v>35</v>
      </c>
      <c r="K141" s="1051" t="s">
        <v>35</v>
      </c>
      <c r="L141" s="1078" t="s">
        <v>35</v>
      </c>
      <c r="M141" s="1084" t="s">
        <v>35</v>
      </c>
      <c r="N141" s="1051" t="s">
        <v>35</v>
      </c>
      <c r="O141" s="1051" t="s">
        <v>35</v>
      </c>
      <c r="P141" s="1051" t="s">
        <v>35</v>
      </c>
      <c r="Q141" s="1060" t="s">
        <v>35</v>
      </c>
      <c r="R141" s="1069" t="s">
        <v>35</v>
      </c>
      <c r="S141" s="1051" t="s">
        <v>35</v>
      </c>
      <c r="T141" s="1051" t="s">
        <v>35</v>
      </c>
      <c r="U141" s="1051" t="s">
        <v>35</v>
      </c>
      <c r="V141" s="1051" t="s">
        <v>35</v>
      </c>
      <c r="W141" s="1051" t="s">
        <v>35</v>
      </c>
      <c r="X141" s="1051" t="s">
        <v>35</v>
      </c>
      <c r="Y141" s="1830" t="s">
        <v>35</v>
      </c>
      <c r="Z141" s="1854"/>
      <c r="AA141" s="1854"/>
      <c r="AB141" s="1854"/>
      <c r="AC141" s="1854"/>
      <c r="AD141" s="1854"/>
      <c r="AE141" s="1854"/>
      <c r="AF141" s="1854"/>
      <c r="AG141" s="1854"/>
      <c r="AH141" s="1854"/>
      <c r="AI141" s="1854"/>
      <c r="AJ141" s="1854"/>
      <c r="AK141" s="1854"/>
      <c r="AL141" s="1854"/>
      <c r="AM141" s="1854"/>
      <c r="AN141" s="1854"/>
      <c r="AO141" s="1854"/>
      <c r="AP141" s="1854"/>
      <c r="AQ141" s="1854"/>
      <c r="AR141" s="1854"/>
      <c r="AS141" s="1854"/>
      <c r="AT141" s="1854"/>
      <c r="AU141" s="1854"/>
      <c r="AV141" s="1854"/>
      <c r="AW141" s="1854"/>
      <c r="AX141" s="1854"/>
      <c r="AY141" s="648"/>
      <c r="AZ141" s="215"/>
      <c r="BA141" s="2202"/>
      <c r="BB141" s="159" t="s">
        <v>65</v>
      </c>
      <c r="BC141" s="1094" t="s">
        <v>35</v>
      </c>
      <c r="BD141" s="1113" t="s">
        <v>35</v>
      </c>
      <c r="BE141" s="1113" t="s">
        <v>35</v>
      </c>
      <c r="BF141" s="1113" t="s">
        <v>35</v>
      </c>
      <c r="BG141" s="1133" t="s">
        <v>35</v>
      </c>
      <c r="BH141" s="1153" t="s">
        <v>35</v>
      </c>
      <c r="BI141" s="1113" t="s">
        <v>35</v>
      </c>
      <c r="BJ141" s="1113" t="s">
        <v>35</v>
      </c>
      <c r="BK141" s="1113" t="s">
        <v>35</v>
      </c>
      <c r="BL141" s="1133" t="s">
        <v>35</v>
      </c>
      <c r="BM141" s="1153" t="s">
        <v>35</v>
      </c>
      <c r="BN141" s="1113" t="s">
        <v>35</v>
      </c>
      <c r="BO141" s="1113" t="s">
        <v>35</v>
      </c>
      <c r="BP141" s="1113" t="s">
        <v>35</v>
      </c>
      <c r="BQ141" s="1133" t="s">
        <v>35</v>
      </c>
      <c r="BR141" s="1153" t="s">
        <v>35</v>
      </c>
      <c r="BS141" s="1113" t="s">
        <v>35</v>
      </c>
      <c r="BT141" s="1113" t="s">
        <v>35</v>
      </c>
      <c r="BU141" s="1113" t="s">
        <v>35</v>
      </c>
      <c r="BV141" s="1113" t="s">
        <v>35</v>
      </c>
      <c r="BW141" s="1113" t="s">
        <v>35</v>
      </c>
      <c r="BX141" s="1113" t="s">
        <v>35</v>
      </c>
      <c r="BY141" s="1171" t="s">
        <v>35</v>
      </c>
      <c r="BZ141" s="1873"/>
      <c r="CA141" s="1873"/>
      <c r="CB141" s="1873"/>
      <c r="CC141" s="1873"/>
      <c r="CD141" s="1873"/>
      <c r="CE141" s="1873"/>
      <c r="CF141" s="1873"/>
      <c r="CG141" s="1873"/>
      <c r="CH141" s="1873"/>
      <c r="CI141" s="1873"/>
      <c r="CJ141" s="1873"/>
      <c r="CK141" s="1873"/>
      <c r="CL141" s="1873"/>
      <c r="CM141" s="1873"/>
      <c r="CN141" s="1873"/>
      <c r="CO141" s="1873"/>
      <c r="CP141" s="1873"/>
      <c r="CQ141" s="1873"/>
      <c r="CR141" s="1873"/>
      <c r="CS141" s="1873"/>
      <c r="CT141" s="1873"/>
      <c r="CU141" s="1873"/>
      <c r="CV141" s="1873"/>
      <c r="CW141" s="1873"/>
      <c r="CX141" s="1873"/>
      <c r="CY141" s="1873"/>
      <c r="CZ141" s="1873"/>
    </row>
    <row r="142" s="130" customFormat="true" ht="15" customHeight="true" x14ac:dyDescent="0.2">
      <c r="A142" s="2201"/>
      <c r="B142" s="252" t="s">
        <v>66</v>
      </c>
      <c r="C142" s="1042" t="s">
        <v>35</v>
      </c>
      <c r="D142" s="1051" t="s">
        <v>35</v>
      </c>
      <c r="E142" s="1051" t="s">
        <v>35</v>
      </c>
      <c r="F142" s="1051" t="s">
        <v>35</v>
      </c>
      <c r="G142" s="1060" t="s">
        <v>35</v>
      </c>
      <c r="H142" s="1069" t="s">
        <v>35</v>
      </c>
      <c r="I142" s="1051" t="s">
        <v>35</v>
      </c>
      <c r="J142" s="1051" t="s">
        <v>35</v>
      </c>
      <c r="K142" s="1051" t="s">
        <v>35</v>
      </c>
      <c r="L142" s="1078" t="s">
        <v>35</v>
      </c>
      <c r="M142" s="1084" t="s">
        <v>35</v>
      </c>
      <c r="N142" s="1051" t="s">
        <v>35</v>
      </c>
      <c r="O142" s="1051" t="s">
        <v>35</v>
      </c>
      <c r="P142" s="1051" t="s">
        <v>35</v>
      </c>
      <c r="Q142" s="1060" t="s">
        <v>35</v>
      </c>
      <c r="R142" s="1069" t="s">
        <v>35</v>
      </c>
      <c r="S142" s="1051" t="s">
        <v>35</v>
      </c>
      <c r="T142" s="1051" t="s">
        <v>35</v>
      </c>
      <c r="U142" s="1051" t="s">
        <v>35</v>
      </c>
      <c r="V142" s="1051" t="s">
        <v>35</v>
      </c>
      <c r="W142" s="1051" t="s">
        <v>35</v>
      </c>
      <c r="X142" s="1051" t="s">
        <v>35</v>
      </c>
      <c r="Y142" s="1830" t="s">
        <v>35</v>
      </c>
      <c r="Z142" s="1854"/>
      <c r="AA142" s="1854"/>
      <c r="AB142" s="1854"/>
      <c r="AC142" s="1854"/>
      <c r="AD142" s="1854"/>
      <c r="AE142" s="1854"/>
      <c r="AF142" s="1854"/>
      <c r="AG142" s="1854"/>
      <c r="AH142" s="1854"/>
      <c r="AI142" s="1854"/>
      <c r="AJ142" s="1854"/>
      <c r="AK142" s="1854"/>
      <c r="AL142" s="1854"/>
      <c r="AM142" s="1854"/>
      <c r="AN142" s="1854"/>
      <c r="AO142" s="1854"/>
      <c r="AP142" s="1854"/>
      <c r="AQ142" s="1854"/>
      <c r="AR142" s="1854"/>
      <c r="AS142" s="1854"/>
      <c r="AT142" s="1854"/>
      <c r="AU142" s="1854"/>
      <c r="AV142" s="1854"/>
      <c r="AW142" s="1854"/>
      <c r="AX142" s="1854"/>
      <c r="AY142" s="648"/>
      <c r="AZ142" s="215"/>
      <c r="BA142" s="2202"/>
      <c r="BB142" s="159" t="s">
        <v>66</v>
      </c>
      <c r="BC142" s="1094" t="s">
        <v>35</v>
      </c>
      <c r="BD142" s="1113" t="s">
        <v>35</v>
      </c>
      <c r="BE142" s="1113" t="s">
        <v>35</v>
      </c>
      <c r="BF142" s="1113" t="s">
        <v>35</v>
      </c>
      <c r="BG142" s="1133" t="s">
        <v>35</v>
      </c>
      <c r="BH142" s="1153" t="s">
        <v>35</v>
      </c>
      <c r="BI142" s="1113" t="s">
        <v>35</v>
      </c>
      <c r="BJ142" s="1113" t="s">
        <v>35</v>
      </c>
      <c r="BK142" s="1113" t="s">
        <v>35</v>
      </c>
      <c r="BL142" s="1133" t="s">
        <v>35</v>
      </c>
      <c r="BM142" s="1153" t="s">
        <v>35</v>
      </c>
      <c r="BN142" s="1113" t="s">
        <v>35</v>
      </c>
      <c r="BO142" s="1113" t="s">
        <v>35</v>
      </c>
      <c r="BP142" s="1113" t="s">
        <v>35</v>
      </c>
      <c r="BQ142" s="1133" t="s">
        <v>35</v>
      </c>
      <c r="BR142" s="1153" t="s">
        <v>35</v>
      </c>
      <c r="BS142" s="1113" t="s">
        <v>35</v>
      </c>
      <c r="BT142" s="1113" t="s">
        <v>35</v>
      </c>
      <c r="BU142" s="1113" t="s">
        <v>35</v>
      </c>
      <c r="BV142" s="1113" t="s">
        <v>35</v>
      </c>
      <c r="BW142" s="1113" t="s">
        <v>35</v>
      </c>
      <c r="BX142" s="1113" t="s">
        <v>35</v>
      </c>
      <c r="BY142" s="1171" t="s">
        <v>35</v>
      </c>
      <c r="BZ142" s="1873"/>
      <c r="CA142" s="1873"/>
      <c r="CB142" s="1873"/>
      <c r="CC142" s="1873"/>
      <c r="CD142" s="1873"/>
      <c r="CE142" s="1873"/>
      <c r="CF142" s="1873"/>
      <c r="CG142" s="1873"/>
      <c r="CH142" s="1873"/>
      <c r="CI142" s="1873"/>
      <c r="CJ142" s="1873"/>
      <c r="CK142" s="1873"/>
      <c r="CL142" s="1873"/>
      <c r="CM142" s="1873"/>
      <c r="CN142" s="1873"/>
      <c r="CO142" s="1873"/>
      <c r="CP142" s="1873"/>
      <c r="CQ142" s="1873"/>
      <c r="CR142" s="1873"/>
      <c r="CS142" s="1873"/>
      <c r="CT142" s="1873"/>
      <c r="CU142" s="1873"/>
      <c r="CV142" s="1873"/>
      <c r="CW142" s="1873"/>
      <c r="CX142" s="1873"/>
      <c r="CY142" s="1873"/>
      <c r="CZ142" s="1873"/>
    </row>
    <row r="143" s="130" customFormat="true" ht="15" customHeight="true" x14ac:dyDescent="0.2">
      <c r="A143" s="2201"/>
      <c r="B143" s="252" t="s">
        <v>67</v>
      </c>
      <c r="C143" s="1042" t="s">
        <v>35</v>
      </c>
      <c r="D143" s="1051" t="s">
        <v>35</v>
      </c>
      <c r="E143" s="1051" t="s">
        <v>35</v>
      </c>
      <c r="F143" s="1051" t="s">
        <v>35</v>
      </c>
      <c r="G143" s="1060" t="s">
        <v>35</v>
      </c>
      <c r="H143" s="1069" t="s">
        <v>35</v>
      </c>
      <c r="I143" s="1051" t="s">
        <v>35</v>
      </c>
      <c r="J143" s="1051" t="s">
        <v>35</v>
      </c>
      <c r="K143" s="1051" t="s">
        <v>35</v>
      </c>
      <c r="L143" s="1078" t="s">
        <v>35</v>
      </c>
      <c r="M143" s="1084" t="s">
        <v>35</v>
      </c>
      <c r="N143" s="1051" t="s">
        <v>35</v>
      </c>
      <c r="O143" s="1051" t="s">
        <v>35</v>
      </c>
      <c r="P143" s="1051" t="s">
        <v>35</v>
      </c>
      <c r="Q143" s="1060" t="s">
        <v>35</v>
      </c>
      <c r="R143" s="1069" t="s">
        <v>35</v>
      </c>
      <c r="S143" s="1051" t="s">
        <v>35</v>
      </c>
      <c r="T143" s="1051" t="s">
        <v>35</v>
      </c>
      <c r="U143" s="1051" t="s">
        <v>35</v>
      </c>
      <c r="V143" s="1051" t="s">
        <v>35</v>
      </c>
      <c r="W143" s="1051" t="s">
        <v>35</v>
      </c>
      <c r="X143" s="1051" t="s">
        <v>35</v>
      </c>
      <c r="Y143" s="1830" t="s">
        <v>35</v>
      </c>
      <c r="Z143" s="1854"/>
      <c r="AA143" s="1854"/>
      <c r="AB143" s="1854"/>
      <c r="AC143" s="1854"/>
      <c r="AD143" s="1854"/>
      <c r="AE143" s="1854"/>
      <c r="AF143" s="1854"/>
      <c r="AG143" s="1854"/>
      <c r="AH143" s="1854"/>
      <c r="AI143" s="1854"/>
      <c r="AJ143" s="1854"/>
      <c r="AK143" s="1854"/>
      <c r="AL143" s="1854"/>
      <c r="AM143" s="1854"/>
      <c r="AN143" s="1854"/>
      <c r="AO143" s="1854"/>
      <c r="AP143" s="1854"/>
      <c r="AQ143" s="1854"/>
      <c r="AR143" s="1854"/>
      <c r="AS143" s="1854"/>
      <c r="AT143" s="1854"/>
      <c r="AU143" s="1854"/>
      <c r="AV143" s="1854"/>
      <c r="AW143" s="1854"/>
      <c r="AX143" s="1854"/>
      <c r="AY143" s="648"/>
      <c r="AZ143" s="215"/>
      <c r="BA143" s="2202"/>
      <c r="BB143" s="159" t="s">
        <v>67</v>
      </c>
      <c r="BC143" s="1094" t="s">
        <v>35</v>
      </c>
      <c r="BD143" s="1113" t="s">
        <v>35</v>
      </c>
      <c r="BE143" s="1113" t="s">
        <v>35</v>
      </c>
      <c r="BF143" s="1113" t="s">
        <v>35</v>
      </c>
      <c r="BG143" s="1133" t="s">
        <v>35</v>
      </c>
      <c r="BH143" s="1153" t="s">
        <v>35</v>
      </c>
      <c r="BI143" s="1113" t="s">
        <v>35</v>
      </c>
      <c r="BJ143" s="1113" t="s">
        <v>35</v>
      </c>
      <c r="BK143" s="1113" t="s">
        <v>35</v>
      </c>
      <c r="BL143" s="1133" t="s">
        <v>35</v>
      </c>
      <c r="BM143" s="1153" t="s">
        <v>35</v>
      </c>
      <c r="BN143" s="1113" t="s">
        <v>35</v>
      </c>
      <c r="BO143" s="1113" t="s">
        <v>35</v>
      </c>
      <c r="BP143" s="1113" t="s">
        <v>35</v>
      </c>
      <c r="BQ143" s="1133" t="s">
        <v>35</v>
      </c>
      <c r="BR143" s="1153" t="s">
        <v>35</v>
      </c>
      <c r="BS143" s="1113" t="s">
        <v>35</v>
      </c>
      <c r="BT143" s="1113" t="s">
        <v>35</v>
      </c>
      <c r="BU143" s="1113" t="s">
        <v>35</v>
      </c>
      <c r="BV143" s="1113" t="s">
        <v>35</v>
      </c>
      <c r="BW143" s="1113" t="s">
        <v>35</v>
      </c>
      <c r="BX143" s="1113" t="s">
        <v>35</v>
      </c>
      <c r="BY143" s="1171" t="s">
        <v>35</v>
      </c>
      <c r="BZ143" s="1873"/>
      <c r="CA143" s="1873"/>
      <c r="CB143" s="1873"/>
      <c r="CC143" s="1873"/>
      <c r="CD143" s="1873"/>
      <c r="CE143" s="1873"/>
      <c r="CF143" s="1873"/>
      <c r="CG143" s="1873"/>
      <c r="CH143" s="1873"/>
      <c r="CI143" s="1873"/>
      <c r="CJ143" s="1873"/>
      <c r="CK143" s="1873"/>
      <c r="CL143" s="1873"/>
      <c r="CM143" s="1873"/>
      <c r="CN143" s="1873"/>
      <c r="CO143" s="1873"/>
      <c r="CP143" s="1873"/>
      <c r="CQ143" s="1873"/>
      <c r="CR143" s="1873"/>
      <c r="CS143" s="1873"/>
      <c r="CT143" s="1873"/>
      <c r="CU143" s="1873"/>
      <c r="CV143" s="1873"/>
      <c r="CW143" s="1873"/>
      <c r="CX143" s="1873"/>
      <c r="CY143" s="1873"/>
      <c r="CZ143" s="1873"/>
    </row>
    <row r="144" s="130" customFormat="true" ht="15" customHeight="true" x14ac:dyDescent="0.2">
      <c r="A144" s="2201" t="s">
        <v>107</v>
      </c>
      <c r="B144" s="252" t="s">
        <v>64</v>
      </c>
      <c r="C144" s="1042" t="s">
        <v>35</v>
      </c>
      <c r="D144" s="1051" t="s">
        <v>35</v>
      </c>
      <c r="E144" s="1051" t="s">
        <v>35</v>
      </c>
      <c r="F144" s="1051" t="s">
        <v>35</v>
      </c>
      <c r="G144" s="1060" t="s">
        <v>35</v>
      </c>
      <c r="H144" s="1069" t="s">
        <v>35</v>
      </c>
      <c r="I144" s="1051" t="s">
        <v>35</v>
      </c>
      <c r="J144" s="1051" t="s">
        <v>35</v>
      </c>
      <c r="K144" s="1051" t="s">
        <v>35</v>
      </c>
      <c r="L144" s="1078" t="s">
        <v>35</v>
      </c>
      <c r="M144" s="1084" t="s">
        <v>35</v>
      </c>
      <c r="N144" s="1051" t="s">
        <v>35</v>
      </c>
      <c r="O144" s="1051" t="s">
        <v>35</v>
      </c>
      <c r="P144" s="1051" t="s">
        <v>35</v>
      </c>
      <c r="Q144" s="1060" t="s">
        <v>35</v>
      </c>
      <c r="R144" s="1069" t="s">
        <v>35</v>
      </c>
      <c r="S144" s="1051" t="s">
        <v>35</v>
      </c>
      <c r="T144" s="1051" t="s">
        <v>35</v>
      </c>
      <c r="U144" s="1051" t="s">
        <v>35</v>
      </c>
      <c r="V144" s="1051" t="s">
        <v>35</v>
      </c>
      <c r="W144" s="1051" t="s">
        <v>35</v>
      </c>
      <c r="X144" s="1051" t="s">
        <v>35</v>
      </c>
      <c r="Y144" s="1830" t="s">
        <v>35</v>
      </c>
      <c r="Z144" s="1854"/>
      <c r="AA144" s="1854"/>
      <c r="AB144" s="1854"/>
      <c r="AC144" s="1854"/>
      <c r="AD144" s="1854"/>
      <c r="AE144" s="1854"/>
      <c r="AF144" s="1854"/>
      <c r="AG144" s="1854"/>
      <c r="AH144" s="1854"/>
      <c r="AI144" s="1854"/>
      <c r="AJ144" s="1854"/>
      <c r="AK144" s="1854"/>
      <c r="AL144" s="1854"/>
      <c r="AM144" s="1854"/>
      <c r="AN144" s="1854"/>
      <c r="AO144" s="1854"/>
      <c r="AP144" s="1854"/>
      <c r="AQ144" s="1854"/>
      <c r="AR144" s="1854"/>
      <c r="AS144" s="1854"/>
      <c r="AT144" s="1854"/>
      <c r="AU144" s="1854"/>
      <c r="AV144" s="1854"/>
      <c r="AW144" s="1854"/>
      <c r="AX144" s="1854"/>
      <c r="AY144" s="648"/>
      <c r="AZ144" s="215"/>
      <c r="BA144" s="2202" t="s">
        <v>107</v>
      </c>
      <c r="BB144" s="159" t="s">
        <v>64</v>
      </c>
      <c r="BC144" s="1094" t="s">
        <v>35</v>
      </c>
      <c r="BD144" s="1113" t="s">
        <v>35</v>
      </c>
      <c r="BE144" s="1113" t="s">
        <v>35</v>
      </c>
      <c r="BF144" s="1113" t="s">
        <v>35</v>
      </c>
      <c r="BG144" s="1133" t="s">
        <v>35</v>
      </c>
      <c r="BH144" s="1153" t="s">
        <v>35</v>
      </c>
      <c r="BI144" s="1113" t="s">
        <v>35</v>
      </c>
      <c r="BJ144" s="1113" t="s">
        <v>35</v>
      </c>
      <c r="BK144" s="1113" t="s">
        <v>35</v>
      </c>
      <c r="BL144" s="1133" t="s">
        <v>35</v>
      </c>
      <c r="BM144" s="1153" t="s">
        <v>35</v>
      </c>
      <c r="BN144" s="1113" t="s">
        <v>35</v>
      </c>
      <c r="BO144" s="1113" t="s">
        <v>35</v>
      </c>
      <c r="BP144" s="1113" t="s">
        <v>35</v>
      </c>
      <c r="BQ144" s="1133" t="s">
        <v>35</v>
      </c>
      <c r="BR144" s="1153" t="s">
        <v>35</v>
      </c>
      <c r="BS144" s="1113" t="s">
        <v>35</v>
      </c>
      <c r="BT144" s="1113" t="s">
        <v>35</v>
      </c>
      <c r="BU144" s="1113" t="s">
        <v>35</v>
      </c>
      <c r="BV144" s="1113" t="s">
        <v>35</v>
      </c>
      <c r="BW144" s="1113" t="s">
        <v>35</v>
      </c>
      <c r="BX144" s="1113" t="s">
        <v>35</v>
      </c>
      <c r="BY144" s="1171" t="s">
        <v>35</v>
      </c>
      <c r="BZ144" s="1873"/>
      <c r="CA144" s="1873"/>
      <c r="CB144" s="1873"/>
      <c r="CC144" s="1873"/>
      <c r="CD144" s="1873"/>
      <c r="CE144" s="1873"/>
      <c r="CF144" s="1873"/>
      <c r="CG144" s="1873"/>
      <c r="CH144" s="1873"/>
      <c r="CI144" s="1873"/>
      <c r="CJ144" s="1873"/>
      <c r="CK144" s="1873"/>
      <c r="CL144" s="1873"/>
      <c r="CM144" s="1873"/>
      <c r="CN144" s="1873"/>
      <c r="CO144" s="1873"/>
      <c r="CP144" s="1873"/>
      <c r="CQ144" s="1873"/>
      <c r="CR144" s="1873"/>
      <c r="CS144" s="1873"/>
      <c r="CT144" s="1873"/>
      <c r="CU144" s="1873"/>
      <c r="CV144" s="1873"/>
      <c r="CW144" s="1873"/>
      <c r="CX144" s="1873"/>
      <c r="CY144" s="1873"/>
      <c r="CZ144" s="1873"/>
    </row>
    <row r="145" s="130" customFormat="true" ht="15" customHeight="true" x14ac:dyDescent="0.2">
      <c r="A145" s="2201"/>
      <c r="B145" s="252" t="s">
        <v>65</v>
      </c>
      <c r="C145" s="1042" t="s">
        <v>35</v>
      </c>
      <c r="D145" s="1051" t="s">
        <v>35</v>
      </c>
      <c r="E145" s="1051" t="s">
        <v>35</v>
      </c>
      <c r="F145" s="1051" t="s">
        <v>35</v>
      </c>
      <c r="G145" s="1060" t="s">
        <v>35</v>
      </c>
      <c r="H145" s="1069" t="s">
        <v>35</v>
      </c>
      <c r="I145" s="1051" t="s">
        <v>35</v>
      </c>
      <c r="J145" s="1051" t="s">
        <v>35</v>
      </c>
      <c r="K145" s="1051" t="s">
        <v>35</v>
      </c>
      <c r="L145" s="1078" t="s">
        <v>35</v>
      </c>
      <c r="M145" s="1084" t="s">
        <v>35</v>
      </c>
      <c r="N145" s="1051" t="s">
        <v>35</v>
      </c>
      <c r="O145" s="1051" t="s">
        <v>35</v>
      </c>
      <c r="P145" s="1051" t="s">
        <v>35</v>
      </c>
      <c r="Q145" s="1060" t="s">
        <v>35</v>
      </c>
      <c r="R145" s="1069" t="s">
        <v>35</v>
      </c>
      <c r="S145" s="1051" t="s">
        <v>35</v>
      </c>
      <c r="T145" s="1051" t="s">
        <v>35</v>
      </c>
      <c r="U145" s="1051" t="s">
        <v>35</v>
      </c>
      <c r="V145" s="1051" t="s">
        <v>35</v>
      </c>
      <c r="W145" s="1051" t="s">
        <v>35</v>
      </c>
      <c r="X145" s="1051" t="s">
        <v>35</v>
      </c>
      <c r="Y145" s="1830" t="s">
        <v>35</v>
      </c>
      <c r="Z145" s="1854"/>
      <c r="AA145" s="1854"/>
      <c r="AB145" s="1854"/>
      <c r="AC145" s="1854"/>
      <c r="AD145" s="1854"/>
      <c r="AE145" s="1854"/>
      <c r="AF145" s="1854"/>
      <c r="AG145" s="1854"/>
      <c r="AH145" s="1854"/>
      <c r="AI145" s="1854"/>
      <c r="AJ145" s="1854"/>
      <c r="AK145" s="1854"/>
      <c r="AL145" s="1854"/>
      <c r="AM145" s="1854"/>
      <c r="AN145" s="1854"/>
      <c r="AO145" s="1854"/>
      <c r="AP145" s="1854"/>
      <c r="AQ145" s="1854"/>
      <c r="AR145" s="1854"/>
      <c r="AS145" s="1854"/>
      <c r="AT145" s="1854"/>
      <c r="AU145" s="1854"/>
      <c r="AV145" s="1854"/>
      <c r="AW145" s="1854"/>
      <c r="AX145" s="1854"/>
      <c r="AY145" s="648"/>
      <c r="AZ145" s="215"/>
      <c r="BA145" s="2202"/>
      <c r="BB145" s="159" t="s">
        <v>65</v>
      </c>
      <c r="BC145" s="1094" t="s">
        <v>35</v>
      </c>
      <c r="BD145" s="1113" t="s">
        <v>35</v>
      </c>
      <c r="BE145" s="1113" t="s">
        <v>35</v>
      </c>
      <c r="BF145" s="1113" t="s">
        <v>35</v>
      </c>
      <c r="BG145" s="1133" t="s">
        <v>35</v>
      </c>
      <c r="BH145" s="1153" t="s">
        <v>35</v>
      </c>
      <c r="BI145" s="1113" t="s">
        <v>35</v>
      </c>
      <c r="BJ145" s="1113" t="s">
        <v>35</v>
      </c>
      <c r="BK145" s="1113" t="s">
        <v>35</v>
      </c>
      <c r="BL145" s="1133" t="s">
        <v>35</v>
      </c>
      <c r="BM145" s="1153" t="s">
        <v>35</v>
      </c>
      <c r="BN145" s="1113" t="s">
        <v>35</v>
      </c>
      <c r="BO145" s="1113" t="s">
        <v>35</v>
      </c>
      <c r="BP145" s="1113" t="s">
        <v>35</v>
      </c>
      <c r="BQ145" s="1133" t="s">
        <v>35</v>
      </c>
      <c r="BR145" s="1153" t="s">
        <v>35</v>
      </c>
      <c r="BS145" s="1113" t="s">
        <v>35</v>
      </c>
      <c r="BT145" s="1113" t="s">
        <v>35</v>
      </c>
      <c r="BU145" s="1113" t="s">
        <v>35</v>
      </c>
      <c r="BV145" s="1113" t="s">
        <v>35</v>
      </c>
      <c r="BW145" s="1113" t="s">
        <v>35</v>
      </c>
      <c r="BX145" s="1113" t="s">
        <v>35</v>
      </c>
      <c r="BY145" s="1171" t="s">
        <v>35</v>
      </c>
      <c r="BZ145" s="1873"/>
      <c r="CA145" s="1873"/>
      <c r="CB145" s="1873"/>
      <c r="CC145" s="1873"/>
      <c r="CD145" s="1873"/>
      <c r="CE145" s="1873"/>
      <c r="CF145" s="1873"/>
      <c r="CG145" s="1873"/>
      <c r="CH145" s="1873"/>
      <c r="CI145" s="1873"/>
      <c r="CJ145" s="1873"/>
      <c r="CK145" s="1873"/>
      <c r="CL145" s="1873"/>
      <c r="CM145" s="1873"/>
      <c r="CN145" s="1873"/>
      <c r="CO145" s="1873"/>
      <c r="CP145" s="1873"/>
      <c r="CQ145" s="1873"/>
      <c r="CR145" s="1873"/>
      <c r="CS145" s="1873"/>
      <c r="CT145" s="1873"/>
      <c r="CU145" s="1873"/>
      <c r="CV145" s="1873"/>
      <c r="CW145" s="1873"/>
      <c r="CX145" s="1873"/>
      <c r="CY145" s="1873"/>
      <c r="CZ145" s="1873"/>
    </row>
    <row r="146" s="130" customFormat="true" ht="15" customHeight="true" x14ac:dyDescent="0.2">
      <c r="A146" s="2201"/>
      <c r="B146" s="252" t="s">
        <v>66</v>
      </c>
      <c r="C146" s="1042" t="s">
        <v>35</v>
      </c>
      <c r="D146" s="1051" t="s">
        <v>35</v>
      </c>
      <c r="E146" s="1051" t="s">
        <v>35</v>
      </c>
      <c r="F146" s="1051" t="s">
        <v>35</v>
      </c>
      <c r="G146" s="1060" t="s">
        <v>35</v>
      </c>
      <c r="H146" s="1069" t="s">
        <v>35</v>
      </c>
      <c r="I146" s="1051" t="s">
        <v>35</v>
      </c>
      <c r="J146" s="1051" t="s">
        <v>35</v>
      </c>
      <c r="K146" s="1051" t="s">
        <v>35</v>
      </c>
      <c r="L146" s="1078" t="s">
        <v>35</v>
      </c>
      <c r="M146" s="1084" t="s">
        <v>35</v>
      </c>
      <c r="N146" s="1051" t="s">
        <v>35</v>
      </c>
      <c r="O146" s="1051" t="s">
        <v>35</v>
      </c>
      <c r="P146" s="1051" t="s">
        <v>35</v>
      </c>
      <c r="Q146" s="1060" t="s">
        <v>35</v>
      </c>
      <c r="R146" s="1069" t="s">
        <v>35</v>
      </c>
      <c r="S146" s="1051" t="s">
        <v>35</v>
      </c>
      <c r="T146" s="1051" t="s">
        <v>35</v>
      </c>
      <c r="U146" s="1051" t="s">
        <v>35</v>
      </c>
      <c r="V146" s="1051" t="s">
        <v>35</v>
      </c>
      <c r="W146" s="1051" t="s">
        <v>35</v>
      </c>
      <c r="X146" s="1051" t="s">
        <v>35</v>
      </c>
      <c r="Y146" s="1830" t="s">
        <v>35</v>
      </c>
      <c r="Z146" s="1854"/>
      <c r="AA146" s="1854"/>
      <c r="AB146" s="1854"/>
      <c r="AC146" s="1854"/>
      <c r="AD146" s="1854"/>
      <c r="AE146" s="1854"/>
      <c r="AF146" s="1854"/>
      <c r="AG146" s="1854"/>
      <c r="AH146" s="1854"/>
      <c r="AI146" s="1854"/>
      <c r="AJ146" s="1854"/>
      <c r="AK146" s="1854"/>
      <c r="AL146" s="1854"/>
      <c r="AM146" s="1854"/>
      <c r="AN146" s="1854"/>
      <c r="AO146" s="1854"/>
      <c r="AP146" s="1854"/>
      <c r="AQ146" s="1854"/>
      <c r="AR146" s="1854"/>
      <c r="AS146" s="1854"/>
      <c r="AT146" s="1854"/>
      <c r="AU146" s="1854"/>
      <c r="AV146" s="1854"/>
      <c r="AW146" s="1854"/>
      <c r="AX146" s="1854"/>
      <c r="AY146" s="648"/>
      <c r="AZ146" s="215"/>
      <c r="BA146" s="2202"/>
      <c r="BB146" s="159" t="s">
        <v>66</v>
      </c>
      <c r="BC146" s="1094" t="s">
        <v>35</v>
      </c>
      <c r="BD146" s="1113" t="s">
        <v>35</v>
      </c>
      <c r="BE146" s="1113" t="s">
        <v>35</v>
      </c>
      <c r="BF146" s="1113" t="s">
        <v>35</v>
      </c>
      <c r="BG146" s="1133" t="s">
        <v>35</v>
      </c>
      <c r="BH146" s="1153" t="s">
        <v>35</v>
      </c>
      <c r="BI146" s="1113" t="s">
        <v>35</v>
      </c>
      <c r="BJ146" s="1113" t="s">
        <v>35</v>
      </c>
      <c r="BK146" s="1113" t="s">
        <v>35</v>
      </c>
      <c r="BL146" s="1133" t="s">
        <v>35</v>
      </c>
      <c r="BM146" s="1153" t="s">
        <v>35</v>
      </c>
      <c r="BN146" s="1113" t="s">
        <v>35</v>
      </c>
      <c r="BO146" s="1113" t="s">
        <v>35</v>
      </c>
      <c r="BP146" s="1113" t="s">
        <v>35</v>
      </c>
      <c r="BQ146" s="1133" t="s">
        <v>35</v>
      </c>
      <c r="BR146" s="1153" t="s">
        <v>35</v>
      </c>
      <c r="BS146" s="1113" t="s">
        <v>35</v>
      </c>
      <c r="BT146" s="1113" t="s">
        <v>35</v>
      </c>
      <c r="BU146" s="1113" t="s">
        <v>35</v>
      </c>
      <c r="BV146" s="1113" t="s">
        <v>35</v>
      </c>
      <c r="BW146" s="1113" t="s">
        <v>35</v>
      </c>
      <c r="BX146" s="1113" t="s">
        <v>35</v>
      </c>
      <c r="BY146" s="1171" t="s">
        <v>35</v>
      </c>
      <c r="BZ146" s="1873"/>
      <c r="CA146" s="1873"/>
      <c r="CB146" s="1873"/>
      <c r="CC146" s="1873"/>
      <c r="CD146" s="1873"/>
      <c r="CE146" s="1873"/>
      <c r="CF146" s="1873"/>
      <c r="CG146" s="1873"/>
      <c r="CH146" s="1873"/>
      <c r="CI146" s="1873"/>
      <c r="CJ146" s="1873"/>
      <c r="CK146" s="1873"/>
      <c r="CL146" s="1873"/>
      <c r="CM146" s="1873"/>
      <c r="CN146" s="1873"/>
      <c r="CO146" s="1873"/>
      <c r="CP146" s="1873"/>
      <c r="CQ146" s="1873"/>
      <c r="CR146" s="1873"/>
      <c r="CS146" s="1873"/>
      <c r="CT146" s="1873"/>
      <c r="CU146" s="1873"/>
      <c r="CV146" s="1873"/>
      <c r="CW146" s="1873"/>
      <c r="CX146" s="1873"/>
      <c r="CY146" s="1873"/>
      <c r="CZ146" s="1873"/>
    </row>
    <row r="147" s="130" customFormat="true" ht="15" customHeight="true" x14ac:dyDescent="0.2">
      <c r="A147" s="2201"/>
      <c r="B147" s="252" t="s">
        <v>67</v>
      </c>
      <c r="C147" s="1042" t="s">
        <v>35</v>
      </c>
      <c r="D147" s="1051" t="s">
        <v>35</v>
      </c>
      <c r="E147" s="1051" t="s">
        <v>35</v>
      </c>
      <c r="F147" s="1051" t="s">
        <v>35</v>
      </c>
      <c r="G147" s="1060" t="s">
        <v>35</v>
      </c>
      <c r="H147" s="1069" t="s">
        <v>35</v>
      </c>
      <c r="I147" s="1051" t="s">
        <v>35</v>
      </c>
      <c r="J147" s="1051" t="s">
        <v>35</v>
      </c>
      <c r="K147" s="1051" t="s">
        <v>35</v>
      </c>
      <c r="L147" s="1078" t="s">
        <v>35</v>
      </c>
      <c r="M147" s="1084" t="s">
        <v>35</v>
      </c>
      <c r="N147" s="1051" t="s">
        <v>35</v>
      </c>
      <c r="O147" s="1051" t="s">
        <v>35</v>
      </c>
      <c r="P147" s="1051" t="s">
        <v>35</v>
      </c>
      <c r="Q147" s="1060" t="s">
        <v>35</v>
      </c>
      <c r="R147" s="1069" t="s">
        <v>35</v>
      </c>
      <c r="S147" s="1051" t="s">
        <v>35</v>
      </c>
      <c r="T147" s="1051" t="s">
        <v>35</v>
      </c>
      <c r="U147" s="1051" t="s">
        <v>35</v>
      </c>
      <c r="V147" s="1051" t="s">
        <v>35</v>
      </c>
      <c r="W147" s="1051" t="s">
        <v>35</v>
      </c>
      <c r="X147" s="1051" t="s">
        <v>35</v>
      </c>
      <c r="Y147" s="1830" t="s">
        <v>35</v>
      </c>
      <c r="Z147" s="1854"/>
      <c r="AA147" s="1854"/>
      <c r="AB147" s="1854"/>
      <c r="AC147" s="1854"/>
      <c r="AD147" s="1854"/>
      <c r="AE147" s="1854"/>
      <c r="AF147" s="1854"/>
      <c r="AG147" s="1854"/>
      <c r="AH147" s="1854"/>
      <c r="AI147" s="1854"/>
      <c r="AJ147" s="1854"/>
      <c r="AK147" s="1854"/>
      <c r="AL147" s="1854"/>
      <c r="AM147" s="1854"/>
      <c r="AN147" s="1854"/>
      <c r="AO147" s="1854"/>
      <c r="AP147" s="1854"/>
      <c r="AQ147" s="1854"/>
      <c r="AR147" s="1854"/>
      <c r="AS147" s="1854"/>
      <c r="AT147" s="1854"/>
      <c r="AU147" s="1854"/>
      <c r="AV147" s="1854"/>
      <c r="AW147" s="1854"/>
      <c r="AX147" s="1854"/>
      <c r="AY147" s="648"/>
      <c r="AZ147" s="215"/>
      <c r="BA147" s="2202"/>
      <c r="BB147" s="159" t="s">
        <v>67</v>
      </c>
      <c r="BC147" s="1094" t="s">
        <v>35</v>
      </c>
      <c r="BD147" s="1113" t="s">
        <v>35</v>
      </c>
      <c r="BE147" s="1113" t="s">
        <v>35</v>
      </c>
      <c r="BF147" s="1113" t="s">
        <v>35</v>
      </c>
      <c r="BG147" s="1133" t="s">
        <v>35</v>
      </c>
      <c r="BH147" s="1153" t="s">
        <v>35</v>
      </c>
      <c r="BI147" s="1113" t="s">
        <v>35</v>
      </c>
      <c r="BJ147" s="1113" t="s">
        <v>35</v>
      </c>
      <c r="BK147" s="1113" t="s">
        <v>35</v>
      </c>
      <c r="BL147" s="1133" t="s">
        <v>35</v>
      </c>
      <c r="BM147" s="1153" t="s">
        <v>35</v>
      </c>
      <c r="BN147" s="1113" t="s">
        <v>35</v>
      </c>
      <c r="BO147" s="1113" t="s">
        <v>35</v>
      </c>
      <c r="BP147" s="1113" t="s">
        <v>35</v>
      </c>
      <c r="BQ147" s="1133" t="s">
        <v>35</v>
      </c>
      <c r="BR147" s="1153" t="s">
        <v>35</v>
      </c>
      <c r="BS147" s="1113" t="s">
        <v>35</v>
      </c>
      <c r="BT147" s="1113" t="s">
        <v>35</v>
      </c>
      <c r="BU147" s="1113" t="s">
        <v>35</v>
      </c>
      <c r="BV147" s="1113" t="s">
        <v>35</v>
      </c>
      <c r="BW147" s="1113" t="s">
        <v>35</v>
      </c>
      <c r="BX147" s="1113" t="s">
        <v>35</v>
      </c>
      <c r="BY147" s="1171" t="s">
        <v>35</v>
      </c>
      <c r="BZ147" s="1873"/>
      <c r="CA147" s="1873"/>
      <c r="CB147" s="1873"/>
      <c r="CC147" s="1873"/>
      <c r="CD147" s="1873"/>
      <c r="CE147" s="1873"/>
      <c r="CF147" s="1873"/>
      <c r="CG147" s="1873"/>
      <c r="CH147" s="1873"/>
      <c r="CI147" s="1873"/>
      <c r="CJ147" s="1873"/>
      <c r="CK147" s="1873"/>
      <c r="CL147" s="1873"/>
      <c r="CM147" s="1873"/>
      <c r="CN147" s="1873"/>
      <c r="CO147" s="1873"/>
      <c r="CP147" s="1873"/>
      <c r="CQ147" s="1873"/>
      <c r="CR147" s="1873"/>
      <c r="CS147" s="1873"/>
      <c r="CT147" s="1873"/>
      <c r="CU147" s="1873"/>
      <c r="CV147" s="1873"/>
      <c r="CW147" s="1873"/>
      <c r="CX147" s="1873"/>
      <c r="CY147" s="1873"/>
      <c r="CZ147" s="1873"/>
    </row>
    <row r="148" s="130" customFormat="true" ht="15" customHeight="true" x14ac:dyDescent="0.2">
      <c r="A148" s="2201" t="s">
        <v>108</v>
      </c>
      <c r="B148" s="252" t="s">
        <v>49</v>
      </c>
      <c r="C148" s="1042" t="s">
        <v>35</v>
      </c>
      <c r="D148" s="1051" t="s">
        <v>35</v>
      </c>
      <c r="E148" s="1051" t="s">
        <v>35</v>
      </c>
      <c r="F148" s="1051" t="s">
        <v>35</v>
      </c>
      <c r="G148" s="1060" t="s">
        <v>35</v>
      </c>
      <c r="H148" s="1069" t="s">
        <v>35</v>
      </c>
      <c r="I148" s="1051" t="s">
        <v>35</v>
      </c>
      <c r="J148" s="1051" t="s">
        <v>35</v>
      </c>
      <c r="K148" s="1051" t="s">
        <v>35</v>
      </c>
      <c r="L148" s="1078" t="s">
        <v>35</v>
      </c>
      <c r="M148" s="1084" t="s">
        <v>35</v>
      </c>
      <c r="N148" s="1051" t="s">
        <v>35</v>
      </c>
      <c r="O148" s="1051" t="s">
        <v>35</v>
      </c>
      <c r="P148" s="1051" t="s">
        <v>35</v>
      </c>
      <c r="Q148" s="1060" t="s">
        <v>35</v>
      </c>
      <c r="R148" s="1069" t="s">
        <v>35</v>
      </c>
      <c r="S148" s="1051" t="s">
        <v>35</v>
      </c>
      <c r="T148" s="1051" t="s">
        <v>35</v>
      </c>
      <c r="U148" s="1051" t="s">
        <v>35</v>
      </c>
      <c r="V148" s="1051" t="s">
        <v>35</v>
      </c>
      <c r="W148" s="1051" t="s">
        <v>35</v>
      </c>
      <c r="X148" s="1051" t="s">
        <v>35</v>
      </c>
      <c r="Y148" s="1830" t="s">
        <v>35</v>
      </c>
      <c r="Z148" s="1854"/>
      <c r="AA148" s="1854"/>
      <c r="AB148" s="1854"/>
      <c r="AC148" s="1854"/>
      <c r="AD148" s="1854"/>
      <c r="AE148" s="1854"/>
      <c r="AF148" s="1854"/>
      <c r="AG148" s="1854"/>
      <c r="AH148" s="1854"/>
      <c r="AI148" s="1854"/>
      <c r="AJ148" s="1854"/>
      <c r="AK148" s="1854"/>
      <c r="AL148" s="1854"/>
      <c r="AM148" s="1854"/>
      <c r="AN148" s="1854"/>
      <c r="AO148" s="1854"/>
      <c r="AP148" s="1854"/>
      <c r="AQ148" s="1854"/>
      <c r="AR148" s="1854"/>
      <c r="AS148" s="1854"/>
      <c r="AT148" s="1854"/>
      <c r="AU148" s="1854"/>
      <c r="AV148" s="1854"/>
      <c r="AW148" s="1854"/>
      <c r="AX148" s="1854"/>
      <c r="AY148" s="648"/>
      <c r="AZ148" s="215"/>
      <c r="BA148" s="2202" t="s">
        <v>108</v>
      </c>
      <c r="BB148" s="159" t="s">
        <v>49</v>
      </c>
      <c r="BC148" s="1094" t="s">
        <v>35</v>
      </c>
      <c r="BD148" s="1113" t="s">
        <v>35</v>
      </c>
      <c r="BE148" s="1113" t="s">
        <v>35</v>
      </c>
      <c r="BF148" s="1113" t="s">
        <v>35</v>
      </c>
      <c r="BG148" s="1133" t="s">
        <v>35</v>
      </c>
      <c r="BH148" s="1153" t="s">
        <v>35</v>
      </c>
      <c r="BI148" s="1113" t="s">
        <v>35</v>
      </c>
      <c r="BJ148" s="1113" t="s">
        <v>35</v>
      </c>
      <c r="BK148" s="1113" t="s">
        <v>35</v>
      </c>
      <c r="BL148" s="1133" t="s">
        <v>35</v>
      </c>
      <c r="BM148" s="1153" t="s">
        <v>35</v>
      </c>
      <c r="BN148" s="1113" t="s">
        <v>35</v>
      </c>
      <c r="BO148" s="1113" t="s">
        <v>35</v>
      </c>
      <c r="BP148" s="1113" t="s">
        <v>35</v>
      </c>
      <c r="BQ148" s="1133" t="s">
        <v>35</v>
      </c>
      <c r="BR148" s="1153" t="s">
        <v>35</v>
      </c>
      <c r="BS148" s="1113" t="s">
        <v>35</v>
      </c>
      <c r="BT148" s="1113" t="s">
        <v>35</v>
      </c>
      <c r="BU148" s="1113" t="s">
        <v>35</v>
      </c>
      <c r="BV148" s="1113" t="s">
        <v>35</v>
      </c>
      <c r="BW148" s="1113" t="s">
        <v>35</v>
      </c>
      <c r="BX148" s="1113" t="s">
        <v>35</v>
      </c>
      <c r="BY148" s="1171" t="s">
        <v>35</v>
      </c>
      <c r="BZ148" s="1873"/>
      <c r="CA148" s="1873"/>
      <c r="CB148" s="1873"/>
      <c r="CC148" s="1873"/>
      <c r="CD148" s="1873"/>
      <c r="CE148" s="1873"/>
      <c r="CF148" s="1873"/>
      <c r="CG148" s="1873"/>
      <c r="CH148" s="1873"/>
      <c r="CI148" s="1873"/>
      <c r="CJ148" s="1873"/>
      <c r="CK148" s="1873"/>
      <c r="CL148" s="1873"/>
      <c r="CM148" s="1873"/>
      <c r="CN148" s="1873"/>
      <c r="CO148" s="1873"/>
      <c r="CP148" s="1873"/>
      <c r="CQ148" s="1873"/>
      <c r="CR148" s="1873"/>
      <c r="CS148" s="1873"/>
      <c r="CT148" s="1873"/>
      <c r="CU148" s="1873"/>
      <c r="CV148" s="1873"/>
      <c r="CW148" s="1873"/>
      <c r="CX148" s="1873"/>
      <c r="CY148" s="1873"/>
      <c r="CZ148" s="1873"/>
    </row>
    <row r="149" s="130" customFormat="true" ht="15" customHeight="true" x14ac:dyDescent="0.2">
      <c r="A149" s="2201"/>
      <c r="B149" s="252" t="s">
        <v>48</v>
      </c>
      <c r="C149" s="1042" t="s">
        <v>35</v>
      </c>
      <c r="D149" s="1051" t="s">
        <v>35</v>
      </c>
      <c r="E149" s="1051" t="s">
        <v>35</v>
      </c>
      <c r="F149" s="1051" t="s">
        <v>35</v>
      </c>
      <c r="G149" s="1060" t="s">
        <v>35</v>
      </c>
      <c r="H149" s="1069" t="s">
        <v>35</v>
      </c>
      <c r="I149" s="1051" t="s">
        <v>35</v>
      </c>
      <c r="J149" s="1051" t="s">
        <v>35</v>
      </c>
      <c r="K149" s="1051" t="s">
        <v>35</v>
      </c>
      <c r="L149" s="1078" t="s">
        <v>35</v>
      </c>
      <c r="M149" s="1084" t="s">
        <v>35</v>
      </c>
      <c r="N149" s="1051" t="s">
        <v>35</v>
      </c>
      <c r="O149" s="1051" t="s">
        <v>35</v>
      </c>
      <c r="P149" s="1051" t="s">
        <v>35</v>
      </c>
      <c r="Q149" s="1060" t="s">
        <v>35</v>
      </c>
      <c r="R149" s="1069" t="s">
        <v>35</v>
      </c>
      <c r="S149" s="1051" t="s">
        <v>35</v>
      </c>
      <c r="T149" s="1051" t="s">
        <v>35</v>
      </c>
      <c r="U149" s="1051" t="s">
        <v>35</v>
      </c>
      <c r="V149" s="1051" t="s">
        <v>35</v>
      </c>
      <c r="W149" s="1051" t="s">
        <v>35</v>
      </c>
      <c r="X149" s="1051" t="s">
        <v>35</v>
      </c>
      <c r="Y149" s="1830" t="s">
        <v>35</v>
      </c>
      <c r="Z149" s="1854"/>
      <c r="AA149" s="1854"/>
      <c r="AB149" s="1854"/>
      <c r="AC149" s="1854"/>
      <c r="AD149" s="1854"/>
      <c r="AE149" s="1854"/>
      <c r="AF149" s="1854"/>
      <c r="AG149" s="1854"/>
      <c r="AH149" s="1854"/>
      <c r="AI149" s="1854"/>
      <c r="AJ149" s="1854"/>
      <c r="AK149" s="1854"/>
      <c r="AL149" s="1854"/>
      <c r="AM149" s="1854"/>
      <c r="AN149" s="1854"/>
      <c r="AO149" s="1854"/>
      <c r="AP149" s="1854"/>
      <c r="AQ149" s="1854"/>
      <c r="AR149" s="1854"/>
      <c r="AS149" s="1854"/>
      <c r="AT149" s="1854"/>
      <c r="AU149" s="1854"/>
      <c r="AV149" s="1854"/>
      <c r="AW149" s="1854"/>
      <c r="AX149" s="1854"/>
      <c r="AY149" s="648"/>
      <c r="AZ149" s="215"/>
      <c r="BA149" s="2202"/>
      <c r="BB149" s="159" t="s">
        <v>48</v>
      </c>
      <c r="BC149" s="1094" t="s">
        <v>35</v>
      </c>
      <c r="BD149" s="1113" t="s">
        <v>35</v>
      </c>
      <c r="BE149" s="1113" t="s">
        <v>35</v>
      </c>
      <c r="BF149" s="1113" t="s">
        <v>35</v>
      </c>
      <c r="BG149" s="1133" t="s">
        <v>35</v>
      </c>
      <c r="BH149" s="1153" t="s">
        <v>35</v>
      </c>
      <c r="BI149" s="1113" t="s">
        <v>35</v>
      </c>
      <c r="BJ149" s="1113" t="s">
        <v>35</v>
      </c>
      <c r="BK149" s="1113" t="s">
        <v>35</v>
      </c>
      <c r="BL149" s="1133" t="s">
        <v>35</v>
      </c>
      <c r="BM149" s="1153" t="s">
        <v>35</v>
      </c>
      <c r="BN149" s="1113" t="s">
        <v>35</v>
      </c>
      <c r="BO149" s="1113" t="s">
        <v>35</v>
      </c>
      <c r="BP149" s="1113" t="s">
        <v>35</v>
      </c>
      <c r="BQ149" s="1133" t="s">
        <v>35</v>
      </c>
      <c r="BR149" s="1153" t="s">
        <v>35</v>
      </c>
      <c r="BS149" s="1113" t="s">
        <v>35</v>
      </c>
      <c r="BT149" s="1113" t="s">
        <v>35</v>
      </c>
      <c r="BU149" s="1113" t="s">
        <v>35</v>
      </c>
      <c r="BV149" s="1113" t="s">
        <v>35</v>
      </c>
      <c r="BW149" s="1113" t="s">
        <v>35</v>
      </c>
      <c r="BX149" s="1113" t="s">
        <v>35</v>
      </c>
      <c r="BY149" s="1171" t="s">
        <v>35</v>
      </c>
      <c r="BZ149" s="1873"/>
      <c r="CA149" s="1873"/>
      <c r="CB149" s="1873"/>
      <c r="CC149" s="1873"/>
      <c r="CD149" s="1873"/>
      <c r="CE149" s="1873"/>
      <c r="CF149" s="1873"/>
      <c r="CG149" s="1873"/>
      <c r="CH149" s="1873"/>
      <c r="CI149" s="1873"/>
      <c r="CJ149" s="1873"/>
      <c r="CK149" s="1873"/>
      <c r="CL149" s="1873"/>
      <c r="CM149" s="1873"/>
      <c r="CN149" s="1873"/>
      <c r="CO149" s="1873"/>
      <c r="CP149" s="1873"/>
      <c r="CQ149" s="1873"/>
      <c r="CR149" s="1873"/>
      <c r="CS149" s="1873"/>
      <c r="CT149" s="1873"/>
      <c r="CU149" s="1873"/>
      <c r="CV149" s="1873"/>
      <c r="CW149" s="1873"/>
      <c r="CX149" s="1873"/>
      <c r="CY149" s="1873"/>
      <c r="CZ149" s="1873"/>
    </row>
    <row r="150" s="130" customFormat="true" ht="15" customHeight="true" x14ac:dyDescent="0.2">
      <c r="A150" s="2201"/>
      <c r="B150" s="252" t="s">
        <v>110</v>
      </c>
      <c r="C150" s="1042" t="s">
        <v>35</v>
      </c>
      <c r="D150" s="1051" t="s">
        <v>35</v>
      </c>
      <c r="E150" s="1051" t="s">
        <v>35</v>
      </c>
      <c r="F150" s="1051" t="s">
        <v>35</v>
      </c>
      <c r="G150" s="1060" t="s">
        <v>35</v>
      </c>
      <c r="H150" s="1069" t="s">
        <v>35</v>
      </c>
      <c r="I150" s="1051" t="s">
        <v>35</v>
      </c>
      <c r="J150" s="1051" t="s">
        <v>35</v>
      </c>
      <c r="K150" s="1051" t="s">
        <v>35</v>
      </c>
      <c r="L150" s="1078" t="s">
        <v>35</v>
      </c>
      <c r="M150" s="1084" t="s">
        <v>35</v>
      </c>
      <c r="N150" s="1051" t="s">
        <v>35</v>
      </c>
      <c r="O150" s="1051" t="s">
        <v>35</v>
      </c>
      <c r="P150" s="1051" t="s">
        <v>35</v>
      </c>
      <c r="Q150" s="1060" t="s">
        <v>35</v>
      </c>
      <c r="R150" s="1069" t="s">
        <v>35</v>
      </c>
      <c r="S150" s="1051" t="s">
        <v>35</v>
      </c>
      <c r="T150" s="1051" t="s">
        <v>35</v>
      </c>
      <c r="U150" s="1051" t="s">
        <v>35</v>
      </c>
      <c r="V150" s="1051" t="s">
        <v>35</v>
      </c>
      <c r="W150" s="1051" t="s">
        <v>35</v>
      </c>
      <c r="X150" s="1051" t="s">
        <v>35</v>
      </c>
      <c r="Y150" s="1830" t="s">
        <v>35</v>
      </c>
      <c r="Z150" s="1854"/>
      <c r="AA150" s="1854"/>
      <c r="AB150" s="1854"/>
      <c r="AC150" s="1854"/>
      <c r="AD150" s="1854"/>
      <c r="AE150" s="1854"/>
      <c r="AF150" s="1854"/>
      <c r="AG150" s="1854"/>
      <c r="AH150" s="1854"/>
      <c r="AI150" s="1854"/>
      <c r="AJ150" s="1854"/>
      <c r="AK150" s="1854"/>
      <c r="AL150" s="1854"/>
      <c r="AM150" s="1854"/>
      <c r="AN150" s="1854"/>
      <c r="AO150" s="1854"/>
      <c r="AP150" s="1854"/>
      <c r="AQ150" s="1854"/>
      <c r="AR150" s="1854"/>
      <c r="AS150" s="1854"/>
      <c r="AT150" s="1854"/>
      <c r="AU150" s="1854"/>
      <c r="AV150" s="1854"/>
      <c r="AW150" s="1854"/>
      <c r="AX150" s="1854"/>
      <c r="AY150" s="648"/>
      <c r="AZ150" s="215"/>
      <c r="BA150" s="2202"/>
      <c r="BB150" s="159" t="s">
        <v>110</v>
      </c>
      <c r="BC150" s="1094" t="s">
        <v>35</v>
      </c>
      <c r="BD150" s="1113" t="s">
        <v>35</v>
      </c>
      <c r="BE150" s="1113" t="s">
        <v>35</v>
      </c>
      <c r="BF150" s="1113" t="s">
        <v>35</v>
      </c>
      <c r="BG150" s="1133" t="s">
        <v>35</v>
      </c>
      <c r="BH150" s="1153" t="s">
        <v>35</v>
      </c>
      <c r="BI150" s="1113" t="s">
        <v>35</v>
      </c>
      <c r="BJ150" s="1113" t="s">
        <v>35</v>
      </c>
      <c r="BK150" s="1113" t="s">
        <v>35</v>
      </c>
      <c r="BL150" s="1133" t="s">
        <v>35</v>
      </c>
      <c r="BM150" s="1153" t="s">
        <v>35</v>
      </c>
      <c r="BN150" s="1113" t="s">
        <v>35</v>
      </c>
      <c r="BO150" s="1113" t="s">
        <v>35</v>
      </c>
      <c r="BP150" s="1113" t="s">
        <v>35</v>
      </c>
      <c r="BQ150" s="1133" t="s">
        <v>35</v>
      </c>
      <c r="BR150" s="1153" t="s">
        <v>35</v>
      </c>
      <c r="BS150" s="1113" t="s">
        <v>35</v>
      </c>
      <c r="BT150" s="1113" t="s">
        <v>35</v>
      </c>
      <c r="BU150" s="1113" t="s">
        <v>35</v>
      </c>
      <c r="BV150" s="1113" t="s">
        <v>35</v>
      </c>
      <c r="BW150" s="1113" t="s">
        <v>35</v>
      </c>
      <c r="BX150" s="1113" t="s">
        <v>35</v>
      </c>
      <c r="BY150" s="1171" t="s">
        <v>35</v>
      </c>
      <c r="BZ150" s="1873"/>
      <c r="CA150" s="1873"/>
      <c r="CB150" s="1873"/>
      <c r="CC150" s="1873"/>
      <c r="CD150" s="1873"/>
      <c r="CE150" s="1873"/>
      <c r="CF150" s="1873"/>
      <c r="CG150" s="1873"/>
      <c r="CH150" s="1873"/>
      <c r="CI150" s="1873"/>
      <c r="CJ150" s="1873"/>
      <c r="CK150" s="1873"/>
      <c r="CL150" s="1873"/>
      <c r="CM150" s="1873"/>
      <c r="CN150" s="1873"/>
      <c r="CO150" s="1873"/>
      <c r="CP150" s="1873"/>
      <c r="CQ150" s="1873"/>
      <c r="CR150" s="1873"/>
      <c r="CS150" s="1873"/>
      <c r="CT150" s="1873"/>
      <c r="CU150" s="1873"/>
      <c r="CV150" s="1873"/>
      <c r="CW150" s="1873"/>
      <c r="CX150" s="1873"/>
      <c r="CY150" s="1873"/>
      <c r="CZ150" s="1873"/>
    </row>
    <row r="151" s="130" customFormat="true" ht="15" customHeight="true" x14ac:dyDescent="0.2">
      <c r="A151" s="2201" t="s">
        <v>109</v>
      </c>
      <c r="B151" s="252" t="s">
        <v>49</v>
      </c>
      <c r="C151" s="734">
        <v>16.481505187921616</v>
      </c>
      <c r="D151" s="735">
        <v>17.219513906418637</v>
      </c>
      <c r="E151" s="735">
        <v>15.701751876842767</v>
      </c>
      <c r="F151" s="735">
        <v>14.495115122459376</v>
      </c>
      <c r="G151" s="785">
        <v>5.3282375655164671</v>
      </c>
      <c r="H151" s="774">
        <v>19.802210767852717</v>
      </c>
      <c r="I151" s="735">
        <v>18.064864276947798</v>
      </c>
      <c r="J151" s="735">
        <v>16.347062689978607</v>
      </c>
      <c r="K151" s="735">
        <v>7.5776234665623399</v>
      </c>
      <c r="L151" s="750">
        <v>2.2166943166491682</v>
      </c>
      <c r="M151" s="761">
        <v>13.689605306885651</v>
      </c>
      <c r="N151" s="735">
        <v>18.527113516299774</v>
      </c>
      <c r="O151" s="735">
        <v>15.947015135963657</v>
      </c>
      <c r="P151" s="735">
        <v>14.656262454462428</v>
      </c>
      <c r="Q151" s="785">
        <v>9.8526114906074636</v>
      </c>
      <c r="R151" s="774">
        <v>19.218219348796538</v>
      </c>
      <c r="S151" s="735">
        <v>15.442608284739014</v>
      </c>
      <c r="T151" s="735">
        <v>9.5063524186738579</v>
      </c>
      <c r="U151" s="735">
        <v>10.956011282656677</v>
      </c>
      <c r="V151" s="735">
        <v>11.284284070560062</v>
      </c>
      <c r="W151" s="735">
        <v>12.299270378503557</v>
      </c>
      <c r="X151" s="735">
        <v>14.167446727013902</v>
      </c>
      <c r="Y151" s="1832">
        <v>13.098039278846688</v>
      </c>
      <c r="Z151" s="648"/>
      <c r="AA151" s="648"/>
      <c r="AB151" s="648"/>
      <c r="AC151" s="648"/>
      <c r="AD151" s="648"/>
      <c r="AE151" s="648"/>
      <c r="AF151" s="648"/>
      <c r="AG151" s="648"/>
      <c r="AH151" s="648"/>
      <c r="AI151" s="648"/>
      <c r="AJ151" s="648"/>
      <c r="AK151" s="648"/>
      <c r="AL151" s="648"/>
      <c r="AM151" s="648"/>
      <c r="AN151" s="648"/>
      <c r="AO151" s="648"/>
      <c r="AP151" s="648"/>
      <c r="AQ151" s="648"/>
      <c r="AR151" s="648"/>
      <c r="AS151" s="648"/>
      <c r="AT151" s="648"/>
      <c r="AU151" s="648"/>
      <c r="AV151" s="648"/>
      <c r="AW151" s="648"/>
      <c r="AX151" s="648"/>
      <c r="AY151" s="648"/>
      <c r="AZ151" s="215"/>
      <c r="BA151" s="2202" t="s">
        <v>109</v>
      </c>
      <c r="BB151" s="159" t="s">
        <v>49</v>
      </c>
      <c r="BC151" s="1094" t="s">
        <v>35</v>
      </c>
      <c r="BD151" s="1113" t="s">
        <v>35</v>
      </c>
      <c r="BE151" s="1113" t="s">
        <v>35</v>
      </c>
      <c r="BF151" s="1113" t="s">
        <v>35</v>
      </c>
      <c r="BG151" s="1133" t="s">
        <v>35</v>
      </c>
      <c r="BH151" s="1153" t="s">
        <v>35</v>
      </c>
      <c r="BI151" s="1113" t="s">
        <v>35</v>
      </c>
      <c r="BJ151" s="1113" t="s">
        <v>35</v>
      </c>
      <c r="BK151" s="1113" t="s">
        <v>35</v>
      </c>
      <c r="BL151" s="1133" t="s">
        <v>35</v>
      </c>
      <c r="BM151" s="1153" t="s">
        <v>35</v>
      </c>
      <c r="BN151" s="1113" t="s">
        <v>35</v>
      </c>
      <c r="BO151" s="1113" t="s">
        <v>35</v>
      </c>
      <c r="BP151" s="1113" t="s">
        <v>35</v>
      </c>
      <c r="BQ151" s="1133" t="s">
        <v>35</v>
      </c>
      <c r="BR151" s="1153" t="s">
        <v>35</v>
      </c>
      <c r="BS151" s="1113" t="s">
        <v>35</v>
      </c>
      <c r="BT151" s="1113" t="s">
        <v>35</v>
      </c>
      <c r="BU151" s="1113" t="s">
        <v>35</v>
      </c>
      <c r="BV151" s="1113" t="s">
        <v>35</v>
      </c>
      <c r="BW151" s="1113" t="s">
        <v>35</v>
      </c>
      <c r="BX151" s="1113" t="s">
        <v>35</v>
      </c>
      <c r="BY151" s="1171" t="s">
        <v>35</v>
      </c>
      <c r="BZ151" s="1873"/>
      <c r="CA151" s="1873"/>
      <c r="CB151" s="1873"/>
      <c r="CC151" s="1873"/>
      <c r="CD151" s="1873"/>
      <c r="CE151" s="1873"/>
      <c r="CF151" s="1873"/>
      <c r="CG151" s="1873"/>
      <c r="CH151" s="1873"/>
      <c r="CI151" s="1873"/>
      <c r="CJ151" s="1873"/>
      <c r="CK151" s="1873"/>
      <c r="CL151" s="1873"/>
      <c r="CM151" s="1873"/>
      <c r="CN151" s="1873"/>
      <c r="CO151" s="1873"/>
      <c r="CP151" s="1873"/>
      <c r="CQ151" s="1873"/>
      <c r="CR151" s="1873"/>
      <c r="CS151" s="1873"/>
      <c r="CT151" s="1873"/>
      <c r="CU151" s="1873"/>
      <c r="CV151" s="1873"/>
      <c r="CW151" s="1873"/>
      <c r="CX151" s="1873"/>
      <c r="CY151" s="1873"/>
      <c r="CZ151" s="1873"/>
    </row>
    <row r="152" s="130" customFormat="true" ht="15" customHeight="true" x14ac:dyDescent="0.2">
      <c r="A152" s="2208"/>
      <c r="B152" s="253" t="s">
        <v>48</v>
      </c>
      <c r="C152" s="736">
        <v>83.460667279878109</v>
      </c>
      <c r="D152" s="737">
        <v>82.756650817708532</v>
      </c>
      <c r="E152" s="737">
        <v>84.298248123157308</v>
      </c>
      <c r="F152" s="737">
        <v>85.453271464449074</v>
      </c>
      <c r="G152" s="786">
        <v>94.671762434483526</v>
      </c>
      <c r="H152" s="775">
        <v>80.19778923214723</v>
      </c>
      <c r="I152" s="737">
        <v>81.935135723052483</v>
      </c>
      <c r="J152" s="737">
        <v>83.652937310021656</v>
      </c>
      <c r="K152" s="737">
        <v>92.422376533437699</v>
      </c>
      <c r="L152" s="751">
        <v>97.783305683350719</v>
      </c>
      <c r="M152" s="762">
        <v>86.310394693114162</v>
      </c>
      <c r="N152" s="737">
        <v>81.377986489090148</v>
      </c>
      <c r="O152" s="737">
        <v>84.011476678369718</v>
      </c>
      <c r="P152" s="737">
        <v>85.34373754553755</v>
      </c>
      <c r="Q152" s="786">
        <v>90.057293391166368</v>
      </c>
      <c r="R152" s="775">
        <v>80.781780651203562</v>
      </c>
      <c r="S152" s="737">
        <v>84.557391715260422</v>
      </c>
      <c r="T152" s="737">
        <v>90.493647581326243</v>
      </c>
      <c r="U152" s="737">
        <v>89.043988717343368</v>
      </c>
      <c r="V152" s="737">
        <v>88.715715929440066</v>
      </c>
      <c r="W152" s="737">
        <v>87.70072962149635</v>
      </c>
      <c r="X152" s="737">
        <v>85.730097973458996</v>
      </c>
      <c r="Y152" s="1831">
        <v>86.9019607211535</v>
      </c>
      <c r="Z152" s="649"/>
      <c r="AA152" s="649"/>
      <c r="AB152" s="649"/>
      <c r="AC152" s="649"/>
      <c r="AD152" s="649"/>
      <c r="AE152" s="649"/>
      <c r="AF152" s="649"/>
      <c r="AG152" s="649"/>
      <c r="AH152" s="649"/>
      <c r="AI152" s="649"/>
      <c r="AJ152" s="649"/>
      <c r="AK152" s="649"/>
      <c r="AL152" s="649"/>
      <c r="AM152" s="649"/>
      <c r="AN152" s="649"/>
      <c r="AO152" s="649"/>
      <c r="AP152" s="649"/>
      <c r="AQ152" s="649"/>
      <c r="AR152" s="649"/>
      <c r="AS152" s="649"/>
      <c r="AT152" s="649"/>
      <c r="AU152" s="649"/>
      <c r="AV152" s="649"/>
      <c r="AW152" s="649"/>
      <c r="AX152" s="649"/>
      <c r="AY152" s="649"/>
      <c r="AZ152" s="215"/>
      <c r="BA152" s="2209"/>
      <c r="BB152" s="235" t="s">
        <v>48</v>
      </c>
      <c r="BC152" s="1095" t="s">
        <v>35</v>
      </c>
      <c r="BD152" s="1114" t="s">
        <v>35</v>
      </c>
      <c r="BE152" s="1114" t="s">
        <v>35</v>
      </c>
      <c r="BF152" s="1114" t="s">
        <v>35</v>
      </c>
      <c r="BG152" s="1134" t="s">
        <v>35</v>
      </c>
      <c r="BH152" s="1154" t="s">
        <v>35</v>
      </c>
      <c r="BI152" s="1114" t="s">
        <v>35</v>
      </c>
      <c r="BJ152" s="1114" t="s">
        <v>35</v>
      </c>
      <c r="BK152" s="1114" t="s">
        <v>35</v>
      </c>
      <c r="BL152" s="1134" t="s">
        <v>35</v>
      </c>
      <c r="BM152" s="1154" t="s">
        <v>35</v>
      </c>
      <c r="BN152" s="1114" t="s">
        <v>35</v>
      </c>
      <c r="BO152" s="1114" t="s">
        <v>35</v>
      </c>
      <c r="BP152" s="1114" t="s">
        <v>35</v>
      </c>
      <c r="BQ152" s="1134" t="s">
        <v>35</v>
      </c>
      <c r="BR152" s="1154" t="s">
        <v>35</v>
      </c>
      <c r="BS152" s="1114" t="s">
        <v>35</v>
      </c>
      <c r="BT152" s="1114" t="s">
        <v>35</v>
      </c>
      <c r="BU152" s="1114" t="s">
        <v>35</v>
      </c>
      <c r="BV152" s="1114" t="s">
        <v>35</v>
      </c>
      <c r="BW152" s="1114" t="s">
        <v>35</v>
      </c>
      <c r="BX152" s="1114" t="s">
        <v>35</v>
      </c>
      <c r="BY152" s="1172" t="s">
        <v>35</v>
      </c>
      <c r="BZ152" s="1874"/>
      <c r="CA152" s="1874"/>
      <c r="CB152" s="1874"/>
      <c r="CC152" s="1874"/>
      <c r="CD152" s="1874"/>
      <c r="CE152" s="1874"/>
      <c r="CF152" s="1874"/>
      <c r="CG152" s="1874"/>
      <c r="CH152" s="1874"/>
      <c r="CI152" s="1874"/>
      <c r="CJ152" s="1874"/>
      <c r="CK152" s="1874"/>
      <c r="CL152" s="1874"/>
      <c r="CM152" s="1874"/>
      <c r="CN152" s="1874"/>
      <c r="CO152" s="1874"/>
      <c r="CP152" s="1874"/>
      <c r="CQ152" s="1874"/>
      <c r="CR152" s="1874"/>
      <c r="CS152" s="1874"/>
      <c r="CT152" s="1874"/>
      <c r="CU152" s="1874"/>
      <c r="CV152" s="1874"/>
      <c r="CW152" s="1874"/>
      <c r="CX152" s="1874"/>
      <c r="CY152" s="1874"/>
      <c r="CZ152" s="1874"/>
    </row>
    <row r="153" s="637" customFormat="true" ht="15" customHeight="true" x14ac:dyDescent="0.2">
      <c r="A153" s="2388" t="s">
        <v>62</v>
      </c>
      <c r="B153" s="1724" t="s">
        <v>325</v>
      </c>
      <c r="C153" s="1641">
        <v>4.6502205167961952</v>
      </c>
      <c r="D153" s="1642">
        <v>15.159899500530383</v>
      </c>
      <c r="E153" s="1642">
        <v>31.426132970260923</v>
      </c>
      <c r="F153" s="1642">
        <v>58.403031377991802</v>
      </c>
      <c r="G153" s="1643">
        <v>82.267271424189232</v>
      </c>
      <c r="H153" s="1644">
        <v>36.501522729078985</v>
      </c>
      <c r="I153" s="1642">
        <v>66.749689158426122</v>
      </c>
      <c r="J153" s="1642">
        <v>83.293995080067148</v>
      </c>
      <c r="K153" s="1642">
        <v>87.552616263787897</v>
      </c>
      <c r="L153" s="1645">
        <v>92.870531674392893</v>
      </c>
      <c r="M153" s="1646">
        <v>1.3751126350249179</v>
      </c>
      <c r="N153" s="1642">
        <v>4.6210544831263505</v>
      </c>
      <c r="O153" s="1642">
        <v>10.188975627546986</v>
      </c>
      <c r="P153" s="1642">
        <v>16.579860275911507</v>
      </c>
      <c r="Q153" s="1643">
        <v>29.703755967589316</v>
      </c>
      <c r="R153" s="1644">
        <v>51.711601956527574</v>
      </c>
      <c r="S153" s="1642">
        <v>75.834190981859976</v>
      </c>
      <c r="T153" s="1642">
        <v>22.000846621455516</v>
      </c>
      <c r="U153" s="1642">
        <v>32.134062195533815</v>
      </c>
      <c r="V153" s="1642">
        <v>18.056473774565081</v>
      </c>
      <c r="W153" s="1642">
        <v>8.0970229644647187</v>
      </c>
      <c r="X153" s="1642">
        <v>31.405725188788608</v>
      </c>
      <c r="Y153" s="1920">
        <v>24.90722365504184</v>
      </c>
      <c r="Z153" s="603"/>
      <c r="AA153" s="603"/>
      <c r="AB153" s="603"/>
      <c r="AC153" s="603"/>
      <c r="AD153" s="603"/>
      <c r="AE153" s="603"/>
      <c r="AF153" s="603"/>
      <c r="AG153" s="603"/>
      <c r="AH153" s="603"/>
      <c r="AI153" s="603"/>
      <c r="AJ153" s="603"/>
      <c r="AK153" s="603"/>
      <c r="AL153" s="603"/>
      <c r="AM153" s="603"/>
      <c r="AN153" s="603"/>
      <c r="AO153" s="603"/>
      <c r="AP153" s="603"/>
      <c r="AQ153" s="603"/>
      <c r="AR153" s="603"/>
      <c r="AS153" s="603"/>
      <c r="AT153" s="603"/>
      <c r="AU153" s="603"/>
      <c r="AV153" s="603"/>
      <c r="AW153" s="603"/>
      <c r="AX153" s="603"/>
      <c r="AY153" s="603"/>
      <c r="AZ153" s="216"/>
      <c r="BA153" s="2356" t="s">
        <v>62</v>
      </c>
      <c r="BB153" s="1743" t="s">
        <v>325</v>
      </c>
      <c r="BC153" s="338">
        <v>965.7114200000002</v>
      </c>
      <c r="BD153" s="305">
        <v>3146.6697279999958</v>
      </c>
      <c r="BE153" s="305">
        <v>6521.0431909999925</v>
      </c>
      <c r="BF153" s="305">
        <v>12138.772533000005</v>
      </c>
      <c r="BG153" s="339">
        <v>17082.77377200004</v>
      </c>
      <c r="BH153" s="350">
        <v>3218.9458990000012</v>
      </c>
      <c r="BI153" s="305">
        <v>5896.490455999995</v>
      </c>
      <c r="BJ153" s="305">
        <v>7353.0068540000002</v>
      </c>
      <c r="BK153" s="305">
        <v>7726.2645789999979</v>
      </c>
      <c r="BL153" s="339">
        <v>8202.6356370000194</v>
      </c>
      <c r="BM153" s="350">
        <v>164.21619899999996</v>
      </c>
      <c r="BN153" s="305">
        <v>550.95257099999981</v>
      </c>
      <c r="BO153" s="305">
        <v>1217.3053150000005</v>
      </c>
      <c r="BP153" s="305">
        <v>1978.865137999999</v>
      </c>
      <c r="BQ153" s="339">
        <v>3546.2879960000032</v>
      </c>
      <c r="BR153" s="350">
        <v>5845.7079009999943</v>
      </c>
      <c r="BS153" s="305">
        <v>15502.849531999971</v>
      </c>
      <c r="BT153" s="305">
        <v>3248.5575900000008</v>
      </c>
      <c r="BU153" s="305">
        <v>2935.8805540000044</v>
      </c>
      <c r="BV153" s="305">
        <v>1746.5433360000004</v>
      </c>
      <c r="BW153" s="305">
        <v>321.63476700000007</v>
      </c>
      <c r="BX153" s="305">
        <v>7991.408646000008</v>
      </c>
      <c r="BY153" s="306">
        <v>2262.3883179999971</v>
      </c>
      <c r="BZ153" s="1873"/>
      <c r="CA153" s="1873"/>
      <c r="CB153" s="1873"/>
      <c r="CC153" s="1873"/>
      <c r="CD153" s="1873"/>
      <c r="CE153" s="1873"/>
      <c r="CF153" s="1873"/>
      <c r="CG153" s="1873"/>
      <c r="CH153" s="1873"/>
      <c r="CI153" s="1873"/>
      <c r="CJ153" s="1873"/>
      <c r="CK153" s="1873"/>
      <c r="CL153" s="1873"/>
      <c r="CM153" s="1873"/>
      <c r="CN153" s="1873"/>
      <c r="CO153" s="1873"/>
      <c r="CP153" s="1873"/>
      <c r="CQ153" s="1873"/>
      <c r="CR153" s="1873"/>
      <c r="CS153" s="1873"/>
      <c r="CT153" s="1873"/>
      <c r="CU153" s="1873"/>
      <c r="CV153" s="1873"/>
      <c r="CW153" s="1873"/>
      <c r="CX153" s="1873"/>
      <c r="CY153" s="1873"/>
      <c r="CZ153" s="1875"/>
    </row>
    <row r="154" s="637" customFormat="true" ht="15" customHeight="true" x14ac:dyDescent="0.2">
      <c r="A154" s="2388"/>
      <c r="B154" s="1724" t="s">
        <v>163</v>
      </c>
      <c r="C154" s="1641">
        <v>8.2906014669967139</v>
      </c>
      <c r="D154" s="1642">
        <v>13.216460905887711</v>
      </c>
      <c r="E154" s="1642">
        <v>21.790670274676533</v>
      </c>
      <c r="F154" s="1642">
        <v>21.729148476715189</v>
      </c>
      <c r="G154" s="1643">
        <v>13.514304698777943</v>
      </c>
      <c r="H154" s="1644">
        <v>10.715710676978004</v>
      </c>
      <c r="I154" s="1642">
        <v>13.586577933527252</v>
      </c>
      <c r="J154" s="1642">
        <v>9.8294690471565431</v>
      </c>
      <c r="K154" s="1642">
        <v>9.4378699426762243</v>
      </c>
      <c r="L154" s="1645">
        <v>5.6826626390505934</v>
      </c>
      <c r="M154" s="1646">
        <v>7.9684550843406647</v>
      </c>
      <c r="N154" s="1642">
        <v>9.7972141124028802</v>
      </c>
      <c r="O154" s="1642">
        <v>15.46425626486271</v>
      </c>
      <c r="P154" s="1642">
        <v>27.330002109232566</v>
      </c>
      <c r="Q154" s="1643">
        <v>39.637915029788388</v>
      </c>
      <c r="R154" s="1644">
        <v>18.383313410142428</v>
      </c>
      <c r="S154" s="1642">
        <v>10.859206993556709</v>
      </c>
      <c r="T154" s="1642">
        <v>9.2608412074590714</v>
      </c>
      <c r="U154" s="1642">
        <v>22.398718937677362</v>
      </c>
      <c r="V154" s="1642">
        <v>10.147688793770621</v>
      </c>
      <c r="W154" s="1642">
        <v>19.258242309745068</v>
      </c>
      <c r="X154" s="1642">
        <v>16.081200826493617</v>
      </c>
      <c r="Y154" s="1920">
        <v>30.371499208624954</v>
      </c>
      <c r="Z154" s="603"/>
      <c r="AA154" s="603"/>
      <c r="AB154" s="603"/>
      <c r="AC154" s="603"/>
      <c r="AD154" s="603"/>
      <c r="AE154" s="603"/>
      <c r="AF154" s="603"/>
      <c r="AG154" s="603"/>
      <c r="AH154" s="603"/>
      <c r="AI154" s="603"/>
      <c r="AJ154" s="603"/>
      <c r="AK154" s="603"/>
      <c r="AL154" s="603"/>
      <c r="AM154" s="603"/>
      <c r="AN154" s="603"/>
      <c r="AO154" s="603"/>
      <c r="AP154" s="603"/>
      <c r="AQ154" s="603"/>
      <c r="AR154" s="603"/>
      <c r="AS154" s="603"/>
      <c r="AT154" s="603"/>
      <c r="AU154" s="603"/>
      <c r="AV154" s="603"/>
      <c r="AW154" s="603"/>
      <c r="AX154" s="603"/>
      <c r="AY154" s="603"/>
      <c r="AZ154" s="216"/>
      <c r="BA154" s="2357"/>
      <c r="BB154" s="1744" t="s">
        <v>163</v>
      </c>
      <c r="BC154" s="340">
        <v>1721.7094299999999</v>
      </c>
      <c r="BD154" s="307">
        <v>2743.2792309999995</v>
      </c>
      <c r="BE154" s="307">
        <v>4521.6477050000067</v>
      </c>
      <c r="BF154" s="307">
        <v>4516.2928100000081</v>
      </c>
      <c r="BG154" s="341">
        <v>2806.2412410000015</v>
      </c>
      <c r="BH154" s="351">
        <v>944.98230100000046</v>
      </c>
      <c r="BI154" s="307">
        <v>1200.2022499999991</v>
      </c>
      <c r="BJ154" s="307">
        <v>867.72345600000051</v>
      </c>
      <c r="BK154" s="307">
        <v>832.86466300000029</v>
      </c>
      <c r="BL154" s="341">
        <v>501.9117500000001</v>
      </c>
      <c r="BM154" s="351">
        <v>951.59434399999998</v>
      </c>
      <c r="BN154" s="307">
        <v>1168.0884360000002</v>
      </c>
      <c r="BO154" s="307">
        <v>1847.5577949999986</v>
      </c>
      <c r="BP154" s="307">
        <v>3261.9326999999998</v>
      </c>
      <c r="BQ154" s="341">
        <v>4732.3127220000115</v>
      </c>
      <c r="BR154" s="351">
        <v>2078.1309489999967</v>
      </c>
      <c r="BS154" s="307">
        <v>2219.9571179999998</v>
      </c>
      <c r="BT154" s="307">
        <v>1367.4190140000001</v>
      </c>
      <c r="BU154" s="307">
        <v>2046.4254710000007</v>
      </c>
      <c r="BV154" s="307">
        <v>981.55257000000029</v>
      </c>
      <c r="BW154" s="307">
        <v>764.98736699999984</v>
      </c>
      <c r="BX154" s="307">
        <v>4091.9751590000001</v>
      </c>
      <c r="BY154" s="308">
        <v>2758.7227689999968</v>
      </c>
      <c r="BZ154" s="1873"/>
      <c r="CA154" s="1873"/>
      <c r="CB154" s="1873"/>
      <c r="CC154" s="1873"/>
      <c r="CD154" s="1873"/>
      <c r="CE154" s="1873"/>
      <c r="CF154" s="1873"/>
      <c r="CG154" s="1873"/>
      <c r="CH154" s="1873"/>
      <c r="CI154" s="1873"/>
      <c r="CJ154" s="1873"/>
      <c r="CK154" s="1873"/>
      <c r="CL154" s="1873"/>
      <c r="CM154" s="1873"/>
      <c r="CN154" s="1873"/>
      <c r="CO154" s="1873"/>
      <c r="CP154" s="1873"/>
      <c r="CQ154" s="1873"/>
      <c r="CR154" s="1873"/>
      <c r="CS154" s="1873"/>
      <c r="CT154" s="1873"/>
      <c r="CU154" s="1873"/>
      <c r="CV154" s="1873"/>
      <c r="CW154" s="1873"/>
      <c r="CX154" s="1873"/>
      <c r="CY154" s="1873"/>
      <c r="CZ154" s="1875"/>
    </row>
    <row r="155" s="637" customFormat="true" ht="15" customHeight="true" x14ac:dyDescent="0.2">
      <c r="A155" s="2388"/>
      <c r="B155" s="1724" t="s">
        <v>326</v>
      </c>
      <c r="C155" s="1641">
        <v>1.22296315333642</v>
      </c>
      <c r="D155" s="1642">
        <v>2.253951358033516</v>
      </c>
      <c r="E155" s="1642">
        <v>3.867558848245134</v>
      </c>
      <c r="F155" s="1642">
        <v>2.8015157062587761</v>
      </c>
      <c r="G155" s="1643">
        <v>1.6034016901877655</v>
      </c>
      <c r="H155" s="1644">
        <v>3.2204311986623595</v>
      </c>
      <c r="I155" s="1642">
        <v>2.9794969264904569</v>
      </c>
      <c r="J155" s="1642">
        <v>1.8703000186505916</v>
      </c>
      <c r="K155" s="1642">
        <v>1.5480486191290868</v>
      </c>
      <c r="L155" s="1645">
        <v>1.1750861078924839</v>
      </c>
      <c r="M155" s="1646">
        <v>0.38337223098571871</v>
      </c>
      <c r="N155" s="1642">
        <v>2.1455265365945984</v>
      </c>
      <c r="O155" s="1642">
        <v>2.1998380516393414</v>
      </c>
      <c r="P155" s="1642">
        <v>3.9731968311639312</v>
      </c>
      <c r="Q155" s="1643">
        <v>3.7545378791958859</v>
      </c>
      <c r="R155" s="1644">
        <v>1.7801297325827758</v>
      </c>
      <c r="S155" s="1642">
        <v>1.4697862365781633</v>
      </c>
      <c r="T155" s="1642">
        <v>2.90475098374925</v>
      </c>
      <c r="U155" s="1642">
        <v>3.5549920812112119</v>
      </c>
      <c r="V155" s="1642">
        <v>1.1922654020010246</v>
      </c>
      <c r="W155" s="1642">
        <v>0.202614152549868</v>
      </c>
      <c r="X155" s="1642">
        <v>3.0874674906633417</v>
      </c>
      <c r="Y155" s="1920">
        <v>3.0294271785294806</v>
      </c>
      <c r="Z155" s="603"/>
      <c r="AA155" s="603"/>
      <c r="AB155" s="603"/>
      <c r="AC155" s="603"/>
      <c r="AD155" s="603"/>
      <c r="AE155" s="603"/>
      <c r="AF155" s="603"/>
      <c r="AG155" s="603"/>
      <c r="AH155" s="603"/>
      <c r="AI155" s="603"/>
      <c r="AJ155" s="603"/>
      <c r="AK155" s="603"/>
      <c r="AL155" s="603"/>
      <c r="AM155" s="603"/>
      <c r="AN155" s="603"/>
      <c r="AO155" s="603"/>
      <c r="AP155" s="603"/>
      <c r="AQ155" s="603"/>
      <c r="AR155" s="603"/>
      <c r="AS155" s="603"/>
      <c r="AT155" s="603"/>
      <c r="AU155" s="603"/>
      <c r="AV155" s="603"/>
      <c r="AW155" s="603"/>
      <c r="AX155" s="603"/>
      <c r="AY155" s="603"/>
      <c r="AZ155" s="216"/>
      <c r="BA155" s="2357"/>
      <c r="BB155" s="1744" t="s">
        <v>326</v>
      </c>
      <c r="BC155" s="340">
        <v>253.97279100000003</v>
      </c>
      <c r="BD155" s="307">
        <v>467.84218500000014</v>
      </c>
      <c r="BE155" s="307">
        <v>802.53330300000027</v>
      </c>
      <c r="BF155" s="307">
        <v>582.2807670000002</v>
      </c>
      <c r="BG155" s="341">
        <v>332.94587099999995</v>
      </c>
      <c r="BH155" s="351">
        <v>283.998941</v>
      </c>
      <c r="BI155" s="307">
        <v>263.20085399999999</v>
      </c>
      <c r="BJ155" s="307">
        <v>165.105886</v>
      </c>
      <c r="BK155" s="307">
        <v>136.61080299999998</v>
      </c>
      <c r="BL155" s="341">
        <v>103.78753100000003</v>
      </c>
      <c r="BM155" s="351">
        <v>45.782381000000001</v>
      </c>
      <c r="BN155" s="307">
        <v>255.80381400000002</v>
      </c>
      <c r="BO155" s="307">
        <v>262.82078300000006</v>
      </c>
      <c r="BP155" s="307">
        <v>474.21513599999992</v>
      </c>
      <c r="BQ155" s="341">
        <v>448.24878800000005</v>
      </c>
      <c r="BR155" s="351">
        <v>201.23372800000001</v>
      </c>
      <c r="BS155" s="307">
        <v>300.46967699999999</v>
      </c>
      <c r="BT155" s="307">
        <v>428.90398799999991</v>
      </c>
      <c r="BU155" s="307">
        <v>324.79653700000006</v>
      </c>
      <c r="BV155" s="307">
        <v>115.32391200000001</v>
      </c>
      <c r="BW155" s="307">
        <v>8.0483600000000006</v>
      </c>
      <c r="BX155" s="307">
        <v>785.62791500000014</v>
      </c>
      <c r="BY155" s="308">
        <v>275.17080000000004</v>
      </c>
      <c r="BZ155" s="1875"/>
      <c r="CA155" s="1875"/>
      <c r="CB155" s="1875"/>
      <c r="CC155" s="1875"/>
      <c r="CD155" s="1875"/>
      <c r="CE155" s="1875"/>
      <c r="CF155" s="1875"/>
      <c r="CG155" s="1875"/>
      <c r="CH155" s="1875"/>
      <c r="CI155" s="1875"/>
      <c r="CJ155" s="1875"/>
      <c r="CK155" s="1875"/>
      <c r="CL155" s="1875"/>
      <c r="CM155" s="1875"/>
      <c r="CN155" s="1875"/>
      <c r="CO155" s="1875"/>
      <c r="CP155" s="1875"/>
      <c r="CQ155" s="1875"/>
      <c r="CR155" s="1875"/>
      <c r="CS155" s="1875"/>
      <c r="CT155" s="1875"/>
      <c r="CU155" s="1875"/>
      <c r="CV155" s="1875"/>
      <c r="CW155" s="1875"/>
      <c r="CX155" s="1875"/>
      <c r="CY155" s="1875"/>
      <c r="CZ155" s="1875"/>
    </row>
    <row r="156" s="637" customFormat="true" ht="15" customHeight="true" x14ac:dyDescent="0.2">
      <c r="A156" s="2388"/>
      <c r="B156" s="1724" t="s">
        <v>327</v>
      </c>
      <c r="C156" s="1641">
        <v>1.7436820581942878E-2</v>
      </c>
      <c r="D156" s="1642">
        <v>6.5565440038250433E-2</v>
      </c>
      <c r="E156" s="1642">
        <v>9.4813860945155478E-3</v>
      </c>
      <c r="F156" s="1642">
        <v>1.7322392351761487E-2</v>
      </c>
      <c r="G156" s="1643">
        <v>2.0356133977497873E-2</v>
      </c>
      <c r="H156" s="1644">
        <v>0</v>
      </c>
      <c r="I156" s="1642">
        <v>0</v>
      </c>
      <c r="J156" s="1642">
        <v>0</v>
      </c>
      <c r="K156" s="1642">
        <v>4.7898967187716475E-2</v>
      </c>
      <c r="L156" s="1645">
        <v>0</v>
      </c>
      <c r="M156" s="1646">
        <v>3.0322387612027889E-2</v>
      </c>
      <c r="N156" s="1642">
        <v>5.0848069792914154E-2</v>
      </c>
      <c r="O156" s="1642">
        <v>6.3166443077688858E-2</v>
      </c>
      <c r="P156" s="1642">
        <v>1.6484001055495346E-2</v>
      </c>
      <c r="Q156" s="1643">
        <v>3.0156755936746379E-2</v>
      </c>
      <c r="R156" s="1644">
        <v>0</v>
      </c>
      <c r="S156" s="1642">
        <v>0</v>
      </c>
      <c r="T156" s="1642">
        <v>0</v>
      </c>
      <c r="U156" s="1642">
        <v>5.3204033676332405E-2</v>
      </c>
      <c r="V156" s="1642">
        <v>0</v>
      </c>
      <c r="W156" s="1642">
        <v>0</v>
      </c>
      <c r="X156" s="1642">
        <v>3.7389785233869446E-2</v>
      </c>
      <c r="Y156" s="1920">
        <v>0.13926666824242276</v>
      </c>
      <c r="Z156" s="603"/>
      <c r="AA156" s="603"/>
      <c r="AB156" s="603"/>
      <c r="AC156" s="603"/>
      <c r="AD156" s="603"/>
      <c r="AE156" s="603"/>
      <c r="AF156" s="603"/>
      <c r="AG156" s="603"/>
      <c r="AH156" s="603"/>
      <c r="AI156" s="603"/>
      <c r="AJ156" s="603"/>
      <c r="AK156" s="603"/>
      <c r="AL156" s="603"/>
      <c r="AM156" s="603"/>
      <c r="AN156" s="603"/>
      <c r="AO156" s="603"/>
      <c r="AP156" s="603"/>
      <c r="AQ156" s="603"/>
      <c r="AR156" s="603"/>
      <c r="AS156" s="603"/>
      <c r="AT156" s="603"/>
      <c r="AU156" s="603"/>
      <c r="AV156" s="603"/>
      <c r="AW156" s="603"/>
      <c r="AX156" s="603"/>
      <c r="AY156" s="603"/>
      <c r="AZ156" s="216"/>
      <c r="BA156" s="2357"/>
      <c r="BB156" s="1744" t="s">
        <v>327</v>
      </c>
      <c r="BC156" s="340">
        <v>3.621105</v>
      </c>
      <c r="BD156" s="307">
        <v>13.609113000000001</v>
      </c>
      <c r="BE156" s="307">
        <v>1.9674240000000001</v>
      </c>
      <c r="BF156" s="307">
        <v>3.600371</v>
      </c>
      <c r="BG156" s="341">
        <v>4.2269449999999997</v>
      </c>
      <c r="BH156" s="351">
        <v>0</v>
      </c>
      <c r="BI156" s="307">
        <v>0</v>
      </c>
      <c r="BJ156" s="307">
        <v>0</v>
      </c>
      <c r="BK156" s="307">
        <v>4.2269449999999997</v>
      </c>
      <c r="BL156" s="341">
        <v>0</v>
      </c>
      <c r="BM156" s="351">
        <v>3.621105</v>
      </c>
      <c r="BN156" s="307">
        <v>6.0624419999999999</v>
      </c>
      <c r="BO156" s="307">
        <v>7.5466709999999999</v>
      </c>
      <c r="BP156" s="307">
        <v>1.9674240000000001</v>
      </c>
      <c r="BQ156" s="341">
        <v>3.600371</v>
      </c>
      <c r="BR156" s="351">
        <v>0</v>
      </c>
      <c r="BS156" s="307">
        <v>0</v>
      </c>
      <c r="BT156" s="307">
        <v>0</v>
      </c>
      <c r="BU156" s="307">
        <v>4.8609069999999992</v>
      </c>
      <c r="BV156" s="307">
        <v>0</v>
      </c>
      <c r="BW156" s="307">
        <v>0</v>
      </c>
      <c r="BX156" s="307">
        <v>9.5140949999999993</v>
      </c>
      <c r="BY156" s="308">
        <v>12.649956</v>
      </c>
      <c r="BZ156" s="1875"/>
      <c r="CA156" s="1875"/>
      <c r="CB156" s="1875"/>
      <c r="CC156" s="1875"/>
      <c r="CD156" s="1875"/>
      <c r="CE156" s="1875"/>
      <c r="CF156" s="1875"/>
      <c r="CG156" s="1875"/>
      <c r="CH156" s="1875"/>
      <c r="CI156" s="1875"/>
      <c r="CJ156" s="1875"/>
      <c r="CK156" s="1875"/>
      <c r="CL156" s="1875"/>
      <c r="CM156" s="1875"/>
      <c r="CN156" s="1875"/>
      <c r="CO156" s="1875"/>
      <c r="CP156" s="1875"/>
      <c r="CQ156" s="1875"/>
      <c r="CR156" s="1875"/>
      <c r="CS156" s="1875"/>
      <c r="CT156" s="1875"/>
      <c r="CU156" s="1875"/>
      <c r="CV156" s="1875"/>
      <c r="CW156" s="1875"/>
      <c r="CX156" s="1875"/>
      <c r="CY156" s="1875"/>
      <c r="CZ156" s="1875"/>
    </row>
    <row r="157" s="637" customFormat="true" ht="15" customHeight="true" x14ac:dyDescent="0.2">
      <c r="A157" s="2388"/>
      <c r="B157" s="1724" t="s">
        <v>328</v>
      </c>
      <c r="C157" s="1641">
        <v>1.3171906222125798</v>
      </c>
      <c r="D157" s="1642">
        <v>1.8219414086044927</v>
      </c>
      <c r="E157" s="1642">
        <v>0.88495366234806383</v>
      </c>
      <c r="F157" s="1642">
        <v>0.33402120133621288</v>
      </c>
      <c r="G157" s="1643">
        <v>1.9056189854035677E-2</v>
      </c>
      <c r="H157" s="1644">
        <v>0.24491052160591353</v>
      </c>
      <c r="I157" s="1642">
        <v>7.2938640517271544E-2</v>
      </c>
      <c r="J157" s="1642">
        <v>6.6617870258615833E-2</v>
      </c>
      <c r="K157" s="1642">
        <v>0</v>
      </c>
      <c r="L157" s="1645">
        <v>0</v>
      </c>
      <c r="M157" s="1646">
        <v>1.670264516977642</v>
      </c>
      <c r="N157" s="1642">
        <v>1.490251219177277</v>
      </c>
      <c r="O157" s="1642">
        <v>2.1941845131482411</v>
      </c>
      <c r="P157" s="1642">
        <v>1.4077247871781098</v>
      </c>
      <c r="Q157" s="1643">
        <v>0.56538711479637238</v>
      </c>
      <c r="R157" s="1644">
        <v>9.5336994745286119E-2</v>
      </c>
      <c r="S157" s="1642">
        <v>0.1443059367796469</v>
      </c>
      <c r="T157" s="1642">
        <v>1.5427284650885449</v>
      </c>
      <c r="U157" s="1642">
        <v>1.0571500287403719</v>
      </c>
      <c r="V157" s="1642">
        <v>0.84634694414598444</v>
      </c>
      <c r="W157" s="1642">
        <v>1.6740647574473775</v>
      </c>
      <c r="X157" s="1642">
        <v>1.356106164395122</v>
      </c>
      <c r="Y157" s="1920">
        <v>0.55747005229562729</v>
      </c>
      <c r="Z157" s="603"/>
      <c r="AA157" s="603"/>
      <c r="AB157" s="603"/>
      <c r="AC157" s="603"/>
      <c r="AD157" s="603"/>
      <c r="AE157" s="603"/>
      <c r="AF157" s="603"/>
      <c r="AG157" s="603"/>
      <c r="AH157" s="603"/>
      <c r="AI157" s="603"/>
      <c r="AJ157" s="603"/>
      <c r="AK157" s="603"/>
      <c r="AL157" s="603"/>
      <c r="AM157" s="603"/>
      <c r="AN157" s="603"/>
      <c r="AO157" s="603"/>
      <c r="AP157" s="603"/>
      <c r="AQ157" s="603"/>
      <c r="AR157" s="603"/>
      <c r="AS157" s="603"/>
      <c r="AT157" s="603"/>
      <c r="AU157" s="603"/>
      <c r="AV157" s="603"/>
      <c r="AW157" s="603"/>
      <c r="AX157" s="603"/>
      <c r="AY157" s="603"/>
      <c r="AZ157" s="216"/>
      <c r="BA157" s="2357"/>
      <c r="BB157" s="1744" t="s">
        <v>328</v>
      </c>
      <c r="BC157" s="340">
        <v>273.54101200000002</v>
      </c>
      <c r="BD157" s="307">
        <v>378.17189199999996</v>
      </c>
      <c r="BE157" s="307">
        <v>183.63128100000003</v>
      </c>
      <c r="BF157" s="307">
        <v>69.424605</v>
      </c>
      <c r="BG157" s="341">
        <v>3.9570120000000002</v>
      </c>
      <c r="BH157" s="351">
        <v>21.597830999999999</v>
      </c>
      <c r="BI157" s="307">
        <v>6.443206</v>
      </c>
      <c r="BJ157" s="307">
        <v>5.8808759999999998</v>
      </c>
      <c r="BK157" s="307">
        <v>0</v>
      </c>
      <c r="BL157" s="341">
        <v>0</v>
      </c>
      <c r="BM157" s="351">
        <v>199.46328999999997</v>
      </c>
      <c r="BN157" s="307">
        <v>177.67757200000003</v>
      </c>
      <c r="BO157" s="307">
        <v>262.14533900000004</v>
      </c>
      <c r="BP157" s="307">
        <v>168.01694700000002</v>
      </c>
      <c r="BQ157" s="341">
        <v>67.500741000000005</v>
      </c>
      <c r="BR157" s="351">
        <v>10.777315</v>
      </c>
      <c r="BS157" s="307">
        <v>29.500587999999997</v>
      </c>
      <c r="BT157" s="307">
        <v>227.79315500000004</v>
      </c>
      <c r="BU157" s="307">
        <v>96.584931999999981</v>
      </c>
      <c r="BV157" s="307">
        <v>81.864357000000012</v>
      </c>
      <c r="BW157" s="307">
        <v>66.498197000000005</v>
      </c>
      <c r="BX157" s="307">
        <v>345.07079400000003</v>
      </c>
      <c r="BY157" s="308">
        <v>50.636464000000004</v>
      </c>
      <c r="BZ157" s="1875"/>
      <c r="CA157" s="1875"/>
      <c r="CB157" s="1875"/>
      <c r="CC157" s="1875"/>
      <c r="CD157" s="1875"/>
      <c r="CE157" s="1875"/>
      <c r="CF157" s="1875"/>
      <c r="CG157" s="1875"/>
      <c r="CH157" s="1875"/>
      <c r="CI157" s="1875"/>
      <c r="CJ157" s="1875"/>
      <c r="CK157" s="1875"/>
      <c r="CL157" s="1875"/>
      <c r="CM157" s="1875"/>
      <c r="CN157" s="1875"/>
      <c r="CO157" s="1875"/>
      <c r="CP157" s="1875"/>
      <c r="CQ157" s="1875"/>
      <c r="CR157" s="1875"/>
      <c r="CS157" s="1875"/>
      <c r="CT157" s="1875"/>
      <c r="CU157" s="1875"/>
      <c r="CV157" s="1875"/>
      <c r="CW157" s="1875"/>
      <c r="CX157" s="1875"/>
      <c r="CY157" s="1875"/>
      <c r="CZ157" s="1875"/>
    </row>
    <row r="158" s="637" customFormat="true" ht="15" customHeight="true" x14ac:dyDescent="0.2">
      <c r="A158" s="2388"/>
      <c r="B158" s="1724" t="s">
        <v>329</v>
      </c>
      <c r="C158" s="1641">
        <v>65.217673597707773</v>
      </c>
      <c r="D158" s="1642">
        <v>57.843606225435998</v>
      </c>
      <c r="E158" s="1642">
        <v>38.82379688361457</v>
      </c>
      <c r="F158" s="1642">
        <v>16.07217335565521</v>
      </c>
      <c r="G158" s="1643">
        <v>2.4979042490227883</v>
      </c>
      <c r="H158" s="1644">
        <v>43.551676368724841</v>
      </c>
      <c r="I158" s="1642">
        <v>15.555278554808671</v>
      </c>
      <c r="J158" s="1642">
        <v>4.8805458084818882</v>
      </c>
      <c r="K158" s="1642">
        <v>1.3722412803427486</v>
      </c>
      <c r="L158" s="1645">
        <v>0.27171957866400392</v>
      </c>
      <c r="M158" s="1646">
        <v>65.028812126956225</v>
      </c>
      <c r="N158" s="1642">
        <v>67.866661893794003</v>
      </c>
      <c r="O158" s="1642">
        <v>59.993796406541321</v>
      </c>
      <c r="P158" s="1642">
        <v>47.106202222259846</v>
      </c>
      <c r="Q158" s="1643">
        <v>25.358140659826734</v>
      </c>
      <c r="R158" s="1644">
        <v>23.921343655287785</v>
      </c>
      <c r="S158" s="1642">
        <v>10.949027910161666</v>
      </c>
      <c r="T158" s="1642">
        <v>55.339219679104382</v>
      </c>
      <c r="U158" s="1642">
        <v>26.834941516198459</v>
      </c>
      <c r="V158" s="1642">
        <v>64.284675922819204</v>
      </c>
      <c r="W158" s="1642">
        <v>58.898120795449358</v>
      </c>
      <c r="X158" s="1642">
        <v>43.450459009536964</v>
      </c>
      <c r="Y158" s="1920">
        <v>25.167987306524651</v>
      </c>
      <c r="Z158" s="603"/>
      <c r="AA158" s="603"/>
      <c r="AB158" s="603"/>
      <c r="AC158" s="603"/>
      <c r="AD158" s="603"/>
      <c r="AE158" s="603"/>
      <c r="AF158" s="603"/>
      <c r="AG158" s="603"/>
      <c r="AH158" s="603"/>
      <c r="AI158" s="603"/>
      <c r="AJ158" s="603"/>
      <c r="AK158" s="603"/>
      <c r="AL158" s="603"/>
      <c r="AM158" s="603"/>
      <c r="AN158" s="603"/>
      <c r="AO158" s="603"/>
      <c r="AP158" s="603"/>
      <c r="AQ158" s="603"/>
      <c r="AR158" s="603"/>
      <c r="AS158" s="603"/>
      <c r="AT158" s="603"/>
      <c r="AU158" s="603"/>
      <c r="AV158" s="603"/>
      <c r="AW158" s="603"/>
      <c r="AX158" s="603"/>
      <c r="AY158" s="603"/>
      <c r="AZ158" s="216"/>
      <c r="BA158" s="2357"/>
      <c r="BB158" s="1744" t="s">
        <v>329</v>
      </c>
      <c r="BC158" s="340">
        <v>13543.756033000011</v>
      </c>
      <c r="BD158" s="307">
        <v>12006.327921999984</v>
      </c>
      <c r="BE158" s="307">
        <v>8056.0868420000043</v>
      </c>
      <c r="BF158" s="307">
        <v>3340.5193510000031</v>
      </c>
      <c r="BG158" s="341">
        <v>518.68905399999994</v>
      </c>
      <c r="BH158" s="351">
        <v>3840.6751160000008</v>
      </c>
      <c r="BI158" s="307">
        <v>1374.1120399999988</v>
      </c>
      <c r="BJ158" s="307">
        <v>430.84362499999997</v>
      </c>
      <c r="BK158" s="307">
        <v>121.09631500000003</v>
      </c>
      <c r="BL158" s="341">
        <v>23.999181000000004</v>
      </c>
      <c r="BM158" s="351">
        <v>7765.7524779999922</v>
      </c>
      <c r="BN158" s="307">
        <v>8091.5107129999951</v>
      </c>
      <c r="BO158" s="307">
        <v>7167.626060000006</v>
      </c>
      <c r="BP158" s="307">
        <v>5622.2923359999986</v>
      </c>
      <c r="BQ158" s="341">
        <v>3027.4713380000012</v>
      </c>
      <c r="BR158" s="351">
        <v>2704.1743500000039</v>
      </c>
      <c r="BS158" s="307">
        <v>2238.3192859999995</v>
      </c>
      <c r="BT158" s="307">
        <v>8171.1692830000129</v>
      </c>
      <c r="BU158" s="307">
        <v>2451.7343149999988</v>
      </c>
      <c r="BV158" s="307">
        <v>6218.0453250000028</v>
      </c>
      <c r="BW158" s="307">
        <v>2339.5862209999982</v>
      </c>
      <c r="BX158" s="307">
        <v>11056.276259000027</v>
      </c>
      <c r="BY158" s="308">
        <v>2286.0741630000002</v>
      </c>
      <c r="BZ158" s="1875"/>
      <c r="CA158" s="1875"/>
      <c r="CB158" s="1875"/>
      <c r="CC158" s="1875"/>
      <c r="CD158" s="1875"/>
      <c r="CE158" s="1875"/>
      <c r="CF158" s="1875"/>
      <c r="CG158" s="1875"/>
      <c r="CH158" s="1875"/>
      <c r="CI158" s="1875"/>
      <c r="CJ158" s="1875"/>
      <c r="CK158" s="1875"/>
      <c r="CL158" s="1875"/>
      <c r="CM158" s="1875"/>
      <c r="CN158" s="1875"/>
      <c r="CO158" s="1875"/>
      <c r="CP158" s="1875"/>
      <c r="CQ158" s="1875"/>
      <c r="CR158" s="1875"/>
      <c r="CS158" s="1875"/>
      <c r="CT158" s="1875"/>
      <c r="CU158" s="1875"/>
      <c r="CV158" s="1875"/>
      <c r="CW158" s="1875"/>
      <c r="CX158" s="1875"/>
      <c r="CY158" s="1875"/>
      <c r="CZ158" s="1875"/>
    </row>
    <row r="159" s="637" customFormat="true" ht="15" customHeight="true" x14ac:dyDescent="0.2">
      <c r="A159" s="2388"/>
      <c r="B159" s="1724" t="s">
        <v>330</v>
      </c>
      <c r="C159" s="1641">
        <v>0.98087524714798524</v>
      </c>
      <c r="D159" s="1642">
        <v>0.49161778119454969</v>
      </c>
      <c r="E159" s="1642">
        <v>0.22067881509304235</v>
      </c>
      <c r="F159" s="1642">
        <v>5.6281182241931293E-2</v>
      </c>
      <c r="G159" s="1643">
        <v>0</v>
      </c>
      <c r="H159" s="1644">
        <v>0.31885925703832368</v>
      </c>
      <c r="I159" s="1642">
        <v>0</v>
      </c>
      <c r="J159" s="1642">
        <v>0</v>
      </c>
      <c r="K159" s="1642">
        <v>0</v>
      </c>
      <c r="L159" s="1645">
        <v>0</v>
      </c>
      <c r="M159" s="1646">
        <v>1.2097706055015205</v>
      </c>
      <c r="N159" s="1642">
        <v>0.71528224174515664</v>
      </c>
      <c r="O159" s="1642">
        <v>0.54528589003742944</v>
      </c>
      <c r="P159" s="1642">
        <v>0.2389143149934817</v>
      </c>
      <c r="Q159" s="1643">
        <v>9.7980570018024959E-2</v>
      </c>
      <c r="R159" s="1644">
        <v>0.19023165893344846</v>
      </c>
      <c r="S159" s="1642">
        <v>0</v>
      </c>
      <c r="T159" s="1642">
        <v>0.28633341980732979</v>
      </c>
      <c r="U159" s="1642">
        <v>0.23741081283774498</v>
      </c>
      <c r="V159" s="1642">
        <v>0.9713253680739784</v>
      </c>
      <c r="W159" s="1642">
        <v>0.25017761062519989</v>
      </c>
      <c r="X159" s="1642">
        <v>0.34330456930493841</v>
      </c>
      <c r="Y159" s="1920">
        <v>0.95240465846556277</v>
      </c>
      <c r="Z159" s="603"/>
      <c r="AA159" s="603"/>
      <c r="AB159" s="603"/>
      <c r="AC159" s="603"/>
      <c r="AD159" s="603"/>
      <c r="AE159" s="603"/>
      <c r="AF159" s="603"/>
      <c r="AG159" s="603"/>
      <c r="AH159" s="603"/>
      <c r="AI159" s="603"/>
      <c r="AJ159" s="603"/>
      <c r="AK159" s="603"/>
      <c r="AL159" s="603"/>
      <c r="AM159" s="603"/>
      <c r="AN159" s="603"/>
      <c r="AO159" s="603"/>
      <c r="AP159" s="603"/>
      <c r="AQ159" s="603"/>
      <c r="AR159" s="603"/>
      <c r="AS159" s="603"/>
      <c r="AT159" s="603"/>
      <c r="AU159" s="603"/>
      <c r="AV159" s="603"/>
      <c r="AW159" s="603"/>
      <c r="AX159" s="603"/>
      <c r="AY159" s="603"/>
      <c r="AZ159" s="216"/>
      <c r="BA159" s="2357"/>
      <c r="BB159" s="1744" t="s">
        <v>330</v>
      </c>
      <c r="BC159" s="340">
        <v>203.69838899999991</v>
      </c>
      <c r="BD159" s="307">
        <v>102.042813</v>
      </c>
      <c r="BE159" s="307">
        <v>45.791701000000003</v>
      </c>
      <c r="BF159" s="307">
        <v>11.697757000000001</v>
      </c>
      <c r="BG159" s="341">
        <v>0</v>
      </c>
      <c r="BH159" s="351">
        <v>28.119119999999995</v>
      </c>
      <c r="BI159" s="307">
        <v>0</v>
      </c>
      <c r="BJ159" s="307">
        <v>0</v>
      </c>
      <c r="BK159" s="307">
        <v>0</v>
      </c>
      <c r="BL159" s="341">
        <v>0</v>
      </c>
      <c r="BM159" s="351">
        <v>144.471024</v>
      </c>
      <c r="BN159" s="307">
        <v>85.280663000000004</v>
      </c>
      <c r="BO159" s="307">
        <v>65.146825000000007</v>
      </c>
      <c r="BP159" s="307">
        <v>28.515270999999998</v>
      </c>
      <c r="BQ159" s="341">
        <v>11.697757000000001</v>
      </c>
      <c r="BR159" s="351">
        <v>21.504626999999999</v>
      </c>
      <c r="BS159" s="307">
        <v>0</v>
      </c>
      <c r="BT159" s="307">
        <v>42.278855</v>
      </c>
      <c r="BU159" s="307">
        <v>21.690684000000001</v>
      </c>
      <c r="BV159" s="307">
        <v>93.953109000000012</v>
      </c>
      <c r="BW159" s="307">
        <v>9.9377040000000001</v>
      </c>
      <c r="BX159" s="307">
        <v>87.356272999999987</v>
      </c>
      <c r="BY159" s="308">
        <v>86.509408000000008</v>
      </c>
      <c r="BZ159" s="1875"/>
      <c r="CA159" s="1875"/>
      <c r="CB159" s="1875"/>
      <c r="CC159" s="1875"/>
      <c r="CD159" s="1875"/>
      <c r="CE159" s="1875"/>
      <c r="CF159" s="1875"/>
      <c r="CG159" s="1875"/>
      <c r="CH159" s="1875"/>
      <c r="CI159" s="1875"/>
      <c r="CJ159" s="1875"/>
      <c r="CK159" s="1875"/>
      <c r="CL159" s="1875"/>
      <c r="CM159" s="1875"/>
      <c r="CN159" s="1875"/>
      <c r="CO159" s="1875"/>
      <c r="CP159" s="1875"/>
      <c r="CQ159" s="1875"/>
      <c r="CR159" s="1875"/>
      <c r="CS159" s="1875"/>
      <c r="CT159" s="1875"/>
      <c r="CU159" s="1875"/>
      <c r="CV159" s="1875"/>
      <c r="CW159" s="1875"/>
      <c r="CX159" s="1875"/>
      <c r="CY159" s="1875"/>
      <c r="CZ159" s="1875"/>
    </row>
    <row r="160" s="637" customFormat="true" ht="15" customHeight="true" x14ac:dyDescent="0.2">
      <c r="A160" s="2389"/>
      <c r="B160" s="1725" t="s">
        <v>20</v>
      </c>
      <c r="C160" s="1641">
        <v>18.303038575221116</v>
      </c>
      <c r="D160" s="1642">
        <v>9.1469573802749728</v>
      </c>
      <c r="E160" s="1642">
        <v>2.9767271596670848</v>
      </c>
      <c r="F160" s="1642">
        <v>0.5865063074491399</v>
      </c>
      <c r="G160" s="1643">
        <v>7.7705613991242831E-2</v>
      </c>
      <c r="H160" s="1644">
        <v>5.4468892479119289</v>
      </c>
      <c r="I160" s="1642">
        <v>1.0560187862304666</v>
      </c>
      <c r="J160" s="1642">
        <v>5.9072175385427146E-2</v>
      </c>
      <c r="K160" s="1642">
        <v>4.1324926876266523E-2</v>
      </c>
      <c r="L160" s="1645">
        <v>0</v>
      </c>
      <c r="M160" s="1646">
        <v>22.333890412600979</v>
      </c>
      <c r="N160" s="1642">
        <v>13.313161443366806</v>
      </c>
      <c r="O160" s="1642">
        <v>9.350496803146445</v>
      </c>
      <c r="P160" s="1642">
        <v>3.3476154582047037</v>
      </c>
      <c r="Q160" s="1643">
        <v>0.85212602284859829</v>
      </c>
      <c r="R160" s="1644">
        <v>3.9180425917806758</v>
      </c>
      <c r="S160" s="1642">
        <v>0.74348194106337373</v>
      </c>
      <c r="T160" s="1642">
        <v>8.6652796233360938</v>
      </c>
      <c r="U160" s="1642">
        <v>13.729520394124872</v>
      </c>
      <c r="V160" s="1642">
        <v>4.5012237946243001</v>
      </c>
      <c r="W160" s="1642">
        <v>11.619757409718382</v>
      </c>
      <c r="X160" s="1642">
        <v>4.2383469655828936</v>
      </c>
      <c r="Y160" s="1920">
        <v>14.874721272275798</v>
      </c>
      <c r="Z160" s="603"/>
      <c r="AA160" s="603"/>
      <c r="AB160" s="603"/>
      <c r="AC160" s="603"/>
      <c r="AD160" s="603"/>
      <c r="AE160" s="603"/>
      <c r="AF160" s="603"/>
      <c r="AG160" s="603"/>
      <c r="AH160" s="603"/>
      <c r="AI160" s="603"/>
      <c r="AJ160" s="603"/>
      <c r="AK160" s="603"/>
      <c r="AL160" s="603"/>
      <c r="AM160" s="603"/>
      <c r="AN160" s="603"/>
      <c r="AO160" s="603"/>
      <c r="AP160" s="603"/>
      <c r="AQ160" s="603"/>
      <c r="AR160" s="603"/>
      <c r="AS160" s="603"/>
      <c r="AT160" s="603"/>
      <c r="AU160" s="603"/>
      <c r="AV160" s="603"/>
      <c r="AW160" s="603"/>
      <c r="AX160" s="603"/>
      <c r="AY160" s="603"/>
      <c r="AZ160" s="216"/>
      <c r="BA160" s="2357"/>
      <c r="BB160" s="1744" t="s">
        <v>20</v>
      </c>
      <c r="BC160" s="340">
        <v>3800.9925140000037</v>
      </c>
      <c r="BD160" s="307">
        <v>1898.5913389999996</v>
      </c>
      <c r="BE160" s="307">
        <v>617.68230899999992</v>
      </c>
      <c r="BF160" s="307">
        <v>121.902348</v>
      </c>
      <c r="BG160" s="341">
        <v>16.135546999999999</v>
      </c>
      <c r="BH160" s="351">
        <v>480.34275000000002</v>
      </c>
      <c r="BI160" s="307">
        <v>93.285898000000003</v>
      </c>
      <c r="BJ160" s="307">
        <v>5.2147589999999999</v>
      </c>
      <c r="BK160" s="307">
        <v>3.6468050000000001</v>
      </c>
      <c r="BL160" s="341">
        <v>0</v>
      </c>
      <c r="BM160" s="351">
        <v>2667.1172230000016</v>
      </c>
      <c r="BN160" s="307">
        <v>1587.2828489999988</v>
      </c>
      <c r="BO160" s="307">
        <v>1117.1299129999998</v>
      </c>
      <c r="BP160" s="307">
        <v>399.54977999999994</v>
      </c>
      <c r="BQ160" s="341">
        <v>101.73407999999999</v>
      </c>
      <c r="BR160" s="351">
        <v>442.91284100000013</v>
      </c>
      <c r="BS160" s="307">
        <v>151.99065899999999</v>
      </c>
      <c r="BT160" s="307">
        <v>1279.4807570000009</v>
      </c>
      <c r="BU160" s="307">
        <v>1254.3771059999992</v>
      </c>
      <c r="BV160" s="307">
        <v>435.38857699999983</v>
      </c>
      <c r="BW160" s="307">
        <v>461.56692200000003</v>
      </c>
      <c r="BX160" s="307">
        <v>1078.4773279999999</v>
      </c>
      <c r="BY160" s="308">
        <v>1351.1098669999994</v>
      </c>
      <c r="BZ160" s="1875"/>
      <c r="CA160" s="1875"/>
      <c r="CB160" s="1875"/>
      <c r="CC160" s="1875"/>
      <c r="CD160" s="1875"/>
      <c r="CE160" s="1875"/>
      <c r="CF160" s="1875"/>
      <c r="CG160" s="1875"/>
      <c r="CH160" s="1875"/>
      <c r="CI160" s="1875"/>
      <c r="CJ160" s="1875"/>
      <c r="CK160" s="1875"/>
      <c r="CL160" s="1875"/>
      <c r="CM160" s="1875"/>
      <c r="CN160" s="1875"/>
      <c r="CO160" s="1875"/>
      <c r="CP160" s="1875"/>
      <c r="CQ160" s="1875"/>
      <c r="CR160" s="1875"/>
      <c r="CS160" s="1875"/>
      <c r="CT160" s="1875"/>
      <c r="CU160" s="1875"/>
      <c r="CV160" s="1875"/>
      <c r="CW160" s="1875"/>
      <c r="CX160" s="1875"/>
      <c r="CY160" s="1875"/>
      <c r="CZ160" s="1875"/>
    </row>
    <row r="161" s="239" customFormat="true" ht="15" customHeight="true" x14ac:dyDescent="0.2">
      <c r="B161" s="135"/>
      <c r="C161" s="886"/>
      <c r="D161" s="844"/>
      <c r="E161" s="844"/>
      <c r="F161" s="844"/>
      <c r="G161" s="845"/>
      <c r="H161" s="887"/>
      <c r="I161" s="844"/>
      <c r="J161" s="844"/>
      <c r="K161" s="844"/>
      <c r="L161" s="888"/>
      <c r="M161" s="886"/>
      <c r="N161" s="844"/>
      <c r="O161" s="844"/>
      <c r="P161" s="844"/>
      <c r="Q161" s="845"/>
      <c r="R161" s="887"/>
      <c r="S161" s="844"/>
      <c r="T161" s="844"/>
      <c r="U161" s="844"/>
      <c r="V161" s="844"/>
      <c r="W161" s="844"/>
      <c r="X161" s="844"/>
      <c r="Y161" s="888"/>
      <c r="Z161" s="603"/>
      <c r="AA161" s="603"/>
      <c r="AB161" s="603"/>
      <c r="AC161" s="603"/>
      <c r="AD161" s="603"/>
      <c r="AE161" s="603"/>
      <c r="AF161" s="603"/>
      <c r="AG161" s="603"/>
      <c r="AH161" s="603"/>
      <c r="AI161" s="603"/>
      <c r="AJ161" s="603"/>
      <c r="AK161" s="603"/>
      <c r="AL161" s="603"/>
      <c r="AM161" s="603"/>
      <c r="AN161" s="603"/>
      <c r="AO161" s="603"/>
      <c r="AP161" s="603"/>
      <c r="AQ161" s="603"/>
      <c r="AR161" s="603"/>
      <c r="AS161" s="603"/>
      <c r="AT161" s="603"/>
      <c r="AU161" s="603"/>
      <c r="AV161" s="603"/>
      <c r="AW161" s="603"/>
      <c r="AX161" s="603"/>
      <c r="AY161" s="603"/>
      <c r="AZ161" s="216"/>
      <c r="BA161" s="2358"/>
      <c r="BB161" s="1745" t="s">
        <v>169</v>
      </c>
      <c r="BC161" s="340">
        <v>20767.002693999864</v>
      </c>
      <c r="BD161" s="307">
        <v>20756.534223000006</v>
      </c>
      <c r="BE161" s="307">
        <v>20750.383756000032</v>
      </c>
      <c r="BF161" s="307">
        <v>20784.490542000014</v>
      </c>
      <c r="BG161" s="341">
        <v>20764.969441999936</v>
      </c>
      <c r="BH161" s="351">
        <v>8818.6619579999715</v>
      </c>
      <c r="BI161" s="307">
        <v>8833.7347039999713</v>
      </c>
      <c r="BJ161" s="307">
        <v>8827.7754559999812</v>
      </c>
      <c r="BK161" s="307">
        <v>8824.7101100000036</v>
      </c>
      <c r="BL161" s="341">
        <v>8832.3340990000215</v>
      </c>
      <c r="BM161" s="351">
        <v>11942.018044000029</v>
      </c>
      <c r="BN161" s="307">
        <v>11922.659059999996</v>
      </c>
      <c r="BO161" s="307">
        <v>11947.278700999985</v>
      </c>
      <c r="BP161" s="307">
        <v>11935.35473200004</v>
      </c>
      <c r="BQ161" s="341">
        <v>11938.853793000007</v>
      </c>
      <c r="BR161" s="351">
        <v>11304.441710999998</v>
      </c>
      <c r="BS161" s="307">
        <v>20443.086860000065</v>
      </c>
      <c r="BT161" s="307">
        <v>14765.602641999987</v>
      </c>
      <c r="BU161" s="307">
        <v>9136.3505059999879</v>
      </c>
      <c r="BV161" s="307">
        <v>9672.671185999985</v>
      </c>
      <c r="BW161" s="307">
        <v>3972.2595379999989</v>
      </c>
      <c r="BX161" s="307">
        <v>25445.706469000201</v>
      </c>
      <c r="BY161" s="308">
        <v>9083.2617449999634</v>
      </c>
      <c r="BZ161" s="1875"/>
      <c r="CA161" s="1875"/>
      <c r="CB161" s="1875"/>
      <c r="CC161" s="1875"/>
      <c r="CD161" s="1875"/>
      <c r="CE161" s="1875"/>
      <c r="CF161" s="1875"/>
      <c r="CG161" s="1875"/>
      <c r="CH161" s="1875"/>
      <c r="CI161" s="1875"/>
      <c r="CJ161" s="1875"/>
      <c r="CK161" s="1875"/>
      <c r="CL161" s="1875"/>
      <c r="CM161" s="1875"/>
      <c r="CN161" s="1875"/>
      <c r="CO161" s="1875"/>
      <c r="CP161" s="1875"/>
      <c r="CQ161" s="1875"/>
      <c r="CR161" s="1875"/>
      <c r="CS161" s="1875"/>
      <c r="CT161" s="1875"/>
      <c r="CU161" s="1875"/>
      <c r="CV161" s="1875"/>
      <c r="CW161" s="1875"/>
      <c r="CX161" s="1875"/>
      <c r="CY161" s="1875"/>
      <c r="CZ161" s="1875"/>
    </row>
    <row r="162" s="239" customFormat="true" ht="15" customHeight="true" x14ac:dyDescent="0.2">
      <c r="A162" s="1557"/>
      <c r="B162" s="1726"/>
      <c r="C162" s="886"/>
      <c r="D162" s="844"/>
      <c r="E162" s="844"/>
      <c r="F162" s="844"/>
      <c r="G162" s="845"/>
      <c r="H162" s="887"/>
      <c r="I162" s="844"/>
      <c r="J162" s="844"/>
      <c r="K162" s="844"/>
      <c r="L162" s="888"/>
      <c r="M162" s="886"/>
      <c r="N162" s="844"/>
      <c r="O162" s="844"/>
      <c r="P162" s="844"/>
      <c r="Q162" s="845"/>
      <c r="R162" s="887"/>
      <c r="S162" s="844"/>
      <c r="T162" s="844"/>
      <c r="U162" s="844"/>
      <c r="V162" s="844"/>
      <c r="W162" s="844"/>
      <c r="X162" s="844"/>
      <c r="Y162" s="888"/>
      <c r="Z162" s="603"/>
      <c r="AA162" s="603"/>
      <c r="AB162" s="603"/>
      <c r="AC162" s="603"/>
      <c r="AD162" s="603"/>
      <c r="AE162" s="603"/>
      <c r="AF162" s="603"/>
      <c r="AG162" s="603"/>
      <c r="AH162" s="603"/>
      <c r="AI162" s="603"/>
      <c r="AJ162" s="603"/>
      <c r="AK162" s="603"/>
      <c r="AL162" s="603"/>
      <c r="AM162" s="603"/>
      <c r="AN162" s="603"/>
      <c r="AO162" s="603"/>
      <c r="AP162" s="603"/>
      <c r="AQ162" s="603"/>
      <c r="AR162" s="603"/>
      <c r="AS162" s="603"/>
      <c r="AT162" s="603"/>
      <c r="AU162" s="603"/>
      <c r="AV162" s="603"/>
      <c r="AW162" s="603"/>
      <c r="AX162" s="603"/>
      <c r="AY162" s="603"/>
      <c r="AZ162" s="216"/>
      <c r="BA162" s="459"/>
      <c r="BB162" s="159"/>
      <c r="BC162" s="340"/>
      <c r="BD162" s="307"/>
      <c r="BE162" s="307"/>
      <c r="BF162" s="307"/>
      <c r="BG162" s="341"/>
      <c r="BH162" s="351"/>
      <c r="BI162" s="307"/>
      <c r="BJ162" s="307"/>
      <c r="BK162" s="307"/>
      <c r="BL162" s="341"/>
      <c r="BM162" s="351"/>
      <c r="BN162" s="307"/>
      <c r="BO162" s="307"/>
      <c r="BP162" s="307"/>
      <c r="BQ162" s="341"/>
      <c r="BR162" s="351"/>
      <c r="BS162" s="307"/>
      <c r="BT162" s="307"/>
      <c r="BU162" s="307"/>
      <c r="BV162" s="307"/>
      <c r="BW162" s="307"/>
      <c r="BX162" s="307"/>
      <c r="BY162" s="308"/>
      <c r="BZ162" s="1875"/>
      <c r="CA162" s="1875"/>
      <c r="CB162" s="1875"/>
      <c r="CC162" s="1875"/>
      <c r="CD162" s="1875"/>
      <c r="CE162" s="1875"/>
      <c r="CF162" s="1875"/>
      <c r="CG162" s="1875"/>
      <c r="CH162" s="1875"/>
      <c r="CI162" s="1875"/>
      <c r="CJ162" s="1875"/>
      <c r="CK162" s="1875"/>
      <c r="CL162" s="1875"/>
      <c r="CM162" s="1875"/>
      <c r="CN162" s="1875"/>
      <c r="CO162" s="1875"/>
      <c r="CP162" s="1875"/>
      <c r="CQ162" s="1875"/>
      <c r="CR162" s="1875"/>
      <c r="CS162" s="1875"/>
      <c r="CT162" s="1875"/>
      <c r="CU162" s="1875"/>
      <c r="CV162" s="1875"/>
      <c r="CW162" s="1875"/>
      <c r="CX162" s="1875"/>
      <c r="CY162" s="1875"/>
      <c r="CZ162" s="1875"/>
    </row>
    <row r="163" s="239" customFormat="true" ht="15" customHeight="true" x14ac:dyDescent="0.2">
      <c r="A163" s="728"/>
      <c r="B163" s="813"/>
      <c r="C163" s="886"/>
      <c r="D163" s="844"/>
      <c r="E163" s="844"/>
      <c r="F163" s="844"/>
      <c r="G163" s="845"/>
      <c r="H163" s="887"/>
      <c r="I163" s="844"/>
      <c r="J163" s="844"/>
      <c r="K163" s="844"/>
      <c r="L163" s="888"/>
      <c r="M163" s="886"/>
      <c r="N163" s="844"/>
      <c r="O163" s="844"/>
      <c r="P163" s="844"/>
      <c r="Q163" s="845"/>
      <c r="R163" s="887"/>
      <c r="S163" s="844"/>
      <c r="T163" s="844"/>
      <c r="U163" s="844"/>
      <c r="V163" s="844"/>
      <c r="W163" s="844"/>
      <c r="X163" s="844"/>
      <c r="Y163" s="888"/>
      <c r="Z163" s="603"/>
      <c r="AA163" s="603"/>
      <c r="AB163" s="603"/>
      <c r="AC163" s="603"/>
      <c r="AD163" s="603"/>
      <c r="AE163" s="603"/>
      <c r="AF163" s="603"/>
      <c r="AG163" s="603"/>
      <c r="AH163" s="603"/>
      <c r="AI163" s="603"/>
      <c r="AJ163" s="603"/>
      <c r="AK163" s="603"/>
      <c r="AL163" s="603"/>
      <c r="AM163" s="603"/>
      <c r="AN163" s="603"/>
      <c r="AO163" s="603"/>
      <c r="AP163" s="603"/>
      <c r="AQ163" s="603"/>
      <c r="AR163" s="603"/>
      <c r="AS163" s="603"/>
      <c r="AT163" s="603"/>
      <c r="AU163" s="603"/>
      <c r="AV163" s="603"/>
      <c r="AW163" s="603"/>
      <c r="AX163" s="603"/>
      <c r="AY163" s="603"/>
      <c r="AZ163" s="216"/>
      <c r="BA163" s="459"/>
      <c r="BB163" s="159"/>
      <c r="BC163" s="340"/>
      <c r="BD163" s="307"/>
      <c r="BE163" s="307"/>
      <c r="BF163" s="307"/>
      <c r="BG163" s="341"/>
      <c r="BH163" s="351"/>
      <c r="BI163" s="307"/>
      <c r="BJ163" s="307"/>
      <c r="BK163" s="307"/>
      <c r="BL163" s="341"/>
      <c r="BM163" s="351"/>
      <c r="BN163" s="307"/>
      <c r="BO163" s="307"/>
      <c r="BP163" s="307"/>
      <c r="BQ163" s="341"/>
      <c r="BR163" s="351"/>
      <c r="BS163" s="307"/>
      <c r="BT163" s="307"/>
      <c r="BU163" s="307"/>
      <c r="BV163" s="307"/>
      <c r="BW163" s="307"/>
      <c r="BX163" s="307"/>
      <c r="BY163" s="308"/>
      <c r="BZ163" s="1875"/>
      <c r="CA163" s="1875"/>
      <c r="CB163" s="1875"/>
      <c r="CC163" s="1875"/>
      <c r="CD163" s="1875"/>
      <c r="CE163" s="1875"/>
      <c r="CF163" s="1875"/>
      <c r="CG163" s="1875"/>
      <c r="CH163" s="1875"/>
      <c r="CI163" s="1875"/>
      <c r="CJ163" s="1875"/>
      <c r="CK163" s="1875"/>
      <c r="CL163" s="1875"/>
      <c r="CM163" s="1875"/>
      <c r="CN163" s="1875"/>
      <c r="CO163" s="1875"/>
      <c r="CP163" s="1875"/>
      <c r="CQ163" s="1875"/>
      <c r="CR163" s="1875"/>
      <c r="CS163" s="1875"/>
      <c r="CT163" s="1875"/>
      <c r="CU163" s="1875"/>
      <c r="CV163" s="1875"/>
      <c r="CW163" s="1875"/>
      <c r="CX163" s="1875"/>
      <c r="CY163" s="1875"/>
      <c r="CZ163" s="1875"/>
    </row>
    <row r="164" s="637" customFormat="true" ht="15" customHeight="true" x14ac:dyDescent="0.2">
      <c r="A164" s="801"/>
      <c r="B164" s="818"/>
      <c r="C164" s="1647"/>
      <c r="D164" s="935"/>
      <c r="E164" s="935"/>
      <c r="F164" s="935"/>
      <c r="G164" s="1648"/>
      <c r="H164" s="934"/>
      <c r="I164" s="935"/>
      <c r="J164" s="935"/>
      <c r="K164" s="935"/>
      <c r="L164" s="1649"/>
      <c r="M164" s="1650"/>
      <c r="N164" s="935"/>
      <c r="O164" s="935"/>
      <c r="P164" s="935"/>
      <c r="Q164" s="1648"/>
      <c r="R164" s="934"/>
      <c r="S164" s="935"/>
      <c r="T164" s="935"/>
      <c r="U164" s="935"/>
      <c r="V164" s="935"/>
      <c r="W164" s="935"/>
      <c r="X164" s="935"/>
      <c r="Y164" s="1921"/>
      <c r="Z164" s="603"/>
      <c r="AA164" s="603"/>
      <c r="AB164" s="603"/>
      <c r="AC164" s="603"/>
      <c r="AD164" s="603"/>
      <c r="AE164" s="603"/>
      <c r="AF164" s="603"/>
      <c r="AG164" s="603"/>
      <c r="AH164" s="603"/>
      <c r="AI164" s="603"/>
      <c r="AJ164" s="603"/>
      <c r="AK164" s="603"/>
      <c r="AL164" s="603"/>
      <c r="AM164" s="603"/>
      <c r="AN164" s="603"/>
      <c r="AO164" s="603"/>
      <c r="AP164" s="603"/>
      <c r="AQ164" s="603"/>
      <c r="AR164" s="603"/>
      <c r="AS164" s="603"/>
      <c r="AT164" s="603"/>
      <c r="AU164" s="603"/>
      <c r="AV164" s="603"/>
      <c r="AW164" s="603"/>
      <c r="AX164" s="603"/>
      <c r="AY164" s="603"/>
      <c r="AZ164" s="216"/>
      <c r="BA164" s="459"/>
      <c r="BB164" s="159"/>
      <c r="BC164" s="340"/>
      <c r="BD164" s="307"/>
      <c r="BE164" s="307"/>
      <c r="BF164" s="307"/>
      <c r="BG164" s="341"/>
      <c r="BH164" s="351"/>
      <c r="BI164" s="307"/>
      <c r="BJ164" s="307"/>
      <c r="BK164" s="307"/>
      <c r="BL164" s="341"/>
      <c r="BM164" s="351"/>
      <c r="BN164" s="307"/>
      <c r="BO164" s="307"/>
      <c r="BP164" s="307"/>
      <c r="BQ164" s="341"/>
      <c r="BR164" s="351"/>
      <c r="BS164" s="307"/>
      <c r="BT164" s="307"/>
      <c r="BU164" s="307"/>
      <c r="BV164" s="307"/>
      <c r="BW164" s="307"/>
      <c r="BX164" s="307"/>
      <c r="BY164" s="308"/>
      <c r="BZ164" s="1875"/>
      <c r="CA164" s="1875"/>
      <c r="CB164" s="1875"/>
      <c r="CC164" s="1875"/>
      <c r="CD164" s="1875"/>
      <c r="CE164" s="1875"/>
      <c r="CF164" s="1875"/>
      <c r="CG164" s="1875"/>
      <c r="CH164" s="1875"/>
      <c r="CI164" s="1875"/>
      <c r="CJ164" s="1875"/>
      <c r="CK164" s="1875"/>
      <c r="CL164" s="1875"/>
      <c r="CM164" s="1875"/>
      <c r="CN164" s="1875"/>
      <c r="CO164" s="1875"/>
      <c r="CP164" s="1875"/>
      <c r="CQ164" s="1875"/>
      <c r="CR164" s="1875"/>
      <c r="CS164" s="1875"/>
      <c r="CT164" s="1875"/>
      <c r="CU164" s="1875"/>
      <c r="CV164" s="1875"/>
      <c r="CW164" s="1875"/>
      <c r="CX164" s="1875"/>
      <c r="CY164" s="1875"/>
      <c r="CZ164" s="1875"/>
    </row>
    <row r="165" s="637" customFormat="true" ht="15" customHeight="true" x14ac:dyDescent="0.2">
      <c r="A165" s="1546"/>
      <c r="B165" s="1727"/>
      <c r="C165" s="1501"/>
      <c r="D165" s="1502"/>
      <c r="E165" s="1502"/>
      <c r="F165" s="1502"/>
      <c r="G165" s="1536"/>
      <c r="H165" s="1528"/>
      <c r="I165" s="1502"/>
      <c r="J165" s="1502"/>
      <c r="K165" s="1502"/>
      <c r="L165" s="1509"/>
      <c r="M165" s="1518"/>
      <c r="N165" s="1502"/>
      <c r="O165" s="1502"/>
      <c r="P165" s="1502"/>
      <c r="Q165" s="1536"/>
      <c r="R165" s="1528"/>
      <c r="S165" s="1502"/>
      <c r="T165" s="1502"/>
      <c r="U165" s="1502"/>
      <c r="V165" s="1502"/>
      <c r="W165" s="1502"/>
      <c r="X165" s="1502"/>
      <c r="Y165" s="1922"/>
      <c r="Z165" s="603"/>
      <c r="AA165" s="603"/>
      <c r="AB165" s="603"/>
      <c r="AC165" s="603"/>
      <c r="AD165" s="603"/>
      <c r="AE165" s="603"/>
      <c r="AF165" s="603"/>
      <c r="AG165" s="603"/>
      <c r="AH165" s="603"/>
      <c r="AI165" s="603"/>
      <c r="AJ165" s="603"/>
      <c r="AK165" s="603"/>
      <c r="AL165" s="603"/>
      <c r="AM165" s="603"/>
      <c r="AN165" s="603"/>
      <c r="AO165" s="603"/>
      <c r="AP165" s="603"/>
      <c r="AQ165" s="603"/>
      <c r="AR165" s="603"/>
      <c r="AS165" s="603"/>
      <c r="AT165" s="603"/>
      <c r="AU165" s="603"/>
      <c r="AV165" s="603"/>
      <c r="AW165" s="603"/>
      <c r="AX165" s="603"/>
      <c r="AY165" s="603"/>
      <c r="AZ165" s="216"/>
      <c r="BA165" s="459"/>
      <c r="BB165" s="159"/>
      <c r="BC165" s="340"/>
      <c r="BD165" s="307"/>
      <c r="BE165" s="307"/>
      <c r="BF165" s="307"/>
      <c r="BG165" s="341"/>
      <c r="BH165" s="351"/>
      <c r="BI165" s="307"/>
      <c r="BJ165" s="307"/>
      <c r="BK165" s="307"/>
      <c r="BL165" s="341"/>
      <c r="BM165" s="351"/>
      <c r="BN165" s="307"/>
      <c r="BO165" s="307"/>
      <c r="BP165" s="307"/>
      <c r="BQ165" s="341"/>
      <c r="BR165" s="351"/>
      <c r="BS165" s="307"/>
      <c r="BT165" s="307"/>
      <c r="BU165" s="307"/>
      <c r="BV165" s="307"/>
      <c r="BW165" s="307"/>
      <c r="BX165" s="307"/>
      <c r="BY165" s="308"/>
      <c r="BZ165" s="1875"/>
      <c r="CA165" s="1875"/>
      <c r="CB165" s="1875"/>
      <c r="CC165" s="1875"/>
      <c r="CD165" s="1875"/>
      <c r="CE165" s="1875"/>
      <c r="CF165" s="1875"/>
      <c r="CG165" s="1875"/>
      <c r="CH165" s="1875"/>
      <c r="CI165" s="1875"/>
      <c r="CJ165" s="1875"/>
      <c r="CK165" s="1875"/>
      <c r="CL165" s="1875"/>
      <c r="CM165" s="1875"/>
      <c r="CN165" s="1875"/>
      <c r="CO165" s="1875"/>
      <c r="CP165" s="1875"/>
      <c r="CQ165" s="1875"/>
      <c r="CR165" s="1875"/>
      <c r="CS165" s="1875"/>
      <c r="CT165" s="1875"/>
      <c r="CU165" s="1875"/>
      <c r="CV165" s="1875"/>
      <c r="CW165" s="1875"/>
      <c r="CX165" s="1875"/>
      <c r="CY165" s="1875"/>
      <c r="CZ165" s="1875"/>
    </row>
    <row r="166" s="637" customFormat="true" ht="15" customHeight="true" x14ac:dyDescent="0.2">
      <c r="A166" s="1547"/>
      <c r="B166" s="1728"/>
      <c r="C166" s="1503"/>
      <c r="D166" s="1504"/>
      <c r="E166" s="1504"/>
      <c r="F166" s="1504"/>
      <c r="G166" s="1537"/>
      <c r="H166" s="1529"/>
      <c r="I166" s="1504"/>
      <c r="J166" s="1504"/>
      <c r="K166" s="1504"/>
      <c r="L166" s="1510"/>
      <c r="M166" s="1519"/>
      <c r="N166" s="1504"/>
      <c r="O166" s="1504"/>
      <c r="P166" s="1504"/>
      <c r="Q166" s="1537"/>
      <c r="R166" s="1529"/>
      <c r="S166" s="1504"/>
      <c r="T166" s="1504"/>
      <c r="U166" s="1504"/>
      <c r="V166" s="1504"/>
      <c r="W166" s="1504"/>
      <c r="X166" s="1504"/>
      <c r="Y166" s="1923"/>
      <c r="Z166" s="603"/>
      <c r="AA166" s="603"/>
      <c r="AB166" s="603"/>
      <c r="AC166" s="603"/>
      <c r="AD166" s="603"/>
      <c r="AE166" s="603"/>
      <c r="AF166" s="603"/>
      <c r="AG166" s="603"/>
      <c r="AH166" s="603"/>
      <c r="AI166" s="603"/>
      <c r="AJ166" s="603"/>
      <c r="AK166" s="603"/>
      <c r="AL166" s="603"/>
      <c r="AM166" s="603"/>
      <c r="AN166" s="603"/>
      <c r="AO166" s="603"/>
      <c r="AP166" s="603"/>
      <c r="AQ166" s="603"/>
      <c r="AR166" s="603"/>
      <c r="AS166" s="603"/>
      <c r="AT166" s="603"/>
      <c r="AU166" s="603"/>
      <c r="AV166" s="603"/>
      <c r="AW166" s="603"/>
      <c r="AX166" s="603"/>
      <c r="AY166" s="603"/>
      <c r="AZ166" s="216"/>
      <c r="BA166" s="459"/>
      <c r="BB166" s="159"/>
      <c r="BC166" s="340"/>
      <c r="BD166" s="307"/>
      <c r="BE166" s="307"/>
      <c r="BF166" s="307"/>
      <c r="BG166" s="341"/>
      <c r="BH166" s="351"/>
      <c r="BI166" s="307"/>
      <c r="BJ166" s="307"/>
      <c r="BK166" s="307"/>
      <c r="BL166" s="341"/>
      <c r="BM166" s="351"/>
      <c r="BN166" s="307"/>
      <c r="BO166" s="307"/>
      <c r="BP166" s="307"/>
      <c r="BQ166" s="341"/>
      <c r="BR166" s="351"/>
      <c r="BS166" s="307"/>
      <c r="BT166" s="307"/>
      <c r="BU166" s="307"/>
      <c r="BV166" s="307"/>
      <c r="BW166" s="307"/>
      <c r="BX166" s="307"/>
      <c r="BY166" s="308"/>
      <c r="BZ166" s="1875"/>
      <c r="CA166" s="1875"/>
      <c r="CB166" s="1875"/>
      <c r="CC166" s="1875"/>
      <c r="CD166" s="1875"/>
      <c r="CE166" s="1875"/>
      <c r="CF166" s="1875"/>
      <c r="CG166" s="1875"/>
      <c r="CH166" s="1875"/>
      <c r="CI166" s="1875"/>
      <c r="CJ166" s="1875"/>
      <c r="CK166" s="1875"/>
      <c r="CL166" s="1875"/>
      <c r="CM166" s="1875"/>
      <c r="CN166" s="1875"/>
      <c r="CO166" s="1875"/>
      <c r="CP166" s="1875"/>
      <c r="CQ166" s="1875"/>
      <c r="CR166" s="1875"/>
      <c r="CS166" s="1875"/>
      <c r="CT166" s="1875"/>
      <c r="CU166" s="1875"/>
      <c r="CV166" s="1875"/>
      <c r="CW166" s="1875"/>
      <c r="CX166" s="1875"/>
      <c r="CY166" s="1875"/>
      <c r="CZ166" s="1875"/>
    </row>
    <row r="167" s="637" customFormat="true" ht="15" customHeight="true" x14ac:dyDescent="0.2">
      <c r="A167" s="1548"/>
      <c r="B167" s="1729"/>
      <c r="C167" s="1651"/>
      <c r="D167" s="1652"/>
      <c r="E167" s="1652"/>
      <c r="F167" s="1652"/>
      <c r="G167" s="1653"/>
      <c r="H167" s="1654"/>
      <c r="I167" s="1652"/>
      <c r="J167" s="1652"/>
      <c r="K167" s="1652"/>
      <c r="L167" s="1655"/>
      <c r="M167" s="1656"/>
      <c r="N167" s="1652"/>
      <c r="O167" s="1652"/>
      <c r="P167" s="1652"/>
      <c r="Q167" s="1653"/>
      <c r="R167" s="1654"/>
      <c r="S167" s="1652"/>
      <c r="T167" s="1652"/>
      <c r="U167" s="1652"/>
      <c r="V167" s="1652"/>
      <c r="W167" s="1652"/>
      <c r="X167" s="1652"/>
      <c r="Y167" s="1924"/>
      <c r="Z167" s="603"/>
      <c r="AA167" s="603"/>
      <c r="AB167" s="603"/>
      <c r="AC167" s="603"/>
      <c r="AD167" s="603"/>
      <c r="AE167" s="603"/>
      <c r="AF167" s="603"/>
      <c r="AG167" s="603"/>
      <c r="AH167" s="603"/>
      <c r="AI167" s="603"/>
      <c r="AJ167" s="603"/>
      <c r="AK167" s="603"/>
      <c r="AL167" s="603"/>
      <c r="AM167" s="603"/>
      <c r="AN167" s="603"/>
      <c r="AO167" s="603"/>
      <c r="AP167" s="603"/>
      <c r="AQ167" s="603"/>
      <c r="AR167" s="603"/>
      <c r="AS167" s="603"/>
      <c r="AT167" s="603"/>
      <c r="AU167" s="603"/>
      <c r="AV167" s="603"/>
      <c r="AW167" s="603"/>
      <c r="AX167" s="603"/>
      <c r="AY167" s="603"/>
      <c r="AZ167" s="216"/>
      <c r="BA167" s="459"/>
      <c r="BB167" s="159"/>
      <c r="BC167" s="340"/>
      <c r="BD167" s="307"/>
      <c r="BE167" s="307"/>
      <c r="BF167" s="307"/>
      <c r="BG167" s="341"/>
      <c r="BH167" s="351"/>
      <c r="BI167" s="307"/>
      <c r="BJ167" s="307"/>
      <c r="BK167" s="307"/>
      <c r="BL167" s="341"/>
      <c r="BM167" s="351"/>
      <c r="BN167" s="307"/>
      <c r="BO167" s="307"/>
      <c r="BP167" s="307"/>
      <c r="BQ167" s="341"/>
      <c r="BR167" s="351"/>
      <c r="BS167" s="307"/>
      <c r="BT167" s="307"/>
      <c r="BU167" s="307"/>
      <c r="BV167" s="307"/>
      <c r="BW167" s="307"/>
      <c r="BX167" s="307"/>
      <c r="BY167" s="308"/>
      <c r="BZ167" s="1875"/>
      <c r="CA167" s="1875"/>
      <c r="CB167" s="1875"/>
      <c r="CC167" s="1875"/>
      <c r="CD167" s="1875"/>
      <c r="CE167" s="1875"/>
      <c r="CF167" s="1875"/>
      <c r="CG167" s="1875"/>
      <c r="CH167" s="1875"/>
      <c r="CI167" s="1875"/>
      <c r="CJ167" s="1875"/>
      <c r="CK167" s="1875"/>
      <c r="CL167" s="1875"/>
      <c r="CM167" s="1875"/>
      <c r="CN167" s="1875"/>
      <c r="CO167" s="1875"/>
      <c r="CP167" s="1875"/>
      <c r="CQ167" s="1875"/>
      <c r="CR167" s="1875"/>
      <c r="CS167" s="1875"/>
      <c r="CT167" s="1875"/>
      <c r="CU167" s="1875"/>
      <c r="CV167" s="1875"/>
      <c r="CW167" s="1875"/>
      <c r="CX167" s="1875"/>
      <c r="CY167" s="1875"/>
      <c r="CZ167" s="1875"/>
    </row>
    <row r="168" s="637" customFormat="true" ht="15" customHeight="true" x14ac:dyDescent="0.2">
      <c r="A168" s="1549"/>
      <c r="B168" s="1730"/>
      <c r="C168" s="1657"/>
      <c r="D168" s="1658"/>
      <c r="E168" s="1658"/>
      <c r="F168" s="1658"/>
      <c r="G168" s="1659"/>
      <c r="H168" s="1660"/>
      <c r="I168" s="1658"/>
      <c r="J168" s="1658"/>
      <c r="K168" s="1658"/>
      <c r="L168" s="1661"/>
      <c r="M168" s="1662"/>
      <c r="N168" s="1658"/>
      <c r="O168" s="1658"/>
      <c r="P168" s="1658"/>
      <c r="Q168" s="1659"/>
      <c r="R168" s="1660"/>
      <c r="S168" s="1658"/>
      <c r="T168" s="1658"/>
      <c r="U168" s="1658"/>
      <c r="V168" s="1658"/>
      <c r="W168" s="1658"/>
      <c r="X168" s="1658"/>
      <c r="Y168" s="1925"/>
      <c r="Z168" s="603"/>
      <c r="AA168" s="603"/>
      <c r="AB168" s="603"/>
      <c r="AC168" s="603"/>
      <c r="AD168" s="603"/>
      <c r="AE168" s="603"/>
      <c r="AF168" s="603"/>
      <c r="AG168" s="603"/>
      <c r="AH168" s="603"/>
      <c r="AI168" s="603"/>
      <c r="AJ168" s="603"/>
      <c r="AK168" s="603"/>
      <c r="AL168" s="603"/>
      <c r="AM168" s="603"/>
      <c r="AN168" s="603"/>
      <c r="AO168" s="603"/>
      <c r="AP168" s="603"/>
      <c r="AQ168" s="603"/>
      <c r="AR168" s="603"/>
      <c r="AS168" s="603"/>
      <c r="AT168" s="603"/>
      <c r="AU168" s="603"/>
      <c r="AV168" s="603"/>
      <c r="AW168" s="603"/>
      <c r="AX168" s="603"/>
      <c r="AY168" s="603"/>
      <c r="AZ168" s="216"/>
      <c r="BA168" s="459"/>
      <c r="BB168" s="159"/>
      <c r="BC168" s="340"/>
      <c r="BD168" s="307"/>
      <c r="BE168" s="307"/>
      <c r="BF168" s="307"/>
      <c r="BG168" s="341"/>
      <c r="BH168" s="351"/>
      <c r="BI168" s="307"/>
      <c r="BJ168" s="307"/>
      <c r="BK168" s="307"/>
      <c r="BL168" s="341"/>
      <c r="BM168" s="351"/>
      <c r="BN168" s="307"/>
      <c r="BO168" s="307"/>
      <c r="BP168" s="307"/>
      <c r="BQ168" s="341"/>
      <c r="BR168" s="351"/>
      <c r="BS168" s="307"/>
      <c r="BT168" s="307"/>
      <c r="BU168" s="307"/>
      <c r="BV168" s="307"/>
      <c r="BW168" s="307"/>
      <c r="BX168" s="307"/>
      <c r="BY168" s="308"/>
      <c r="BZ168" s="1875"/>
      <c r="CA168" s="1875"/>
      <c r="CB168" s="1875"/>
      <c r="CC168" s="1875"/>
      <c r="CD168" s="1875"/>
      <c r="CE168" s="1875"/>
      <c r="CF168" s="1875"/>
      <c r="CG168" s="1875"/>
      <c r="CH168" s="1875"/>
      <c r="CI168" s="1875"/>
      <c r="CJ168" s="1875"/>
      <c r="CK168" s="1875"/>
      <c r="CL168" s="1875"/>
      <c r="CM168" s="1875"/>
      <c r="CN168" s="1875"/>
      <c r="CO168" s="1875"/>
      <c r="CP168" s="1875"/>
      <c r="CQ168" s="1875"/>
      <c r="CR168" s="1875"/>
      <c r="CS168" s="1875"/>
      <c r="CT168" s="1875"/>
      <c r="CU168" s="1875"/>
      <c r="CV168" s="1875"/>
      <c r="CW168" s="1875"/>
      <c r="CX168" s="1875"/>
      <c r="CY168" s="1875"/>
      <c r="CZ168" s="1875"/>
    </row>
    <row r="169" s="637" customFormat="true" ht="15" customHeight="true" x14ac:dyDescent="0.2">
      <c r="A169" s="1549"/>
      <c r="B169" s="1730"/>
      <c r="C169" s="1657"/>
      <c r="D169" s="1658"/>
      <c r="E169" s="1658"/>
      <c r="F169" s="1658"/>
      <c r="G169" s="1659"/>
      <c r="H169" s="1660"/>
      <c r="I169" s="1658"/>
      <c r="J169" s="1658"/>
      <c r="K169" s="1658"/>
      <c r="L169" s="1661"/>
      <c r="M169" s="1662"/>
      <c r="N169" s="1658"/>
      <c r="O169" s="1658"/>
      <c r="P169" s="1658"/>
      <c r="Q169" s="1659"/>
      <c r="R169" s="1660"/>
      <c r="S169" s="1658"/>
      <c r="T169" s="1658"/>
      <c r="U169" s="1658"/>
      <c r="V169" s="1658"/>
      <c r="W169" s="1658"/>
      <c r="X169" s="1658"/>
      <c r="Y169" s="1925"/>
      <c r="Z169" s="603"/>
      <c r="AA169" s="603"/>
      <c r="AB169" s="603"/>
      <c r="AC169" s="603"/>
      <c r="AD169" s="603"/>
      <c r="AE169" s="603"/>
      <c r="AF169" s="603"/>
      <c r="AG169" s="603"/>
      <c r="AH169" s="603"/>
      <c r="AI169" s="603"/>
      <c r="AJ169" s="603"/>
      <c r="AK169" s="603"/>
      <c r="AL169" s="603"/>
      <c r="AM169" s="603"/>
      <c r="AN169" s="603"/>
      <c r="AO169" s="603"/>
      <c r="AP169" s="603"/>
      <c r="AQ169" s="603"/>
      <c r="AR169" s="603"/>
      <c r="AS169" s="603"/>
      <c r="AT169" s="603"/>
      <c r="AU169" s="603"/>
      <c r="AV169" s="603"/>
      <c r="AW169" s="603"/>
      <c r="AX169" s="603"/>
      <c r="AY169" s="603"/>
      <c r="AZ169" s="216"/>
      <c r="BA169" s="459"/>
      <c r="BB169" s="159"/>
      <c r="BC169" s="340"/>
      <c r="BD169" s="307"/>
      <c r="BE169" s="307"/>
      <c r="BF169" s="307"/>
      <c r="BG169" s="341"/>
      <c r="BH169" s="351"/>
      <c r="BI169" s="307"/>
      <c r="BJ169" s="307"/>
      <c r="BK169" s="307"/>
      <c r="BL169" s="341"/>
      <c r="BM169" s="351"/>
      <c r="BN169" s="307"/>
      <c r="BO169" s="307"/>
      <c r="BP169" s="307"/>
      <c r="BQ169" s="341"/>
      <c r="BR169" s="351"/>
      <c r="BS169" s="307"/>
      <c r="BT169" s="307"/>
      <c r="BU169" s="307"/>
      <c r="BV169" s="307"/>
      <c r="BW169" s="307"/>
      <c r="BX169" s="307"/>
      <c r="BY169" s="308"/>
      <c r="BZ169" s="1875"/>
      <c r="CA169" s="1875"/>
      <c r="CB169" s="1875"/>
      <c r="CC169" s="1875"/>
      <c r="CD169" s="1875"/>
      <c r="CE169" s="1875"/>
      <c r="CF169" s="1875"/>
      <c r="CG169" s="1875"/>
      <c r="CH169" s="1875"/>
      <c r="CI169" s="1875"/>
      <c r="CJ169" s="1875"/>
      <c r="CK169" s="1875"/>
      <c r="CL169" s="1875"/>
      <c r="CM169" s="1875"/>
      <c r="CN169" s="1875"/>
      <c r="CO169" s="1875"/>
      <c r="CP169" s="1875"/>
      <c r="CQ169" s="1875"/>
      <c r="CR169" s="1875"/>
      <c r="CS169" s="1875"/>
      <c r="CT169" s="1875"/>
      <c r="CU169" s="1875"/>
      <c r="CV169" s="1875"/>
      <c r="CW169" s="1875"/>
      <c r="CX169" s="1875"/>
      <c r="CY169" s="1875"/>
      <c r="CZ169" s="1875"/>
    </row>
    <row r="170" s="637" customFormat="true" ht="15" customHeight="true" x14ac:dyDescent="0.2">
      <c r="A170" s="1549"/>
      <c r="B170" s="1730"/>
      <c r="C170" s="1657"/>
      <c r="D170" s="1658"/>
      <c r="E170" s="1658"/>
      <c r="F170" s="1658"/>
      <c r="G170" s="1659"/>
      <c r="H170" s="1660"/>
      <c r="I170" s="1658"/>
      <c r="J170" s="1658"/>
      <c r="K170" s="1658"/>
      <c r="L170" s="1661"/>
      <c r="M170" s="1662"/>
      <c r="N170" s="1658"/>
      <c r="O170" s="1658"/>
      <c r="P170" s="1658"/>
      <c r="Q170" s="1659"/>
      <c r="R170" s="1660"/>
      <c r="S170" s="1658"/>
      <c r="T170" s="1658"/>
      <c r="U170" s="1658"/>
      <c r="V170" s="1658"/>
      <c r="W170" s="1658"/>
      <c r="X170" s="1658"/>
      <c r="Y170" s="1925"/>
      <c r="Z170" s="603"/>
      <c r="AA170" s="603"/>
      <c r="AB170" s="603"/>
      <c r="AC170" s="603"/>
      <c r="AD170" s="603"/>
      <c r="AE170" s="603"/>
      <c r="AF170" s="603"/>
      <c r="AG170" s="603"/>
      <c r="AH170" s="603"/>
      <c r="AI170" s="603"/>
      <c r="AJ170" s="603"/>
      <c r="AK170" s="603"/>
      <c r="AL170" s="603"/>
      <c r="AM170" s="603"/>
      <c r="AN170" s="603"/>
      <c r="AO170" s="603"/>
      <c r="AP170" s="603"/>
      <c r="AQ170" s="603"/>
      <c r="AR170" s="603"/>
      <c r="AS170" s="603"/>
      <c r="AT170" s="603"/>
      <c r="AU170" s="603"/>
      <c r="AV170" s="603"/>
      <c r="AW170" s="603"/>
      <c r="AX170" s="603"/>
      <c r="AY170" s="603"/>
      <c r="AZ170" s="216"/>
      <c r="BA170" s="459"/>
      <c r="BB170" s="159"/>
      <c r="BC170" s="340"/>
      <c r="BD170" s="307"/>
      <c r="BE170" s="307"/>
      <c r="BF170" s="307"/>
      <c r="BG170" s="341"/>
      <c r="BH170" s="351"/>
      <c r="BI170" s="307"/>
      <c r="BJ170" s="307"/>
      <c r="BK170" s="307"/>
      <c r="BL170" s="341"/>
      <c r="BM170" s="351"/>
      <c r="BN170" s="307"/>
      <c r="BO170" s="307"/>
      <c r="BP170" s="307"/>
      <c r="BQ170" s="341"/>
      <c r="BR170" s="351"/>
      <c r="BS170" s="307"/>
      <c r="BT170" s="307"/>
      <c r="BU170" s="307"/>
      <c r="BV170" s="307"/>
      <c r="BW170" s="307"/>
      <c r="BX170" s="307"/>
      <c r="BY170" s="308"/>
      <c r="BZ170" s="1875"/>
      <c r="CA170" s="1875"/>
      <c r="CB170" s="1875"/>
      <c r="CC170" s="1875"/>
      <c r="CD170" s="1875"/>
      <c r="CE170" s="1875"/>
      <c r="CF170" s="1875"/>
      <c r="CG170" s="1875"/>
      <c r="CH170" s="1875"/>
      <c r="CI170" s="1875"/>
      <c r="CJ170" s="1875"/>
      <c r="CK170" s="1875"/>
      <c r="CL170" s="1875"/>
      <c r="CM170" s="1875"/>
      <c r="CN170" s="1875"/>
      <c r="CO170" s="1875"/>
      <c r="CP170" s="1875"/>
      <c r="CQ170" s="1875"/>
      <c r="CR170" s="1875"/>
      <c r="CS170" s="1875"/>
      <c r="CT170" s="1875"/>
      <c r="CU170" s="1875"/>
      <c r="CV170" s="1875"/>
      <c r="CW170" s="1875"/>
      <c r="CX170" s="1875"/>
      <c r="CY170" s="1875"/>
      <c r="CZ170" s="1875"/>
    </row>
    <row r="171" s="637" customFormat="true" ht="15" customHeight="true" x14ac:dyDescent="0.2">
      <c r="A171" s="1549"/>
      <c r="B171" s="1730"/>
      <c r="C171" s="1657"/>
      <c r="D171" s="1658"/>
      <c r="E171" s="1658"/>
      <c r="F171" s="1658"/>
      <c r="G171" s="1659"/>
      <c r="H171" s="1660"/>
      <c r="I171" s="1658"/>
      <c r="J171" s="1658"/>
      <c r="K171" s="1658"/>
      <c r="L171" s="1661"/>
      <c r="M171" s="1662"/>
      <c r="N171" s="1658"/>
      <c r="O171" s="1658"/>
      <c r="P171" s="1658"/>
      <c r="Q171" s="1659"/>
      <c r="R171" s="1660"/>
      <c r="S171" s="1658"/>
      <c r="T171" s="1658"/>
      <c r="U171" s="1658"/>
      <c r="V171" s="1658"/>
      <c r="W171" s="1658"/>
      <c r="X171" s="1658"/>
      <c r="Y171" s="1925"/>
      <c r="Z171" s="603"/>
      <c r="AA171" s="603"/>
      <c r="AB171" s="603"/>
      <c r="AC171" s="603"/>
      <c r="AD171" s="603"/>
      <c r="AE171" s="603"/>
      <c r="AF171" s="603"/>
      <c r="AG171" s="603"/>
      <c r="AH171" s="603"/>
      <c r="AI171" s="603"/>
      <c r="AJ171" s="603"/>
      <c r="AK171" s="603"/>
      <c r="AL171" s="603"/>
      <c r="AM171" s="603"/>
      <c r="AN171" s="603"/>
      <c r="AO171" s="603"/>
      <c r="AP171" s="603"/>
      <c r="AQ171" s="603"/>
      <c r="AR171" s="603"/>
      <c r="AS171" s="603"/>
      <c r="AT171" s="603"/>
      <c r="AU171" s="603"/>
      <c r="AV171" s="603"/>
      <c r="AW171" s="603"/>
      <c r="AX171" s="603"/>
      <c r="AY171" s="603"/>
      <c r="AZ171" s="216"/>
      <c r="BA171" s="459"/>
      <c r="BB171" s="159"/>
      <c r="BC171" s="340"/>
      <c r="BD171" s="307"/>
      <c r="BE171" s="307"/>
      <c r="BF171" s="307"/>
      <c r="BG171" s="341"/>
      <c r="BH171" s="351"/>
      <c r="BI171" s="307"/>
      <c r="BJ171" s="307"/>
      <c r="BK171" s="307"/>
      <c r="BL171" s="341"/>
      <c r="BM171" s="351"/>
      <c r="BN171" s="307"/>
      <c r="BO171" s="307"/>
      <c r="BP171" s="307"/>
      <c r="BQ171" s="341"/>
      <c r="BR171" s="351"/>
      <c r="BS171" s="307"/>
      <c r="BT171" s="307"/>
      <c r="BU171" s="307"/>
      <c r="BV171" s="307"/>
      <c r="BW171" s="307"/>
      <c r="BX171" s="307"/>
      <c r="BY171" s="308"/>
      <c r="BZ171" s="1875"/>
      <c r="CA171" s="1875"/>
      <c r="CB171" s="1875"/>
      <c r="CC171" s="1875"/>
      <c r="CD171" s="1875"/>
      <c r="CE171" s="1875"/>
      <c r="CF171" s="1875"/>
      <c r="CG171" s="1875"/>
      <c r="CH171" s="1875"/>
      <c r="CI171" s="1875"/>
      <c r="CJ171" s="1875"/>
      <c r="CK171" s="1875"/>
      <c r="CL171" s="1875"/>
      <c r="CM171" s="1875"/>
      <c r="CN171" s="1875"/>
      <c r="CO171" s="1875"/>
      <c r="CP171" s="1875"/>
      <c r="CQ171" s="1875"/>
      <c r="CR171" s="1875"/>
      <c r="CS171" s="1875"/>
      <c r="CT171" s="1875"/>
      <c r="CU171" s="1875"/>
      <c r="CV171" s="1875"/>
      <c r="CW171" s="1875"/>
      <c r="CX171" s="1875"/>
      <c r="CY171" s="1875"/>
      <c r="CZ171" s="1875"/>
    </row>
    <row r="172" s="637" customFormat="true" ht="15" customHeight="true" x14ac:dyDescent="0.2">
      <c r="A172" s="1549"/>
      <c r="B172" s="1730"/>
      <c r="C172" s="1657"/>
      <c r="D172" s="1658"/>
      <c r="E172" s="1658"/>
      <c r="F172" s="1658"/>
      <c r="G172" s="1659"/>
      <c r="H172" s="1660"/>
      <c r="I172" s="1658"/>
      <c r="J172" s="1658"/>
      <c r="K172" s="1658"/>
      <c r="L172" s="1661"/>
      <c r="M172" s="1662"/>
      <c r="N172" s="1658"/>
      <c r="O172" s="1658"/>
      <c r="P172" s="1658"/>
      <c r="Q172" s="1659"/>
      <c r="R172" s="1660"/>
      <c r="S172" s="1658"/>
      <c r="T172" s="1658"/>
      <c r="U172" s="1658"/>
      <c r="V172" s="1658"/>
      <c r="W172" s="1658"/>
      <c r="X172" s="1658"/>
      <c r="Y172" s="1925"/>
      <c r="Z172" s="603"/>
      <c r="AA172" s="603"/>
      <c r="AB172" s="603"/>
      <c r="AC172" s="603"/>
      <c r="AD172" s="603"/>
      <c r="AE172" s="603"/>
      <c r="AF172" s="603"/>
      <c r="AG172" s="603"/>
      <c r="AH172" s="603"/>
      <c r="AI172" s="603"/>
      <c r="AJ172" s="603"/>
      <c r="AK172" s="603"/>
      <c r="AL172" s="603"/>
      <c r="AM172" s="603"/>
      <c r="AN172" s="603"/>
      <c r="AO172" s="603"/>
      <c r="AP172" s="603"/>
      <c r="AQ172" s="603"/>
      <c r="AR172" s="603"/>
      <c r="AS172" s="603"/>
      <c r="AT172" s="603"/>
      <c r="AU172" s="603"/>
      <c r="AV172" s="603"/>
      <c r="AW172" s="603"/>
      <c r="AX172" s="603"/>
      <c r="AY172" s="603"/>
      <c r="AZ172" s="216"/>
      <c r="BA172" s="459"/>
      <c r="BB172" s="159"/>
      <c r="BC172" s="340"/>
      <c r="BD172" s="307"/>
      <c r="BE172" s="307"/>
      <c r="BF172" s="307"/>
      <c r="BG172" s="341"/>
      <c r="BH172" s="351"/>
      <c r="BI172" s="307"/>
      <c r="BJ172" s="307"/>
      <c r="BK172" s="307"/>
      <c r="BL172" s="341"/>
      <c r="BM172" s="351"/>
      <c r="BN172" s="307"/>
      <c r="BO172" s="307"/>
      <c r="BP172" s="307"/>
      <c r="BQ172" s="341"/>
      <c r="BR172" s="351"/>
      <c r="BS172" s="307"/>
      <c r="BT172" s="307"/>
      <c r="BU172" s="307"/>
      <c r="BV172" s="307"/>
      <c r="BW172" s="307"/>
      <c r="BX172" s="307"/>
      <c r="BY172" s="308"/>
      <c r="BZ172" s="1875"/>
      <c r="CA172" s="1875"/>
      <c r="CB172" s="1875"/>
      <c r="CC172" s="1875"/>
      <c r="CD172" s="1875"/>
      <c r="CE172" s="1875"/>
      <c r="CF172" s="1875"/>
      <c r="CG172" s="1875"/>
      <c r="CH172" s="1875"/>
      <c r="CI172" s="1875"/>
      <c r="CJ172" s="1875"/>
      <c r="CK172" s="1875"/>
      <c r="CL172" s="1875"/>
      <c r="CM172" s="1875"/>
      <c r="CN172" s="1875"/>
      <c r="CO172" s="1875"/>
      <c r="CP172" s="1875"/>
      <c r="CQ172" s="1875"/>
      <c r="CR172" s="1875"/>
      <c r="CS172" s="1875"/>
      <c r="CT172" s="1875"/>
      <c r="CU172" s="1875"/>
      <c r="CV172" s="1875"/>
      <c r="CW172" s="1875"/>
      <c r="CX172" s="1875"/>
      <c r="CY172" s="1875"/>
      <c r="CZ172" s="1875"/>
    </row>
    <row r="173" s="637" customFormat="true" ht="15" customHeight="true" x14ac:dyDescent="0.2">
      <c r="A173" s="1549"/>
      <c r="B173" s="1730"/>
      <c r="C173" s="1657"/>
      <c r="D173" s="1658"/>
      <c r="E173" s="1658"/>
      <c r="F173" s="1658"/>
      <c r="G173" s="1659"/>
      <c r="H173" s="1660"/>
      <c r="I173" s="1658"/>
      <c r="J173" s="1658"/>
      <c r="K173" s="1658"/>
      <c r="L173" s="1661"/>
      <c r="M173" s="1662"/>
      <c r="N173" s="1658"/>
      <c r="O173" s="1658"/>
      <c r="P173" s="1658"/>
      <c r="Q173" s="1659"/>
      <c r="R173" s="1660"/>
      <c r="S173" s="1658"/>
      <c r="T173" s="1658"/>
      <c r="U173" s="1658"/>
      <c r="V173" s="1658"/>
      <c r="W173" s="1658"/>
      <c r="X173" s="1658"/>
      <c r="Y173" s="1925"/>
      <c r="Z173" s="603"/>
      <c r="AA173" s="603"/>
      <c r="AB173" s="603"/>
      <c r="AC173" s="603"/>
      <c r="AD173" s="603"/>
      <c r="AE173" s="603"/>
      <c r="AF173" s="603"/>
      <c r="AG173" s="603"/>
      <c r="AH173" s="603"/>
      <c r="AI173" s="603"/>
      <c r="AJ173" s="603"/>
      <c r="AK173" s="603"/>
      <c r="AL173" s="603"/>
      <c r="AM173" s="603"/>
      <c r="AN173" s="603"/>
      <c r="AO173" s="603"/>
      <c r="AP173" s="603"/>
      <c r="AQ173" s="603"/>
      <c r="AR173" s="603"/>
      <c r="AS173" s="603"/>
      <c r="AT173" s="603"/>
      <c r="AU173" s="603"/>
      <c r="AV173" s="603"/>
      <c r="AW173" s="603"/>
      <c r="AX173" s="603"/>
      <c r="AY173" s="603"/>
      <c r="AZ173" s="216"/>
      <c r="BA173" s="459"/>
      <c r="BB173" s="159"/>
      <c r="BC173" s="340"/>
      <c r="BD173" s="307"/>
      <c r="BE173" s="307"/>
      <c r="BF173" s="307"/>
      <c r="BG173" s="341"/>
      <c r="BH173" s="351"/>
      <c r="BI173" s="307"/>
      <c r="BJ173" s="307"/>
      <c r="BK173" s="307"/>
      <c r="BL173" s="341"/>
      <c r="BM173" s="351"/>
      <c r="BN173" s="307"/>
      <c r="BO173" s="307"/>
      <c r="BP173" s="307"/>
      <c r="BQ173" s="341"/>
      <c r="BR173" s="351"/>
      <c r="BS173" s="307"/>
      <c r="BT173" s="307"/>
      <c r="BU173" s="307"/>
      <c r="BV173" s="307"/>
      <c r="BW173" s="307"/>
      <c r="BX173" s="307"/>
      <c r="BY173" s="308"/>
      <c r="BZ173" s="1875"/>
      <c r="CA173" s="1875"/>
      <c r="CB173" s="1875"/>
      <c r="CC173" s="1875"/>
      <c r="CD173" s="1875"/>
      <c r="CE173" s="1875"/>
      <c r="CF173" s="1875"/>
      <c r="CG173" s="1875"/>
      <c r="CH173" s="1875"/>
      <c r="CI173" s="1875"/>
      <c r="CJ173" s="1875"/>
      <c r="CK173" s="1875"/>
      <c r="CL173" s="1875"/>
      <c r="CM173" s="1875"/>
      <c r="CN173" s="1875"/>
      <c r="CO173" s="1875"/>
      <c r="CP173" s="1875"/>
      <c r="CQ173" s="1875"/>
      <c r="CR173" s="1875"/>
      <c r="CS173" s="1875"/>
      <c r="CT173" s="1875"/>
      <c r="CU173" s="1875"/>
      <c r="CV173" s="1875"/>
      <c r="CW173" s="1875"/>
      <c r="CX173" s="1875"/>
      <c r="CY173" s="1875"/>
      <c r="CZ173" s="1875"/>
    </row>
    <row r="174" s="637" customFormat="true" ht="15" customHeight="true" x14ac:dyDescent="0.2">
      <c r="A174" s="1549"/>
      <c r="B174" s="1730"/>
      <c r="C174" s="1657"/>
      <c r="D174" s="1658"/>
      <c r="E174" s="1658"/>
      <c r="F174" s="1658"/>
      <c r="G174" s="1659"/>
      <c r="H174" s="1660"/>
      <c r="I174" s="1658"/>
      <c r="J174" s="1658"/>
      <c r="K174" s="1658"/>
      <c r="L174" s="1661"/>
      <c r="M174" s="1662"/>
      <c r="N174" s="1658"/>
      <c r="O174" s="1658"/>
      <c r="P174" s="1658"/>
      <c r="Q174" s="1659"/>
      <c r="R174" s="1660"/>
      <c r="S174" s="1658"/>
      <c r="T174" s="1658"/>
      <c r="U174" s="1658"/>
      <c r="V174" s="1658"/>
      <c r="W174" s="1658"/>
      <c r="X174" s="1658"/>
      <c r="Y174" s="1925"/>
      <c r="Z174" s="603"/>
      <c r="AA174" s="603"/>
      <c r="AB174" s="603"/>
      <c r="AC174" s="603"/>
      <c r="AD174" s="603"/>
      <c r="AE174" s="603"/>
      <c r="AF174" s="603"/>
      <c r="AG174" s="603"/>
      <c r="AH174" s="603"/>
      <c r="AI174" s="603"/>
      <c r="AJ174" s="603"/>
      <c r="AK174" s="603"/>
      <c r="AL174" s="603"/>
      <c r="AM174" s="603"/>
      <c r="AN174" s="603"/>
      <c r="AO174" s="603"/>
      <c r="AP174" s="603"/>
      <c r="AQ174" s="603"/>
      <c r="AR174" s="603"/>
      <c r="AS174" s="603"/>
      <c r="AT174" s="603"/>
      <c r="AU174" s="603"/>
      <c r="AV174" s="603"/>
      <c r="AW174" s="603"/>
      <c r="AX174" s="603"/>
      <c r="AY174" s="603"/>
      <c r="AZ174" s="216"/>
      <c r="BA174" s="459"/>
      <c r="BB174" s="159"/>
      <c r="BC174" s="340"/>
      <c r="BD174" s="307"/>
      <c r="BE174" s="307"/>
      <c r="BF174" s="307"/>
      <c r="BG174" s="341"/>
      <c r="BH174" s="351"/>
      <c r="BI174" s="307"/>
      <c r="BJ174" s="307"/>
      <c r="BK174" s="307"/>
      <c r="BL174" s="341"/>
      <c r="BM174" s="351"/>
      <c r="BN174" s="307"/>
      <c r="BO174" s="307"/>
      <c r="BP174" s="307"/>
      <c r="BQ174" s="341"/>
      <c r="BR174" s="351"/>
      <c r="BS174" s="307"/>
      <c r="BT174" s="307"/>
      <c r="BU174" s="307"/>
      <c r="BV174" s="307"/>
      <c r="BW174" s="307"/>
      <c r="BX174" s="307"/>
      <c r="BY174" s="308"/>
      <c r="BZ174" s="1875"/>
      <c r="CA174" s="1875"/>
      <c r="CB174" s="1875"/>
      <c r="CC174" s="1875"/>
      <c r="CD174" s="1875"/>
      <c r="CE174" s="1875"/>
      <c r="CF174" s="1875"/>
      <c r="CG174" s="1875"/>
      <c r="CH174" s="1875"/>
      <c r="CI174" s="1875"/>
      <c r="CJ174" s="1875"/>
      <c r="CK174" s="1875"/>
      <c r="CL174" s="1875"/>
      <c r="CM174" s="1875"/>
      <c r="CN174" s="1875"/>
      <c r="CO174" s="1875"/>
      <c r="CP174" s="1875"/>
      <c r="CQ174" s="1875"/>
      <c r="CR174" s="1875"/>
      <c r="CS174" s="1875"/>
      <c r="CT174" s="1875"/>
      <c r="CU174" s="1875"/>
      <c r="CV174" s="1875"/>
      <c r="CW174" s="1875"/>
      <c r="CX174" s="1875"/>
      <c r="CY174" s="1875"/>
      <c r="CZ174" s="1875"/>
    </row>
    <row r="175" s="637" customFormat="true" ht="15" customHeight="true" x14ac:dyDescent="0.2">
      <c r="A175" s="1550"/>
      <c r="B175" s="1731"/>
      <c r="C175" s="1663"/>
      <c r="D175" s="1664"/>
      <c r="E175" s="1664"/>
      <c r="F175" s="1664"/>
      <c r="G175" s="1665"/>
      <c r="H175" s="1666"/>
      <c r="I175" s="1664"/>
      <c r="J175" s="1664"/>
      <c r="K175" s="1664"/>
      <c r="L175" s="1667"/>
      <c r="M175" s="1668"/>
      <c r="N175" s="1664"/>
      <c r="O175" s="1664"/>
      <c r="P175" s="1664"/>
      <c r="Q175" s="1665"/>
      <c r="R175" s="1666"/>
      <c r="S175" s="1664"/>
      <c r="T175" s="1664"/>
      <c r="U175" s="1664"/>
      <c r="V175" s="1664"/>
      <c r="W175" s="1664"/>
      <c r="X175" s="1664"/>
      <c r="Y175" s="1926"/>
      <c r="Z175" s="603"/>
      <c r="AA175" s="603"/>
      <c r="AB175" s="603"/>
      <c r="AC175" s="603"/>
      <c r="AD175" s="603"/>
      <c r="AE175" s="603"/>
      <c r="AF175" s="603"/>
      <c r="AG175" s="603"/>
      <c r="AH175" s="603"/>
      <c r="AI175" s="603"/>
      <c r="AJ175" s="603"/>
      <c r="AK175" s="603"/>
      <c r="AL175" s="603"/>
      <c r="AM175" s="603"/>
      <c r="AN175" s="603"/>
      <c r="AO175" s="603"/>
      <c r="AP175" s="603"/>
      <c r="AQ175" s="603"/>
      <c r="AR175" s="603"/>
      <c r="AS175" s="603"/>
      <c r="AT175" s="603"/>
      <c r="AU175" s="603"/>
      <c r="AV175" s="603"/>
      <c r="AW175" s="603"/>
      <c r="AX175" s="603"/>
      <c r="AY175" s="603"/>
      <c r="AZ175" s="216"/>
      <c r="BA175" s="459"/>
      <c r="BB175" s="159"/>
      <c r="BC175" s="340"/>
      <c r="BD175" s="307"/>
      <c r="BE175" s="307"/>
      <c r="BF175" s="307"/>
      <c r="BG175" s="341"/>
      <c r="BH175" s="351"/>
      <c r="BI175" s="307"/>
      <c r="BJ175" s="307"/>
      <c r="BK175" s="307"/>
      <c r="BL175" s="341"/>
      <c r="BM175" s="351"/>
      <c r="BN175" s="307"/>
      <c r="BO175" s="307"/>
      <c r="BP175" s="307"/>
      <c r="BQ175" s="341"/>
      <c r="BR175" s="351"/>
      <c r="BS175" s="307"/>
      <c r="BT175" s="307"/>
      <c r="BU175" s="307"/>
      <c r="BV175" s="307"/>
      <c r="BW175" s="307"/>
      <c r="BX175" s="307"/>
      <c r="BY175" s="308"/>
      <c r="BZ175" s="1875"/>
      <c r="CA175" s="1875"/>
      <c r="CB175" s="1875"/>
      <c r="CC175" s="1875"/>
      <c r="CD175" s="1875"/>
      <c r="CE175" s="1875"/>
      <c r="CF175" s="1875"/>
      <c r="CG175" s="1875"/>
      <c r="CH175" s="1875"/>
      <c r="CI175" s="1875"/>
      <c r="CJ175" s="1875"/>
      <c r="CK175" s="1875"/>
      <c r="CL175" s="1875"/>
      <c r="CM175" s="1875"/>
      <c r="CN175" s="1875"/>
      <c r="CO175" s="1875"/>
      <c r="CP175" s="1875"/>
      <c r="CQ175" s="1875"/>
      <c r="CR175" s="1875"/>
      <c r="CS175" s="1875"/>
      <c r="CT175" s="1875"/>
      <c r="CU175" s="1875"/>
      <c r="CV175" s="1875"/>
      <c r="CW175" s="1875"/>
      <c r="CX175" s="1875"/>
      <c r="CY175" s="1875"/>
      <c r="CZ175" s="1875"/>
    </row>
    <row r="176" s="637" customFormat="true" ht="15" customHeight="true" x14ac:dyDescent="0.2">
      <c r="A176" s="801"/>
      <c r="B176" s="818"/>
      <c r="C176" s="965"/>
      <c r="D176" s="958"/>
      <c r="E176" s="958"/>
      <c r="F176" s="958"/>
      <c r="G176" s="966"/>
      <c r="H176" s="957"/>
      <c r="I176" s="958"/>
      <c r="J176" s="958"/>
      <c r="K176" s="958"/>
      <c r="L176" s="967"/>
      <c r="M176" s="968"/>
      <c r="N176" s="958"/>
      <c r="O176" s="958"/>
      <c r="P176" s="958"/>
      <c r="Q176" s="966"/>
      <c r="R176" s="957"/>
      <c r="S176" s="958"/>
      <c r="T176" s="958"/>
      <c r="U176" s="958"/>
      <c r="V176" s="958"/>
      <c r="W176" s="958"/>
      <c r="X176" s="958"/>
      <c r="Y176" s="1841"/>
      <c r="Z176" s="603"/>
      <c r="AA176" s="603"/>
      <c r="AB176" s="603"/>
      <c r="AC176" s="603"/>
      <c r="AD176" s="603"/>
      <c r="AE176" s="603"/>
      <c r="AF176" s="603"/>
      <c r="AG176" s="603"/>
      <c r="AH176" s="603"/>
      <c r="AI176" s="603"/>
      <c r="AJ176" s="603"/>
      <c r="AK176" s="603"/>
      <c r="AL176" s="603"/>
      <c r="AM176" s="603"/>
      <c r="AN176" s="603"/>
      <c r="AO176" s="603"/>
      <c r="AP176" s="603"/>
      <c r="AQ176" s="603"/>
      <c r="AR176" s="603"/>
      <c r="AS176" s="603"/>
      <c r="AT176" s="603"/>
      <c r="AU176" s="603"/>
      <c r="AV176" s="603"/>
      <c r="AW176" s="603"/>
      <c r="AX176" s="603"/>
      <c r="AY176" s="603"/>
      <c r="AZ176" s="216"/>
      <c r="BA176" s="459"/>
      <c r="BB176" s="159"/>
      <c r="BC176" s="340"/>
      <c r="BD176" s="307"/>
      <c r="BE176" s="307"/>
      <c r="BF176" s="307"/>
      <c r="BG176" s="341"/>
      <c r="BH176" s="351"/>
      <c r="BI176" s="307"/>
      <c r="BJ176" s="307"/>
      <c r="BK176" s="307"/>
      <c r="BL176" s="341"/>
      <c r="BM176" s="351"/>
      <c r="BN176" s="307"/>
      <c r="BO176" s="307"/>
      <c r="BP176" s="307"/>
      <c r="BQ176" s="341"/>
      <c r="BR176" s="351"/>
      <c r="BS176" s="307"/>
      <c r="BT176" s="307"/>
      <c r="BU176" s="307"/>
      <c r="BV176" s="307"/>
      <c r="BW176" s="307"/>
      <c r="BX176" s="307"/>
      <c r="BY176" s="308"/>
      <c r="BZ176" s="1875"/>
      <c r="CA176" s="1875"/>
      <c r="CB176" s="1875"/>
      <c r="CC176" s="1875"/>
      <c r="CD176" s="1875"/>
      <c r="CE176" s="1875"/>
      <c r="CF176" s="1875"/>
      <c r="CG176" s="1875"/>
      <c r="CH176" s="1875"/>
      <c r="CI176" s="1875"/>
      <c r="CJ176" s="1875"/>
      <c r="CK176" s="1875"/>
      <c r="CL176" s="1875"/>
      <c r="CM176" s="1875"/>
      <c r="CN176" s="1875"/>
      <c r="CO176" s="1875"/>
      <c r="CP176" s="1875"/>
      <c r="CQ176" s="1875"/>
      <c r="CR176" s="1875"/>
      <c r="CS176" s="1875"/>
      <c r="CT176" s="1875"/>
      <c r="CU176" s="1875"/>
      <c r="CV176" s="1875"/>
      <c r="CW176" s="1875"/>
      <c r="CX176" s="1875"/>
      <c r="CY176" s="1875"/>
      <c r="CZ176" s="1875"/>
    </row>
    <row r="177" s="637" customFormat="true" ht="15" customHeight="true" x14ac:dyDescent="0.2">
      <c r="A177" s="801"/>
      <c r="B177" s="818"/>
      <c r="C177" s="965"/>
      <c r="D177" s="958"/>
      <c r="E177" s="958"/>
      <c r="F177" s="958"/>
      <c r="G177" s="966"/>
      <c r="H177" s="957"/>
      <c r="I177" s="958"/>
      <c r="J177" s="958"/>
      <c r="K177" s="958"/>
      <c r="L177" s="967"/>
      <c r="M177" s="968"/>
      <c r="N177" s="958"/>
      <c r="O177" s="958"/>
      <c r="P177" s="958"/>
      <c r="Q177" s="966"/>
      <c r="R177" s="957"/>
      <c r="S177" s="958"/>
      <c r="T177" s="958"/>
      <c r="U177" s="958"/>
      <c r="V177" s="958"/>
      <c r="W177" s="958"/>
      <c r="X177" s="958"/>
      <c r="Y177" s="1841"/>
      <c r="Z177" s="603"/>
      <c r="AA177" s="603"/>
      <c r="AB177" s="603"/>
      <c r="AC177" s="603"/>
      <c r="AD177" s="603"/>
      <c r="AE177" s="603"/>
      <c r="AF177" s="603"/>
      <c r="AG177" s="603"/>
      <c r="AH177" s="603"/>
      <c r="AI177" s="603"/>
      <c r="AJ177" s="603"/>
      <c r="AK177" s="603"/>
      <c r="AL177" s="603"/>
      <c r="AM177" s="603"/>
      <c r="AN177" s="603"/>
      <c r="AO177" s="603"/>
      <c r="AP177" s="603"/>
      <c r="AQ177" s="603"/>
      <c r="AR177" s="603"/>
      <c r="AS177" s="603"/>
      <c r="AT177" s="603"/>
      <c r="AU177" s="603"/>
      <c r="AV177" s="603"/>
      <c r="AW177" s="603"/>
      <c r="AX177" s="603"/>
      <c r="AY177" s="603"/>
      <c r="AZ177" s="216"/>
      <c r="BA177" s="459"/>
      <c r="BB177" s="159"/>
      <c r="BC177" s="340"/>
      <c r="BD177" s="307"/>
      <c r="BE177" s="307"/>
      <c r="BF177" s="307"/>
      <c r="BG177" s="341"/>
      <c r="BH177" s="351"/>
      <c r="BI177" s="307"/>
      <c r="BJ177" s="307"/>
      <c r="BK177" s="307"/>
      <c r="BL177" s="341"/>
      <c r="BM177" s="351"/>
      <c r="BN177" s="307"/>
      <c r="BO177" s="307"/>
      <c r="BP177" s="307"/>
      <c r="BQ177" s="341"/>
      <c r="BR177" s="351"/>
      <c r="BS177" s="307"/>
      <c r="BT177" s="307"/>
      <c r="BU177" s="307"/>
      <c r="BV177" s="307"/>
      <c r="BW177" s="307"/>
      <c r="BX177" s="307"/>
      <c r="BY177" s="308"/>
      <c r="BZ177" s="1875"/>
      <c r="CA177" s="1875"/>
      <c r="CB177" s="1875"/>
      <c r="CC177" s="1875"/>
      <c r="CD177" s="1875"/>
      <c r="CE177" s="1875"/>
      <c r="CF177" s="1875"/>
      <c r="CG177" s="1875"/>
      <c r="CH177" s="1875"/>
      <c r="CI177" s="1875"/>
      <c r="CJ177" s="1875"/>
      <c r="CK177" s="1875"/>
      <c r="CL177" s="1875"/>
      <c r="CM177" s="1875"/>
      <c r="CN177" s="1875"/>
      <c r="CO177" s="1875"/>
      <c r="CP177" s="1875"/>
      <c r="CQ177" s="1875"/>
      <c r="CR177" s="1875"/>
      <c r="CS177" s="1875"/>
      <c r="CT177" s="1875"/>
      <c r="CU177" s="1875"/>
      <c r="CV177" s="1875"/>
      <c r="CW177" s="1875"/>
      <c r="CX177" s="1875"/>
      <c r="CY177" s="1875"/>
      <c r="CZ177" s="1875"/>
    </row>
    <row r="178" s="637" customFormat="true" ht="15" customHeight="true" x14ac:dyDescent="0.2">
      <c r="A178" s="801"/>
      <c r="B178" s="818"/>
      <c r="C178" s="965"/>
      <c r="D178" s="958"/>
      <c r="E178" s="958"/>
      <c r="F178" s="958"/>
      <c r="G178" s="966"/>
      <c r="H178" s="957"/>
      <c r="I178" s="958"/>
      <c r="J178" s="958"/>
      <c r="K178" s="958"/>
      <c r="L178" s="967"/>
      <c r="M178" s="968"/>
      <c r="N178" s="958"/>
      <c r="O178" s="958"/>
      <c r="P178" s="958"/>
      <c r="Q178" s="966"/>
      <c r="R178" s="957"/>
      <c r="S178" s="958"/>
      <c r="T178" s="958"/>
      <c r="U178" s="958"/>
      <c r="V178" s="958"/>
      <c r="W178" s="958"/>
      <c r="X178" s="958"/>
      <c r="Y178" s="1841"/>
      <c r="Z178" s="603"/>
      <c r="AA178" s="603"/>
      <c r="AB178" s="603"/>
      <c r="AC178" s="603"/>
      <c r="AD178" s="603"/>
      <c r="AE178" s="603"/>
      <c r="AF178" s="603"/>
      <c r="AG178" s="603"/>
      <c r="AH178" s="603"/>
      <c r="AI178" s="603"/>
      <c r="AJ178" s="603"/>
      <c r="AK178" s="603"/>
      <c r="AL178" s="603"/>
      <c r="AM178" s="603"/>
      <c r="AN178" s="603"/>
      <c r="AO178" s="603"/>
      <c r="AP178" s="603"/>
      <c r="AQ178" s="603"/>
      <c r="AR178" s="603"/>
      <c r="AS178" s="603"/>
      <c r="AT178" s="603"/>
      <c r="AU178" s="603"/>
      <c r="AV178" s="603"/>
      <c r="AW178" s="603"/>
      <c r="AX178" s="603"/>
      <c r="AY178" s="603"/>
      <c r="AZ178" s="216"/>
      <c r="BA178" s="459"/>
      <c r="BB178" s="159"/>
      <c r="BC178" s="340"/>
      <c r="BD178" s="307"/>
      <c r="BE178" s="307"/>
      <c r="BF178" s="307"/>
      <c r="BG178" s="341"/>
      <c r="BH178" s="351"/>
      <c r="BI178" s="307"/>
      <c r="BJ178" s="307"/>
      <c r="BK178" s="307"/>
      <c r="BL178" s="341"/>
      <c r="BM178" s="351"/>
      <c r="BN178" s="307"/>
      <c r="BO178" s="307"/>
      <c r="BP178" s="307"/>
      <c r="BQ178" s="341"/>
      <c r="BR178" s="351"/>
      <c r="BS178" s="307"/>
      <c r="BT178" s="307"/>
      <c r="BU178" s="307"/>
      <c r="BV178" s="307"/>
      <c r="BW178" s="307"/>
      <c r="BX178" s="307"/>
      <c r="BY178" s="308"/>
      <c r="BZ178" s="1875"/>
      <c r="CA178" s="1875"/>
      <c r="CB178" s="1875"/>
      <c r="CC178" s="1875"/>
      <c r="CD178" s="1875"/>
      <c r="CE178" s="1875"/>
      <c r="CF178" s="1875"/>
      <c r="CG178" s="1875"/>
      <c r="CH178" s="1875"/>
      <c r="CI178" s="1875"/>
      <c r="CJ178" s="1875"/>
      <c r="CK178" s="1875"/>
      <c r="CL178" s="1875"/>
      <c r="CM178" s="1875"/>
      <c r="CN178" s="1875"/>
      <c r="CO178" s="1875"/>
      <c r="CP178" s="1875"/>
      <c r="CQ178" s="1875"/>
      <c r="CR178" s="1875"/>
      <c r="CS178" s="1875"/>
      <c r="CT178" s="1875"/>
      <c r="CU178" s="1875"/>
      <c r="CV178" s="1875"/>
      <c r="CW178" s="1875"/>
      <c r="CX178" s="1875"/>
      <c r="CY178" s="1875"/>
      <c r="CZ178" s="1875"/>
    </row>
    <row r="179" s="637" customFormat="true" ht="15" customHeight="true" x14ac:dyDescent="0.2">
      <c r="A179" s="1256"/>
      <c r="B179" s="1270"/>
      <c r="C179" s="965"/>
      <c r="D179" s="958"/>
      <c r="E179" s="958"/>
      <c r="F179" s="958"/>
      <c r="G179" s="966"/>
      <c r="H179" s="957"/>
      <c r="I179" s="958"/>
      <c r="J179" s="958"/>
      <c r="K179" s="958"/>
      <c r="L179" s="967"/>
      <c r="M179" s="968"/>
      <c r="N179" s="958"/>
      <c r="O179" s="958"/>
      <c r="P179" s="958"/>
      <c r="Q179" s="966"/>
      <c r="R179" s="957"/>
      <c r="S179" s="958"/>
      <c r="T179" s="958"/>
      <c r="U179" s="958"/>
      <c r="V179" s="958"/>
      <c r="W179" s="958"/>
      <c r="X179" s="958"/>
      <c r="Y179" s="1841"/>
      <c r="Z179" s="603"/>
      <c r="AA179" s="603"/>
      <c r="AB179" s="603"/>
      <c r="AC179" s="603"/>
      <c r="AD179" s="603"/>
      <c r="AE179" s="603"/>
      <c r="AF179" s="603"/>
      <c r="AG179" s="603"/>
      <c r="AH179" s="603"/>
      <c r="AI179" s="603"/>
      <c r="AJ179" s="603"/>
      <c r="AK179" s="603"/>
      <c r="AL179" s="603"/>
      <c r="AM179" s="603"/>
      <c r="AN179" s="603"/>
      <c r="AO179" s="603"/>
      <c r="AP179" s="603"/>
      <c r="AQ179" s="603"/>
      <c r="AR179" s="603"/>
      <c r="AS179" s="603"/>
      <c r="AT179" s="603"/>
      <c r="AU179" s="603"/>
      <c r="AV179" s="603"/>
      <c r="AW179" s="603"/>
      <c r="AX179" s="603"/>
      <c r="AY179" s="603"/>
      <c r="AZ179" s="216"/>
      <c r="BA179" s="459"/>
      <c r="BB179" s="159"/>
      <c r="BC179" s="340"/>
      <c r="BD179" s="307"/>
      <c r="BE179" s="307"/>
      <c r="BF179" s="307"/>
      <c r="BG179" s="341"/>
      <c r="BH179" s="351"/>
      <c r="BI179" s="307"/>
      <c r="BJ179" s="307"/>
      <c r="BK179" s="307"/>
      <c r="BL179" s="341"/>
      <c r="BM179" s="351"/>
      <c r="BN179" s="307"/>
      <c r="BO179" s="307"/>
      <c r="BP179" s="307"/>
      <c r="BQ179" s="341"/>
      <c r="BR179" s="351"/>
      <c r="BS179" s="307"/>
      <c r="BT179" s="307"/>
      <c r="BU179" s="307"/>
      <c r="BV179" s="307"/>
      <c r="BW179" s="307"/>
      <c r="BX179" s="307"/>
      <c r="BY179" s="308"/>
      <c r="BZ179" s="1875"/>
      <c r="CA179" s="1875"/>
      <c r="CB179" s="1875"/>
      <c r="CC179" s="1875"/>
      <c r="CD179" s="1875"/>
      <c r="CE179" s="1875"/>
      <c r="CF179" s="1875"/>
      <c r="CG179" s="1875"/>
      <c r="CH179" s="1875"/>
      <c r="CI179" s="1875"/>
      <c r="CJ179" s="1875"/>
      <c r="CK179" s="1875"/>
      <c r="CL179" s="1875"/>
      <c r="CM179" s="1875"/>
      <c r="CN179" s="1875"/>
      <c r="CO179" s="1875"/>
      <c r="CP179" s="1875"/>
      <c r="CQ179" s="1875"/>
      <c r="CR179" s="1875"/>
      <c r="CS179" s="1875"/>
      <c r="CT179" s="1875"/>
      <c r="CU179" s="1875"/>
      <c r="CV179" s="1875"/>
      <c r="CW179" s="1875"/>
      <c r="CX179" s="1875"/>
      <c r="CY179" s="1875"/>
      <c r="CZ179" s="1875"/>
    </row>
    <row r="180" s="637" customFormat="true" ht="15" customHeight="true" x14ac:dyDescent="0.2">
      <c r="A180" s="1256"/>
      <c r="B180" s="1270"/>
      <c r="C180" s="965"/>
      <c r="D180" s="958"/>
      <c r="E180" s="958"/>
      <c r="F180" s="958"/>
      <c r="G180" s="966"/>
      <c r="H180" s="957"/>
      <c r="I180" s="958"/>
      <c r="J180" s="958"/>
      <c r="K180" s="958"/>
      <c r="L180" s="967"/>
      <c r="M180" s="968"/>
      <c r="N180" s="958"/>
      <c r="O180" s="958"/>
      <c r="P180" s="958"/>
      <c r="Q180" s="966"/>
      <c r="R180" s="957"/>
      <c r="S180" s="958"/>
      <c r="T180" s="958"/>
      <c r="U180" s="958"/>
      <c r="V180" s="958"/>
      <c r="W180" s="958"/>
      <c r="X180" s="958"/>
      <c r="Y180" s="1841"/>
      <c r="Z180" s="603"/>
      <c r="AA180" s="603"/>
      <c r="AB180" s="603"/>
      <c r="AC180" s="603"/>
      <c r="AD180" s="603"/>
      <c r="AE180" s="603"/>
      <c r="AF180" s="603"/>
      <c r="AG180" s="603"/>
      <c r="AH180" s="603"/>
      <c r="AI180" s="603"/>
      <c r="AJ180" s="603"/>
      <c r="AK180" s="603"/>
      <c r="AL180" s="603"/>
      <c r="AM180" s="603"/>
      <c r="AN180" s="603"/>
      <c r="AO180" s="603"/>
      <c r="AP180" s="603"/>
      <c r="AQ180" s="603"/>
      <c r="AR180" s="603"/>
      <c r="AS180" s="603"/>
      <c r="AT180" s="603"/>
      <c r="AU180" s="603"/>
      <c r="AV180" s="603"/>
      <c r="AW180" s="603"/>
      <c r="AX180" s="603"/>
      <c r="AY180" s="603"/>
      <c r="AZ180" s="216"/>
      <c r="BA180" s="459"/>
      <c r="BB180" s="159"/>
      <c r="BC180" s="340"/>
      <c r="BD180" s="307"/>
      <c r="BE180" s="307"/>
      <c r="BF180" s="307"/>
      <c r="BG180" s="341"/>
      <c r="BH180" s="351"/>
      <c r="BI180" s="307"/>
      <c r="BJ180" s="307"/>
      <c r="BK180" s="307"/>
      <c r="BL180" s="341"/>
      <c r="BM180" s="351"/>
      <c r="BN180" s="307"/>
      <c r="BO180" s="307"/>
      <c r="BP180" s="307"/>
      <c r="BQ180" s="341"/>
      <c r="BR180" s="351"/>
      <c r="BS180" s="307"/>
      <c r="BT180" s="307"/>
      <c r="BU180" s="307"/>
      <c r="BV180" s="307"/>
      <c r="BW180" s="307"/>
      <c r="BX180" s="307"/>
      <c r="BY180" s="308"/>
      <c r="BZ180" s="1875"/>
      <c r="CA180" s="1875"/>
      <c r="CB180" s="1875"/>
      <c r="CC180" s="1875"/>
      <c r="CD180" s="1875"/>
      <c r="CE180" s="1875"/>
      <c r="CF180" s="1875"/>
      <c r="CG180" s="1875"/>
      <c r="CH180" s="1875"/>
      <c r="CI180" s="1875"/>
      <c r="CJ180" s="1875"/>
      <c r="CK180" s="1875"/>
      <c r="CL180" s="1875"/>
      <c r="CM180" s="1875"/>
      <c r="CN180" s="1875"/>
      <c r="CO180" s="1875"/>
      <c r="CP180" s="1875"/>
      <c r="CQ180" s="1875"/>
      <c r="CR180" s="1875"/>
      <c r="CS180" s="1875"/>
      <c r="CT180" s="1875"/>
      <c r="CU180" s="1875"/>
      <c r="CV180" s="1875"/>
      <c r="CW180" s="1875"/>
      <c r="CX180" s="1875"/>
      <c r="CY180" s="1875"/>
      <c r="CZ180" s="1875"/>
    </row>
    <row r="181" s="637" customFormat="true" ht="15" customHeight="true" x14ac:dyDescent="0.2">
      <c r="A181" s="1256"/>
      <c r="B181" s="1270"/>
      <c r="C181" s="965"/>
      <c r="D181" s="958"/>
      <c r="E181" s="958"/>
      <c r="F181" s="958"/>
      <c r="G181" s="966"/>
      <c r="H181" s="957"/>
      <c r="I181" s="958"/>
      <c r="J181" s="958"/>
      <c r="K181" s="958"/>
      <c r="L181" s="967"/>
      <c r="M181" s="968"/>
      <c r="N181" s="958"/>
      <c r="O181" s="958"/>
      <c r="P181" s="958"/>
      <c r="Q181" s="966"/>
      <c r="R181" s="957"/>
      <c r="S181" s="958"/>
      <c r="T181" s="958"/>
      <c r="U181" s="958"/>
      <c r="V181" s="958"/>
      <c r="W181" s="958"/>
      <c r="X181" s="958"/>
      <c r="Y181" s="1841"/>
      <c r="Z181" s="603"/>
      <c r="AA181" s="603"/>
      <c r="AB181" s="603"/>
      <c r="AC181" s="603"/>
      <c r="AD181" s="603"/>
      <c r="AE181" s="603"/>
      <c r="AF181" s="603"/>
      <c r="AG181" s="603"/>
      <c r="AH181" s="603"/>
      <c r="AI181" s="603"/>
      <c r="AJ181" s="603"/>
      <c r="AK181" s="603"/>
      <c r="AL181" s="603"/>
      <c r="AM181" s="603"/>
      <c r="AN181" s="603"/>
      <c r="AO181" s="603"/>
      <c r="AP181" s="603"/>
      <c r="AQ181" s="603"/>
      <c r="AR181" s="603"/>
      <c r="AS181" s="603"/>
      <c r="AT181" s="603"/>
      <c r="AU181" s="603"/>
      <c r="AV181" s="603"/>
      <c r="AW181" s="603"/>
      <c r="AX181" s="603"/>
      <c r="AY181" s="603"/>
      <c r="AZ181" s="216"/>
      <c r="BA181" s="459"/>
      <c r="BB181" s="159"/>
      <c r="BC181" s="340"/>
      <c r="BD181" s="307"/>
      <c r="BE181" s="307"/>
      <c r="BF181" s="307"/>
      <c r="BG181" s="341"/>
      <c r="BH181" s="351"/>
      <c r="BI181" s="307"/>
      <c r="BJ181" s="307"/>
      <c r="BK181" s="307"/>
      <c r="BL181" s="341"/>
      <c r="BM181" s="351"/>
      <c r="BN181" s="307"/>
      <c r="BO181" s="307"/>
      <c r="BP181" s="307"/>
      <c r="BQ181" s="341"/>
      <c r="BR181" s="351"/>
      <c r="BS181" s="307"/>
      <c r="BT181" s="307"/>
      <c r="BU181" s="307"/>
      <c r="BV181" s="307"/>
      <c r="BW181" s="307"/>
      <c r="BX181" s="307"/>
      <c r="BY181" s="308"/>
      <c r="BZ181" s="1875"/>
      <c r="CA181" s="1875"/>
      <c r="CB181" s="1875"/>
      <c r="CC181" s="1875"/>
      <c r="CD181" s="1875"/>
      <c r="CE181" s="1875"/>
      <c r="CF181" s="1875"/>
      <c r="CG181" s="1875"/>
      <c r="CH181" s="1875"/>
      <c r="CI181" s="1875"/>
      <c r="CJ181" s="1875"/>
      <c r="CK181" s="1875"/>
      <c r="CL181" s="1875"/>
      <c r="CM181" s="1875"/>
      <c r="CN181" s="1875"/>
      <c r="CO181" s="1875"/>
      <c r="CP181" s="1875"/>
      <c r="CQ181" s="1875"/>
      <c r="CR181" s="1875"/>
      <c r="CS181" s="1875"/>
      <c r="CT181" s="1875"/>
      <c r="CU181" s="1875"/>
      <c r="CV181" s="1875"/>
      <c r="CW181" s="1875"/>
      <c r="CX181" s="1875"/>
      <c r="CY181" s="1875"/>
      <c r="CZ181" s="1875"/>
    </row>
    <row r="182" s="637" customFormat="true" ht="15" customHeight="true" x14ac:dyDescent="0.2">
      <c r="A182" s="1256"/>
      <c r="B182" s="1270"/>
      <c r="C182" s="965"/>
      <c r="D182" s="958"/>
      <c r="E182" s="958"/>
      <c r="F182" s="958"/>
      <c r="G182" s="966"/>
      <c r="H182" s="957"/>
      <c r="I182" s="958"/>
      <c r="J182" s="958"/>
      <c r="K182" s="958"/>
      <c r="L182" s="967"/>
      <c r="M182" s="968"/>
      <c r="N182" s="958"/>
      <c r="O182" s="958"/>
      <c r="P182" s="958"/>
      <c r="Q182" s="966"/>
      <c r="R182" s="957"/>
      <c r="S182" s="958"/>
      <c r="T182" s="958"/>
      <c r="U182" s="958"/>
      <c r="V182" s="958"/>
      <c r="W182" s="958"/>
      <c r="X182" s="958"/>
      <c r="Y182" s="1841"/>
      <c r="Z182" s="603"/>
      <c r="AA182" s="603"/>
      <c r="AB182" s="603"/>
      <c r="AC182" s="603"/>
      <c r="AD182" s="603"/>
      <c r="AE182" s="603"/>
      <c r="AF182" s="603"/>
      <c r="AG182" s="603"/>
      <c r="AH182" s="603"/>
      <c r="AI182" s="603"/>
      <c r="AJ182" s="603"/>
      <c r="AK182" s="603"/>
      <c r="AL182" s="603"/>
      <c r="AM182" s="603"/>
      <c r="AN182" s="603"/>
      <c r="AO182" s="603"/>
      <c r="AP182" s="603"/>
      <c r="AQ182" s="603"/>
      <c r="AR182" s="603"/>
      <c r="AS182" s="603"/>
      <c r="AT182" s="603"/>
      <c r="AU182" s="603"/>
      <c r="AV182" s="603"/>
      <c r="AW182" s="603"/>
      <c r="AX182" s="603"/>
      <c r="AY182" s="603"/>
      <c r="AZ182" s="216"/>
      <c r="BA182" s="459"/>
      <c r="BB182" s="159"/>
      <c r="BC182" s="340"/>
      <c r="BD182" s="307"/>
      <c r="BE182" s="307"/>
      <c r="BF182" s="307"/>
      <c r="BG182" s="341"/>
      <c r="BH182" s="351"/>
      <c r="BI182" s="307"/>
      <c r="BJ182" s="307"/>
      <c r="BK182" s="307"/>
      <c r="BL182" s="341"/>
      <c r="BM182" s="351"/>
      <c r="BN182" s="307"/>
      <c r="BO182" s="307"/>
      <c r="BP182" s="307"/>
      <c r="BQ182" s="341"/>
      <c r="BR182" s="351"/>
      <c r="BS182" s="307"/>
      <c r="BT182" s="307"/>
      <c r="BU182" s="307"/>
      <c r="BV182" s="307"/>
      <c r="BW182" s="307"/>
      <c r="BX182" s="307"/>
      <c r="BY182" s="308"/>
      <c r="BZ182" s="1875"/>
      <c r="CA182" s="1875"/>
      <c r="CB182" s="1875"/>
      <c r="CC182" s="1875"/>
      <c r="CD182" s="1875"/>
      <c r="CE182" s="1875"/>
      <c r="CF182" s="1875"/>
      <c r="CG182" s="1875"/>
      <c r="CH182" s="1875"/>
      <c r="CI182" s="1875"/>
      <c r="CJ182" s="1875"/>
      <c r="CK182" s="1875"/>
      <c r="CL182" s="1875"/>
      <c r="CM182" s="1875"/>
      <c r="CN182" s="1875"/>
      <c r="CO182" s="1875"/>
      <c r="CP182" s="1875"/>
      <c r="CQ182" s="1875"/>
      <c r="CR182" s="1875"/>
      <c r="CS182" s="1875"/>
      <c r="CT182" s="1875"/>
      <c r="CU182" s="1875"/>
      <c r="CV182" s="1875"/>
      <c r="CW182" s="1875"/>
      <c r="CX182" s="1875"/>
      <c r="CY182" s="1875"/>
      <c r="CZ182" s="1875"/>
    </row>
    <row r="183" s="637" customFormat="true" ht="15" customHeight="true" x14ac:dyDescent="0.2">
      <c r="A183" s="1256"/>
      <c r="B183" s="1270"/>
      <c r="C183" s="965"/>
      <c r="D183" s="958"/>
      <c r="E183" s="958"/>
      <c r="F183" s="958"/>
      <c r="G183" s="966"/>
      <c r="H183" s="957"/>
      <c r="I183" s="958"/>
      <c r="J183" s="958"/>
      <c r="K183" s="958"/>
      <c r="L183" s="967"/>
      <c r="M183" s="968"/>
      <c r="N183" s="958"/>
      <c r="O183" s="958"/>
      <c r="P183" s="958"/>
      <c r="Q183" s="966"/>
      <c r="R183" s="957"/>
      <c r="S183" s="958"/>
      <c r="T183" s="958"/>
      <c r="U183" s="958"/>
      <c r="V183" s="958"/>
      <c r="W183" s="958"/>
      <c r="X183" s="958"/>
      <c r="Y183" s="1841"/>
      <c r="Z183" s="603"/>
      <c r="AA183" s="603"/>
      <c r="AB183" s="603"/>
      <c r="AC183" s="603"/>
      <c r="AD183" s="603"/>
      <c r="AE183" s="603"/>
      <c r="AF183" s="603"/>
      <c r="AG183" s="603"/>
      <c r="AH183" s="603"/>
      <c r="AI183" s="603"/>
      <c r="AJ183" s="603"/>
      <c r="AK183" s="603"/>
      <c r="AL183" s="603"/>
      <c r="AM183" s="603"/>
      <c r="AN183" s="603"/>
      <c r="AO183" s="603"/>
      <c r="AP183" s="603"/>
      <c r="AQ183" s="603"/>
      <c r="AR183" s="603"/>
      <c r="AS183" s="603"/>
      <c r="AT183" s="603"/>
      <c r="AU183" s="603"/>
      <c r="AV183" s="603"/>
      <c r="AW183" s="603"/>
      <c r="AX183" s="603"/>
      <c r="AY183" s="603"/>
      <c r="AZ183" s="216"/>
      <c r="BA183" s="459"/>
      <c r="BB183" s="159"/>
      <c r="BC183" s="340"/>
      <c r="BD183" s="307"/>
      <c r="BE183" s="307"/>
      <c r="BF183" s="307"/>
      <c r="BG183" s="341"/>
      <c r="BH183" s="351"/>
      <c r="BI183" s="307"/>
      <c r="BJ183" s="307"/>
      <c r="BK183" s="307"/>
      <c r="BL183" s="341"/>
      <c r="BM183" s="351"/>
      <c r="BN183" s="307"/>
      <c r="BO183" s="307"/>
      <c r="BP183" s="307"/>
      <c r="BQ183" s="341"/>
      <c r="BR183" s="351"/>
      <c r="BS183" s="307"/>
      <c r="BT183" s="307"/>
      <c r="BU183" s="307"/>
      <c r="BV183" s="307"/>
      <c r="BW183" s="307"/>
      <c r="BX183" s="307"/>
      <c r="BY183" s="308"/>
      <c r="BZ183" s="1875"/>
      <c r="CA183" s="1875"/>
      <c r="CB183" s="1875"/>
      <c r="CC183" s="1875"/>
      <c r="CD183" s="1875"/>
      <c r="CE183" s="1875"/>
      <c r="CF183" s="1875"/>
      <c r="CG183" s="1875"/>
      <c r="CH183" s="1875"/>
      <c r="CI183" s="1875"/>
      <c r="CJ183" s="1875"/>
      <c r="CK183" s="1875"/>
      <c r="CL183" s="1875"/>
      <c r="CM183" s="1875"/>
      <c r="CN183" s="1875"/>
      <c r="CO183" s="1875"/>
      <c r="CP183" s="1875"/>
      <c r="CQ183" s="1875"/>
      <c r="CR183" s="1875"/>
      <c r="CS183" s="1875"/>
      <c r="CT183" s="1875"/>
      <c r="CU183" s="1875"/>
      <c r="CV183" s="1875"/>
      <c r="CW183" s="1875"/>
      <c r="CX183" s="1875"/>
      <c r="CY183" s="1875"/>
      <c r="CZ183" s="1875"/>
    </row>
    <row r="184" s="637" customFormat="true" ht="15" customHeight="true" x14ac:dyDescent="0.2">
      <c r="A184" s="1256"/>
      <c r="B184" s="1270"/>
      <c r="C184" s="965"/>
      <c r="D184" s="958"/>
      <c r="E184" s="958"/>
      <c r="F184" s="958"/>
      <c r="G184" s="966"/>
      <c r="H184" s="957"/>
      <c r="I184" s="958"/>
      <c r="J184" s="958"/>
      <c r="K184" s="958"/>
      <c r="L184" s="967"/>
      <c r="M184" s="968"/>
      <c r="N184" s="958"/>
      <c r="O184" s="958"/>
      <c r="P184" s="958"/>
      <c r="Q184" s="966"/>
      <c r="R184" s="957"/>
      <c r="S184" s="958"/>
      <c r="T184" s="958"/>
      <c r="U184" s="958"/>
      <c r="V184" s="958"/>
      <c r="W184" s="958"/>
      <c r="X184" s="958"/>
      <c r="Y184" s="1841"/>
      <c r="Z184" s="603"/>
      <c r="AA184" s="603"/>
      <c r="AB184" s="603"/>
      <c r="AC184" s="603"/>
      <c r="AD184" s="603"/>
      <c r="AE184" s="603"/>
      <c r="AF184" s="603"/>
      <c r="AG184" s="603"/>
      <c r="AH184" s="603"/>
      <c r="AI184" s="603"/>
      <c r="AJ184" s="603"/>
      <c r="AK184" s="603"/>
      <c r="AL184" s="603"/>
      <c r="AM184" s="603"/>
      <c r="AN184" s="603"/>
      <c r="AO184" s="603"/>
      <c r="AP184" s="603"/>
      <c r="AQ184" s="603"/>
      <c r="AR184" s="603"/>
      <c r="AS184" s="603"/>
      <c r="AT184" s="603"/>
      <c r="AU184" s="603"/>
      <c r="AV184" s="603"/>
      <c r="AW184" s="603"/>
      <c r="AX184" s="603"/>
      <c r="AY184" s="603"/>
      <c r="AZ184" s="216"/>
      <c r="BA184" s="459"/>
      <c r="BB184" s="159"/>
      <c r="BC184" s="340"/>
      <c r="BD184" s="307"/>
      <c r="BE184" s="307"/>
      <c r="BF184" s="307"/>
      <c r="BG184" s="341"/>
      <c r="BH184" s="351"/>
      <c r="BI184" s="307"/>
      <c r="BJ184" s="307"/>
      <c r="BK184" s="307"/>
      <c r="BL184" s="341"/>
      <c r="BM184" s="351"/>
      <c r="BN184" s="307"/>
      <c r="BO184" s="307"/>
      <c r="BP184" s="307"/>
      <c r="BQ184" s="341"/>
      <c r="BR184" s="351"/>
      <c r="BS184" s="307"/>
      <c r="BT184" s="307"/>
      <c r="BU184" s="307"/>
      <c r="BV184" s="307"/>
      <c r="BW184" s="307"/>
      <c r="BX184" s="307"/>
      <c r="BY184" s="308"/>
      <c r="BZ184" s="1875"/>
      <c r="CA184" s="1875"/>
      <c r="CB184" s="1875"/>
      <c r="CC184" s="1875"/>
      <c r="CD184" s="1875"/>
      <c r="CE184" s="1875"/>
      <c r="CF184" s="1875"/>
      <c r="CG184" s="1875"/>
      <c r="CH184" s="1875"/>
      <c r="CI184" s="1875"/>
      <c r="CJ184" s="1875"/>
      <c r="CK184" s="1875"/>
      <c r="CL184" s="1875"/>
      <c r="CM184" s="1875"/>
      <c r="CN184" s="1875"/>
      <c r="CO184" s="1875"/>
      <c r="CP184" s="1875"/>
      <c r="CQ184" s="1875"/>
      <c r="CR184" s="1875"/>
      <c r="CS184" s="1875"/>
      <c r="CT184" s="1875"/>
      <c r="CU184" s="1875"/>
      <c r="CV184" s="1875"/>
      <c r="CW184" s="1875"/>
      <c r="CX184" s="1875"/>
      <c r="CY184" s="1875"/>
      <c r="CZ184" s="1875"/>
    </row>
    <row r="185" s="637" customFormat="true" ht="15" customHeight="true" x14ac:dyDescent="0.2">
      <c r="A185" s="1256"/>
      <c r="B185" s="1270"/>
      <c r="C185" s="965"/>
      <c r="D185" s="958"/>
      <c r="E185" s="958"/>
      <c r="F185" s="958"/>
      <c r="G185" s="966"/>
      <c r="H185" s="957"/>
      <c r="I185" s="958"/>
      <c r="J185" s="958"/>
      <c r="K185" s="958"/>
      <c r="L185" s="967"/>
      <c r="M185" s="968"/>
      <c r="N185" s="958"/>
      <c r="O185" s="958"/>
      <c r="P185" s="958"/>
      <c r="Q185" s="966"/>
      <c r="R185" s="957"/>
      <c r="S185" s="958"/>
      <c r="T185" s="958"/>
      <c r="U185" s="958"/>
      <c r="V185" s="958"/>
      <c r="W185" s="958"/>
      <c r="X185" s="958"/>
      <c r="Y185" s="1841"/>
      <c r="Z185" s="603"/>
      <c r="AA185" s="603"/>
      <c r="AB185" s="603"/>
      <c r="AC185" s="603"/>
      <c r="AD185" s="603"/>
      <c r="AE185" s="603"/>
      <c r="AF185" s="603"/>
      <c r="AG185" s="603"/>
      <c r="AH185" s="603"/>
      <c r="AI185" s="603"/>
      <c r="AJ185" s="603"/>
      <c r="AK185" s="603"/>
      <c r="AL185" s="603"/>
      <c r="AM185" s="603"/>
      <c r="AN185" s="603"/>
      <c r="AO185" s="603"/>
      <c r="AP185" s="603"/>
      <c r="AQ185" s="603"/>
      <c r="AR185" s="603"/>
      <c r="AS185" s="603"/>
      <c r="AT185" s="603"/>
      <c r="AU185" s="603"/>
      <c r="AV185" s="603"/>
      <c r="AW185" s="603"/>
      <c r="AX185" s="603"/>
      <c r="AY185" s="603"/>
      <c r="AZ185" s="216"/>
      <c r="BA185" s="459"/>
      <c r="BB185" s="159"/>
      <c r="BC185" s="340"/>
      <c r="BD185" s="307"/>
      <c r="BE185" s="307"/>
      <c r="BF185" s="307"/>
      <c r="BG185" s="341"/>
      <c r="BH185" s="351"/>
      <c r="BI185" s="307"/>
      <c r="BJ185" s="307"/>
      <c r="BK185" s="307"/>
      <c r="BL185" s="341"/>
      <c r="BM185" s="351"/>
      <c r="BN185" s="307"/>
      <c r="BO185" s="307"/>
      <c r="BP185" s="307"/>
      <c r="BQ185" s="341"/>
      <c r="BR185" s="351"/>
      <c r="BS185" s="307"/>
      <c r="BT185" s="307"/>
      <c r="BU185" s="307"/>
      <c r="BV185" s="307"/>
      <c r="BW185" s="307"/>
      <c r="BX185" s="307"/>
      <c r="BY185" s="308"/>
      <c r="BZ185" s="1875"/>
      <c r="CA185" s="1875"/>
      <c r="CB185" s="1875"/>
      <c r="CC185" s="1875"/>
      <c r="CD185" s="1875"/>
      <c r="CE185" s="1875"/>
      <c r="CF185" s="1875"/>
      <c r="CG185" s="1875"/>
      <c r="CH185" s="1875"/>
      <c r="CI185" s="1875"/>
      <c r="CJ185" s="1875"/>
      <c r="CK185" s="1875"/>
      <c r="CL185" s="1875"/>
      <c r="CM185" s="1875"/>
      <c r="CN185" s="1875"/>
      <c r="CO185" s="1875"/>
      <c r="CP185" s="1875"/>
      <c r="CQ185" s="1875"/>
      <c r="CR185" s="1875"/>
      <c r="CS185" s="1875"/>
      <c r="CT185" s="1875"/>
      <c r="CU185" s="1875"/>
      <c r="CV185" s="1875"/>
      <c r="CW185" s="1875"/>
      <c r="CX185" s="1875"/>
      <c r="CY185" s="1875"/>
      <c r="CZ185" s="1875"/>
    </row>
    <row r="186" s="637" customFormat="true" ht="15" customHeight="true" x14ac:dyDescent="0.2">
      <c r="A186" s="1256"/>
      <c r="B186" s="1270"/>
      <c r="C186" s="965"/>
      <c r="D186" s="958"/>
      <c r="E186" s="958"/>
      <c r="F186" s="958"/>
      <c r="G186" s="966"/>
      <c r="H186" s="957"/>
      <c r="I186" s="958"/>
      <c r="J186" s="958"/>
      <c r="K186" s="958"/>
      <c r="L186" s="967"/>
      <c r="M186" s="968"/>
      <c r="N186" s="958"/>
      <c r="O186" s="958"/>
      <c r="P186" s="958"/>
      <c r="Q186" s="966"/>
      <c r="R186" s="957"/>
      <c r="S186" s="958"/>
      <c r="T186" s="958"/>
      <c r="U186" s="958"/>
      <c r="V186" s="958"/>
      <c r="W186" s="958"/>
      <c r="X186" s="958"/>
      <c r="Y186" s="1841"/>
      <c r="Z186" s="603"/>
      <c r="AA186" s="603"/>
      <c r="AB186" s="603"/>
      <c r="AC186" s="603"/>
      <c r="AD186" s="603"/>
      <c r="AE186" s="603"/>
      <c r="AF186" s="603"/>
      <c r="AG186" s="603"/>
      <c r="AH186" s="603"/>
      <c r="AI186" s="603"/>
      <c r="AJ186" s="603"/>
      <c r="AK186" s="603"/>
      <c r="AL186" s="603"/>
      <c r="AM186" s="603"/>
      <c r="AN186" s="603"/>
      <c r="AO186" s="603"/>
      <c r="AP186" s="603"/>
      <c r="AQ186" s="603"/>
      <c r="AR186" s="603"/>
      <c r="AS186" s="603"/>
      <c r="AT186" s="603"/>
      <c r="AU186" s="603"/>
      <c r="AV186" s="603"/>
      <c r="AW186" s="603"/>
      <c r="AX186" s="603"/>
      <c r="AY186" s="603"/>
      <c r="AZ186" s="216"/>
      <c r="BA186" s="459"/>
      <c r="BB186" s="159"/>
      <c r="BC186" s="340"/>
      <c r="BD186" s="307"/>
      <c r="BE186" s="307"/>
      <c r="BF186" s="307"/>
      <c r="BG186" s="341"/>
      <c r="BH186" s="351"/>
      <c r="BI186" s="307"/>
      <c r="BJ186" s="307"/>
      <c r="BK186" s="307"/>
      <c r="BL186" s="341"/>
      <c r="BM186" s="351"/>
      <c r="BN186" s="307"/>
      <c r="BO186" s="307"/>
      <c r="BP186" s="307"/>
      <c r="BQ186" s="341"/>
      <c r="BR186" s="351"/>
      <c r="BS186" s="307"/>
      <c r="BT186" s="307"/>
      <c r="BU186" s="307"/>
      <c r="BV186" s="307"/>
      <c r="BW186" s="307"/>
      <c r="BX186" s="307"/>
      <c r="BY186" s="308"/>
      <c r="BZ186" s="1875"/>
      <c r="CA186" s="1875"/>
      <c r="CB186" s="1875"/>
      <c r="CC186" s="1875"/>
      <c r="CD186" s="1875"/>
      <c r="CE186" s="1875"/>
      <c r="CF186" s="1875"/>
      <c r="CG186" s="1875"/>
      <c r="CH186" s="1875"/>
      <c r="CI186" s="1875"/>
      <c r="CJ186" s="1875"/>
      <c r="CK186" s="1875"/>
      <c r="CL186" s="1875"/>
      <c r="CM186" s="1875"/>
      <c r="CN186" s="1875"/>
      <c r="CO186" s="1875"/>
      <c r="CP186" s="1875"/>
      <c r="CQ186" s="1875"/>
      <c r="CR186" s="1875"/>
      <c r="CS186" s="1875"/>
      <c r="CT186" s="1875"/>
      <c r="CU186" s="1875"/>
      <c r="CV186" s="1875"/>
      <c r="CW186" s="1875"/>
      <c r="CX186" s="1875"/>
      <c r="CY186" s="1875"/>
      <c r="CZ186" s="1875"/>
    </row>
    <row r="187" s="637" customFormat="true" ht="15" customHeight="true" x14ac:dyDescent="0.2">
      <c r="A187" s="1256"/>
      <c r="B187" s="1270"/>
      <c r="C187" s="965"/>
      <c r="D187" s="958"/>
      <c r="E187" s="958"/>
      <c r="F187" s="958"/>
      <c r="G187" s="966"/>
      <c r="H187" s="957"/>
      <c r="I187" s="958"/>
      <c r="J187" s="958"/>
      <c r="K187" s="958"/>
      <c r="L187" s="967"/>
      <c r="M187" s="968"/>
      <c r="N187" s="958"/>
      <c r="O187" s="958"/>
      <c r="P187" s="958"/>
      <c r="Q187" s="966"/>
      <c r="R187" s="957"/>
      <c r="S187" s="958"/>
      <c r="T187" s="958"/>
      <c r="U187" s="958"/>
      <c r="V187" s="958"/>
      <c r="W187" s="958"/>
      <c r="X187" s="958"/>
      <c r="Y187" s="1841"/>
      <c r="Z187" s="603"/>
      <c r="AA187" s="603"/>
      <c r="AB187" s="603"/>
      <c r="AC187" s="603"/>
      <c r="AD187" s="603"/>
      <c r="AE187" s="603"/>
      <c r="AF187" s="603"/>
      <c r="AG187" s="603"/>
      <c r="AH187" s="603"/>
      <c r="AI187" s="603"/>
      <c r="AJ187" s="603"/>
      <c r="AK187" s="603"/>
      <c r="AL187" s="603"/>
      <c r="AM187" s="603"/>
      <c r="AN187" s="603"/>
      <c r="AO187" s="603"/>
      <c r="AP187" s="603"/>
      <c r="AQ187" s="603"/>
      <c r="AR187" s="603"/>
      <c r="AS187" s="603"/>
      <c r="AT187" s="603"/>
      <c r="AU187" s="603"/>
      <c r="AV187" s="603"/>
      <c r="AW187" s="603"/>
      <c r="AX187" s="603"/>
      <c r="AY187" s="603"/>
      <c r="AZ187" s="216"/>
      <c r="BA187" s="459"/>
      <c r="BB187" s="159"/>
      <c r="BC187" s="340"/>
      <c r="BD187" s="307"/>
      <c r="BE187" s="307"/>
      <c r="BF187" s="307"/>
      <c r="BG187" s="341"/>
      <c r="BH187" s="351"/>
      <c r="BI187" s="307"/>
      <c r="BJ187" s="307"/>
      <c r="BK187" s="307"/>
      <c r="BL187" s="341"/>
      <c r="BM187" s="351"/>
      <c r="BN187" s="307"/>
      <c r="BO187" s="307"/>
      <c r="BP187" s="307"/>
      <c r="BQ187" s="341"/>
      <c r="BR187" s="351"/>
      <c r="BS187" s="307"/>
      <c r="BT187" s="307"/>
      <c r="BU187" s="307"/>
      <c r="BV187" s="307"/>
      <c r="BW187" s="307"/>
      <c r="BX187" s="307"/>
      <c r="BY187" s="308"/>
      <c r="BZ187" s="1875"/>
      <c r="CA187" s="1875"/>
      <c r="CB187" s="1875"/>
      <c r="CC187" s="1875"/>
      <c r="CD187" s="1875"/>
      <c r="CE187" s="1875"/>
      <c r="CF187" s="1875"/>
      <c r="CG187" s="1875"/>
      <c r="CH187" s="1875"/>
      <c r="CI187" s="1875"/>
      <c r="CJ187" s="1875"/>
      <c r="CK187" s="1875"/>
      <c r="CL187" s="1875"/>
      <c r="CM187" s="1875"/>
      <c r="CN187" s="1875"/>
      <c r="CO187" s="1875"/>
      <c r="CP187" s="1875"/>
      <c r="CQ187" s="1875"/>
      <c r="CR187" s="1875"/>
      <c r="CS187" s="1875"/>
      <c r="CT187" s="1875"/>
      <c r="CU187" s="1875"/>
      <c r="CV187" s="1875"/>
      <c r="CW187" s="1875"/>
      <c r="CX187" s="1875"/>
      <c r="CY187" s="1875"/>
      <c r="CZ187" s="1875"/>
    </row>
    <row r="188" s="637" customFormat="true" ht="15" customHeight="true" x14ac:dyDescent="0.2">
      <c r="A188" s="1256"/>
      <c r="B188" s="1270"/>
      <c r="C188" s="965"/>
      <c r="D188" s="958"/>
      <c r="E188" s="958"/>
      <c r="F188" s="958"/>
      <c r="G188" s="966"/>
      <c r="H188" s="957"/>
      <c r="I188" s="958"/>
      <c r="J188" s="958"/>
      <c r="K188" s="958"/>
      <c r="L188" s="967"/>
      <c r="M188" s="968"/>
      <c r="N188" s="958"/>
      <c r="O188" s="958"/>
      <c r="P188" s="958"/>
      <c r="Q188" s="966"/>
      <c r="R188" s="957"/>
      <c r="S188" s="958"/>
      <c r="T188" s="958"/>
      <c r="U188" s="958"/>
      <c r="V188" s="958"/>
      <c r="W188" s="958"/>
      <c r="X188" s="958"/>
      <c r="Y188" s="1841"/>
      <c r="Z188" s="603"/>
      <c r="AA188" s="603"/>
      <c r="AB188" s="603"/>
      <c r="AC188" s="603"/>
      <c r="AD188" s="603"/>
      <c r="AE188" s="603"/>
      <c r="AF188" s="603"/>
      <c r="AG188" s="603"/>
      <c r="AH188" s="603"/>
      <c r="AI188" s="603"/>
      <c r="AJ188" s="603"/>
      <c r="AK188" s="603"/>
      <c r="AL188" s="603"/>
      <c r="AM188" s="603"/>
      <c r="AN188" s="603"/>
      <c r="AO188" s="603"/>
      <c r="AP188" s="603"/>
      <c r="AQ188" s="603"/>
      <c r="AR188" s="603"/>
      <c r="AS188" s="603"/>
      <c r="AT188" s="603"/>
      <c r="AU188" s="603"/>
      <c r="AV188" s="603"/>
      <c r="AW188" s="603"/>
      <c r="AX188" s="603"/>
      <c r="AY188" s="603"/>
      <c r="AZ188" s="216"/>
      <c r="BA188" s="459"/>
      <c r="BB188" s="159"/>
      <c r="BC188" s="340"/>
      <c r="BD188" s="307"/>
      <c r="BE188" s="307"/>
      <c r="BF188" s="307"/>
      <c r="BG188" s="341"/>
      <c r="BH188" s="351"/>
      <c r="BI188" s="307"/>
      <c r="BJ188" s="307"/>
      <c r="BK188" s="307"/>
      <c r="BL188" s="341"/>
      <c r="BM188" s="351"/>
      <c r="BN188" s="307"/>
      <c r="BO188" s="307"/>
      <c r="BP188" s="307"/>
      <c r="BQ188" s="341"/>
      <c r="BR188" s="351"/>
      <c r="BS188" s="307"/>
      <c r="BT188" s="307"/>
      <c r="BU188" s="307"/>
      <c r="BV188" s="307"/>
      <c r="BW188" s="307"/>
      <c r="BX188" s="307"/>
      <c r="BY188" s="308"/>
      <c r="BZ188" s="1875"/>
      <c r="CA188" s="1875"/>
      <c r="CB188" s="1875"/>
      <c r="CC188" s="1875"/>
      <c r="CD188" s="1875"/>
      <c r="CE188" s="1875"/>
      <c r="CF188" s="1875"/>
      <c r="CG188" s="1875"/>
      <c r="CH188" s="1875"/>
      <c r="CI188" s="1875"/>
      <c r="CJ188" s="1875"/>
      <c r="CK188" s="1875"/>
      <c r="CL188" s="1875"/>
      <c r="CM188" s="1875"/>
      <c r="CN188" s="1875"/>
      <c r="CO188" s="1875"/>
      <c r="CP188" s="1875"/>
      <c r="CQ188" s="1875"/>
      <c r="CR188" s="1875"/>
      <c r="CS188" s="1875"/>
      <c r="CT188" s="1875"/>
      <c r="CU188" s="1875"/>
      <c r="CV188" s="1875"/>
      <c r="CW188" s="1875"/>
      <c r="CX188" s="1875"/>
      <c r="CY188" s="1875"/>
      <c r="CZ188" s="1875"/>
    </row>
    <row r="189" s="637" customFormat="true" ht="15" customHeight="true" x14ac:dyDescent="0.2">
      <c r="A189" s="1256"/>
      <c r="B189" s="1270"/>
      <c r="C189" s="965"/>
      <c r="D189" s="958"/>
      <c r="E189" s="958"/>
      <c r="F189" s="958"/>
      <c r="G189" s="966"/>
      <c r="H189" s="957"/>
      <c r="I189" s="958"/>
      <c r="J189" s="958"/>
      <c r="K189" s="958"/>
      <c r="L189" s="967"/>
      <c r="M189" s="968"/>
      <c r="N189" s="958"/>
      <c r="O189" s="958"/>
      <c r="P189" s="958"/>
      <c r="Q189" s="966"/>
      <c r="R189" s="957"/>
      <c r="S189" s="958"/>
      <c r="T189" s="958"/>
      <c r="U189" s="958"/>
      <c r="V189" s="958"/>
      <c r="W189" s="958"/>
      <c r="X189" s="958"/>
      <c r="Y189" s="1841"/>
      <c r="Z189" s="603"/>
      <c r="AA189" s="603"/>
      <c r="AB189" s="603"/>
      <c r="AC189" s="603"/>
      <c r="AD189" s="603"/>
      <c r="AE189" s="603"/>
      <c r="AF189" s="603"/>
      <c r="AG189" s="603"/>
      <c r="AH189" s="603"/>
      <c r="AI189" s="603"/>
      <c r="AJ189" s="603"/>
      <c r="AK189" s="603"/>
      <c r="AL189" s="603"/>
      <c r="AM189" s="603"/>
      <c r="AN189" s="603"/>
      <c r="AO189" s="603"/>
      <c r="AP189" s="603"/>
      <c r="AQ189" s="603"/>
      <c r="AR189" s="603"/>
      <c r="AS189" s="603"/>
      <c r="AT189" s="603"/>
      <c r="AU189" s="603"/>
      <c r="AV189" s="603"/>
      <c r="AW189" s="603"/>
      <c r="AX189" s="603"/>
      <c r="AY189" s="603"/>
      <c r="AZ189" s="216"/>
      <c r="BA189" s="459"/>
      <c r="BB189" s="159"/>
      <c r="BC189" s="340"/>
      <c r="BD189" s="307"/>
      <c r="BE189" s="307"/>
      <c r="BF189" s="307"/>
      <c r="BG189" s="341"/>
      <c r="BH189" s="351"/>
      <c r="BI189" s="307"/>
      <c r="BJ189" s="307"/>
      <c r="BK189" s="307"/>
      <c r="BL189" s="341"/>
      <c r="BM189" s="351"/>
      <c r="BN189" s="307"/>
      <c r="BO189" s="307"/>
      <c r="BP189" s="307"/>
      <c r="BQ189" s="341"/>
      <c r="BR189" s="351"/>
      <c r="BS189" s="307"/>
      <c r="BT189" s="307"/>
      <c r="BU189" s="307"/>
      <c r="BV189" s="307"/>
      <c r="BW189" s="307"/>
      <c r="BX189" s="307"/>
      <c r="BY189" s="308"/>
      <c r="BZ189" s="1875"/>
      <c r="CA189" s="1875"/>
      <c r="CB189" s="1875"/>
      <c r="CC189" s="1875"/>
      <c r="CD189" s="1875"/>
      <c r="CE189" s="1875"/>
      <c r="CF189" s="1875"/>
      <c r="CG189" s="1875"/>
      <c r="CH189" s="1875"/>
      <c r="CI189" s="1875"/>
      <c r="CJ189" s="1875"/>
      <c r="CK189" s="1875"/>
      <c r="CL189" s="1875"/>
      <c r="CM189" s="1875"/>
      <c r="CN189" s="1875"/>
      <c r="CO189" s="1875"/>
      <c r="CP189" s="1875"/>
      <c r="CQ189" s="1875"/>
      <c r="CR189" s="1875"/>
      <c r="CS189" s="1875"/>
      <c r="CT189" s="1875"/>
      <c r="CU189" s="1875"/>
      <c r="CV189" s="1875"/>
      <c r="CW189" s="1875"/>
      <c r="CX189" s="1875"/>
      <c r="CY189" s="1875"/>
      <c r="CZ189" s="1875"/>
    </row>
    <row r="190" s="637" customFormat="true" ht="15" customHeight="true" x14ac:dyDescent="0.2">
      <c r="A190" s="1256"/>
      <c r="B190" s="1270"/>
      <c r="C190" s="965"/>
      <c r="D190" s="958"/>
      <c r="E190" s="958"/>
      <c r="F190" s="958"/>
      <c r="G190" s="966"/>
      <c r="H190" s="957"/>
      <c r="I190" s="958"/>
      <c r="J190" s="958"/>
      <c r="K190" s="958"/>
      <c r="L190" s="967"/>
      <c r="M190" s="968"/>
      <c r="N190" s="958"/>
      <c r="O190" s="958"/>
      <c r="P190" s="958"/>
      <c r="Q190" s="966"/>
      <c r="R190" s="957"/>
      <c r="S190" s="958"/>
      <c r="T190" s="958"/>
      <c r="U190" s="958"/>
      <c r="V190" s="958"/>
      <c r="W190" s="958"/>
      <c r="X190" s="958"/>
      <c r="Y190" s="1841"/>
      <c r="Z190" s="603"/>
      <c r="AA190" s="603"/>
      <c r="AB190" s="603"/>
      <c r="AC190" s="603"/>
      <c r="AD190" s="603"/>
      <c r="AE190" s="603"/>
      <c r="AF190" s="603"/>
      <c r="AG190" s="603"/>
      <c r="AH190" s="603"/>
      <c r="AI190" s="603"/>
      <c r="AJ190" s="603"/>
      <c r="AK190" s="603"/>
      <c r="AL190" s="603"/>
      <c r="AM190" s="603"/>
      <c r="AN190" s="603"/>
      <c r="AO190" s="603"/>
      <c r="AP190" s="603"/>
      <c r="AQ190" s="603"/>
      <c r="AR190" s="603"/>
      <c r="AS190" s="603"/>
      <c r="AT190" s="603"/>
      <c r="AU190" s="603"/>
      <c r="AV190" s="603"/>
      <c r="AW190" s="603"/>
      <c r="AX190" s="603"/>
      <c r="AY190" s="603"/>
      <c r="AZ190" s="216"/>
      <c r="BA190" s="459"/>
      <c r="BB190" s="159"/>
      <c r="BC190" s="340"/>
      <c r="BD190" s="307"/>
      <c r="BE190" s="307"/>
      <c r="BF190" s="307"/>
      <c r="BG190" s="341"/>
      <c r="BH190" s="351"/>
      <c r="BI190" s="307"/>
      <c r="BJ190" s="307"/>
      <c r="BK190" s="307"/>
      <c r="BL190" s="341"/>
      <c r="BM190" s="351"/>
      <c r="BN190" s="307"/>
      <c r="BO190" s="307"/>
      <c r="BP190" s="307"/>
      <c r="BQ190" s="341"/>
      <c r="BR190" s="351"/>
      <c r="BS190" s="307"/>
      <c r="BT190" s="307"/>
      <c r="BU190" s="307"/>
      <c r="BV190" s="307"/>
      <c r="BW190" s="307"/>
      <c r="BX190" s="307"/>
      <c r="BY190" s="308"/>
      <c r="BZ190" s="1875"/>
      <c r="CA190" s="1875"/>
      <c r="CB190" s="1875"/>
      <c r="CC190" s="1875"/>
      <c r="CD190" s="1875"/>
      <c r="CE190" s="1875"/>
      <c r="CF190" s="1875"/>
      <c r="CG190" s="1875"/>
      <c r="CH190" s="1875"/>
      <c r="CI190" s="1875"/>
      <c r="CJ190" s="1875"/>
      <c r="CK190" s="1875"/>
      <c r="CL190" s="1875"/>
      <c r="CM190" s="1875"/>
      <c r="CN190" s="1875"/>
      <c r="CO190" s="1875"/>
      <c r="CP190" s="1875"/>
      <c r="CQ190" s="1875"/>
      <c r="CR190" s="1875"/>
      <c r="CS190" s="1875"/>
      <c r="CT190" s="1875"/>
      <c r="CU190" s="1875"/>
      <c r="CV190" s="1875"/>
      <c r="CW190" s="1875"/>
      <c r="CX190" s="1875"/>
      <c r="CY190" s="1875"/>
      <c r="CZ190" s="1875"/>
    </row>
    <row r="191" s="637" customFormat="true" ht="15" customHeight="true" x14ac:dyDescent="0.2">
      <c r="A191" s="1256"/>
      <c r="B191" s="1270"/>
      <c r="C191" s="965"/>
      <c r="D191" s="958"/>
      <c r="E191" s="958"/>
      <c r="F191" s="958"/>
      <c r="G191" s="966"/>
      <c r="H191" s="957"/>
      <c r="I191" s="958"/>
      <c r="J191" s="958"/>
      <c r="K191" s="958"/>
      <c r="L191" s="967"/>
      <c r="M191" s="968"/>
      <c r="N191" s="958"/>
      <c r="O191" s="958"/>
      <c r="P191" s="958"/>
      <c r="Q191" s="966"/>
      <c r="R191" s="957"/>
      <c r="S191" s="958"/>
      <c r="T191" s="958"/>
      <c r="U191" s="958"/>
      <c r="V191" s="958"/>
      <c r="W191" s="958"/>
      <c r="X191" s="958"/>
      <c r="Y191" s="1841"/>
      <c r="Z191" s="603"/>
      <c r="AA191" s="603"/>
      <c r="AB191" s="603"/>
      <c r="AC191" s="603"/>
      <c r="AD191" s="603"/>
      <c r="AE191" s="603"/>
      <c r="AF191" s="603"/>
      <c r="AG191" s="603"/>
      <c r="AH191" s="603"/>
      <c r="AI191" s="603"/>
      <c r="AJ191" s="603"/>
      <c r="AK191" s="603"/>
      <c r="AL191" s="603"/>
      <c r="AM191" s="603"/>
      <c r="AN191" s="603"/>
      <c r="AO191" s="603"/>
      <c r="AP191" s="603"/>
      <c r="AQ191" s="603"/>
      <c r="AR191" s="603"/>
      <c r="AS191" s="603"/>
      <c r="AT191" s="603"/>
      <c r="AU191" s="603"/>
      <c r="AV191" s="603"/>
      <c r="AW191" s="603"/>
      <c r="AX191" s="603"/>
      <c r="AY191" s="603"/>
      <c r="AZ191" s="216"/>
      <c r="BA191" s="459"/>
      <c r="BB191" s="159"/>
      <c r="BC191" s="340"/>
      <c r="BD191" s="307"/>
      <c r="BE191" s="307"/>
      <c r="BF191" s="307"/>
      <c r="BG191" s="341"/>
      <c r="BH191" s="351"/>
      <c r="BI191" s="307"/>
      <c r="BJ191" s="307"/>
      <c r="BK191" s="307"/>
      <c r="BL191" s="341"/>
      <c r="BM191" s="351"/>
      <c r="BN191" s="307"/>
      <c r="BO191" s="307"/>
      <c r="BP191" s="307"/>
      <c r="BQ191" s="341"/>
      <c r="BR191" s="351"/>
      <c r="BS191" s="307"/>
      <c r="BT191" s="307"/>
      <c r="BU191" s="307"/>
      <c r="BV191" s="307"/>
      <c r="BW191" s="307"/>
      <c r="BX191" s="307"/>
      <c r="BY191" s="308"/>
      <c r="BZ191" s="1875"/>
      <c r="CA191" s="1875"/>
      <c r="CB191" s="1875"/>
      <c r="CC191" s="1875"/>
      <c r="CD191" s="1875"/>
      <c r="CE191" s="1875"/>
      <c r="CF191" s="1875"/>
      <c r="CG191" s="1875"/>
      <c r="CH191" s="1875"/>
      <c r="CI191" s="1875"/>
      <c r="CJ191" s="1875"/>
      <c r="CK191" s="1875"/>
      <c r="CL191" s="1875"/>
      <c r="CM191" s="1875"/>
      <c r="CN191" s="1875"/>
      <c r="CO191" s="1875"/>
      <c r="CP191" s="1875"/>
      <c r="CQ191" s="1875"/>
      <c r="CR191" s="1875"/>
      <c r="CS191" s="1875"/>
      <c r="CT191" s="1875"/>
      <c r="CU191" s="1875"/>
      <c r="CV191" s="1875"/>
      <c r="CW191" s="1875"/>
      <c r="CX191" s="1875"/>
      <c r="CY191" s="1875"/>
      <c r="CZ191" s="1875"/>
    </row>
    <row r="192" s="637" customFormat="true" ht="15" customHeight="true" x14ac:dyDescent="0.2">
      <c r="A192" s="1257"/>
      <c r="B192" s="1271"/>
      <c r="C192" s="969"/>
      <c r="D192" s="970"/>
      <c r="E192" s="970"/>
      <c r="F192" s="970"/>
      <c r="G192" s="971"/>
      <c r="H192" s="972"/>
      <c r="I192" s="970"/>
      <c r="J192" s="970"/>
      <c r="K192" s="970"/>
      <c r="L192" s="973"/>
      <c r="M192" s="974"/>
      <c r="N192" s="970"/>
      <c r="O192" s="970"/>
      <c r="P192" s="970"/>
      <c r="Q192" s="971"/>
      <c r="R192" s="972"/>
      <c r="S192" s="970"/>
      <c r="T192" s="970"/>
      <c r="U192" s="970"/>
      <c r="V192" s="970"/>
      <c r="W192" s="970"/>
      <c r="X192" s="970"/>
      <c r="Y192" s="1842"/>
      <c r="Z192" s="603"/>
      <c r="AA192" s="603"/>
      <c r="AB192" s="603"/>
      <c r="AC192" s="603"/>
      <c r="AD192" s="603"/>
      <c r="AE192" s="603"/>
      <c r="AF192" s="603"/>
      <c r="AG192" s="603"/>
      <c r="AH192" s="603"/>
      <c r="AI192" s="603"/>
      <c r="AJ192" s="603"/>
      <c r="AK192" s="603"/>
      <c r="AL192" s="603"/>
      <c r="AM192" s="603"/>
      <c r="AN192" s="603"/>
      <c r="AO192" s="603"/>
      <c r="AP192" s="603"/>
      <c r="AQ192" s="603"/>
      <c r="AR192" s="603"/>
      <c r="AS192" s="603"/>
      <c r="AT192" s="603"/>
      <c r="AU192" s="603"/>
      <c r="AV192" s="603"/>
      <c r="AW192" s="603"/>
      <c r="AX192" s="603"/>
      <c r="AY192" s="603"/>
      <c r="AZ192" s="216"/>
      <c r="BA192" s="459"/>
      <c r="BB192" s="159"/>
      <c r="BC192" s="340"/>
      <c r="BD192" s="307"/>
      <c r="BE192" s="307"/>
      <c r="BF192" s="307"/>
      <c r="BG192" s="341"/>
      <c r="BH192" s="351"/>
      <c r="BI192" s="307"/>
      <c r="BJ192" s="307"/>
      <c r="BK192" s="307"/>
      <c r="BL192" s="341"/>
      <c r="BM192" s="351"/>
      <c r="BN192" s="307"/>
      <c r="BO192" s="307"/>
      <c r="BP192" s="307"/>
      <c r="BQ192" s="341"/>
      <c r="BR192" s="351"/>
      <c r="BS192" s="307"/>
      <c r="BT192" s="307"/>
      <c r="BU192" s="307"/>
      <c r="BV192" s="307"/>
      <c r="BW192" s="307"/>
      <c r="BX192" s="307"/>
      <c r="BY192" s="308"/>
      <c r="BZ192" s="1875"/>
      <c r="CA192" s="1875"/>
      <c r="CB192" s="1875"/>
      <c r="CC192" s="1875"/>
      <c r="CD192" s="1875"/>
      <c r="CE192" s="1875"/>
      <c r="CF192" s="1875"/>
      <c r="CG192" s="1875"/>
      <c r="CH192" s="1875"/>
      <c r="CI192" s="1875"/>
      <c r="CJ192" s="1875"/>
      <c r="CK192" s="1875"/>
      <c r="CL192" s="1875"/>
      <c r="CM192" s="1875"/>
      <c r="CN192" s="1875"/>
      <c r="CO192" s="1875"/>
      <c r="CP192" s="1875"/>
      <c r="CQ192" s="1875"/>
      <c r="CR192" s="1875"/>
      <c r="CS192" s="1875"/>
      <c r="CT192" s="1875"/>
      <c r="CU192" s="1875"/>
      <c r="CV192" s="1875"/>
      <c r="CW192" s="1875"/>
      <c r="CX192" s="1875"/>
      <c r="CY192" s="1875"/>
      <c r="CZ192" s="1875"/>
    </row>
    <row r="193" s="637" customFormat="true" ht="15" customHeight="true" x14ac:dyDescent="0.2">
      <c r="A193" s="730"/>
      <c r="B193" s="1272"/>
      <c r="C193" s="886"/>
      <c r="D193" s="844"/>
      <c r="E193" s="844"/>
      <c r="F193" s="844"/>
      <c r="G193" s="845"/>
      <c r="H193" s="887"/>
      <c r="I193" s="844"/>
      <c r="J193" s="844"/>
      <c r="K193" s="844"/>
      <c r="L193" s="888"/>
      <c r="M193" s="886"/>
      <c r="N193" s="844"/>
      <c r="O193" s="844"/>
      <c r="P193" s="844"/>
      <c r="Q193" s="845"/>
      <c r="R193" s="887"/>
      <c r="S193" s="844"/>
      <c r="T193" s="844"/>
      <c r="U193" s="844"/>
      <c r="V193" s="844"/>
      <c r="W193" s="844"/>
      <c r="X193" s="844"/>
      <c r="Y193" s="888"/>
      <c r="Z193" s="603"/>
      <c r="AA193" s="603"/>
      <c r="AB193" s="603"/>
      <c r="AC193" s="603"/>
      <c r="AD193" s="603"/>
      <c r="AE193" s="603"/>
      <c r="AF193" s="603"/>
      <c r="AG193" s="603"/>
      <c r="AH193" s="603"/>
      <c r="AI193" s="603"/>
      <c r="AJ193" s="603"/>
      <c r="AK193" s="603"/>
      <c r="AL193" s="603"/>
      <c r="AM193" s="603"/>
      <c r="AN193" s="603"/>
      <c r="AO193" s="603"/>
      <c r="AP193" s="603"/>
      <c r="AQ193" s="603"/>
      <c r="AR193" s="603"/>
      <c r="AS193" s="603"/>
      <c r="AT193" s="603"/>
      <c r="AU193" s="603"/>
      <c r="AV193" s="603"/>
      <c r="AW193" s="603"/>
      <c r="AX193" s="603"/>
      <c r="AY193" s="603"/>
      <c r="AZ193" s="216"/>
      <c r="BA193" s="459"/>
      <c r="BB193" s="159"/>
      <c r="BC193" s="340"/>
      <c r="BD193" s="307"/>
      <c r="BE193" s="307"/>
      <c r="BF193" s="307"/>
      <c r="BG193" s="341"/>
      <c r="BH193" s="351"/>
      <c r="BI193" s="307"/>
      <c r="BJ193" s="307"/>
      <c r="BK193" s="307"/>
      <c r="BL193" s="341"/>
      <c r="BM193" s="351"/>
      <c r="BN193" s="307"/>
      <c r="BO193" s="307"/>
      <c r="BP193" s="307"/>
      <c r="BQ193" s="341"/>
      <c r="BR193" s="351"/>
      <c r="BS193" s="307"/>
      <c r="BT193" s="307"/>
      <c r="BU193" s="307"/>
      <c r="BV193" s="307"/>
      <c r="BW193" s="307"/>
      <c r="BX193" s="307"/>
      <c r="BY193" s="308"/>
      <c r="BZ193" s="1875"/>
      <c r="CA193" s="1875"/>
      <c r="CB193" s="1875"/>
      <c r="CC193" s="1875"/>
      <c r="CD193" s="1875"/>
      <c r="CE193" s="1875"/>
      <c r="CF193" s="1875"/>
      <c r="CG193" s="1875"/>
      <c r="CH193" s="1875"/>
      <c r="CI193" s="1875"/>
      <c r="CJ193" s="1875"/>
      <c r="CK193" s="1875"/>
      <c r="CL193" s="1875"/>
      <c r="CM193" s="1875"/>
      <c r="CN193" s="1875"/>
      <c r="CO193" s="1875"/>
      <c r="CP193" s="1875"/>
      <c r="CQ193" s="1875"/>
      <c r="CR193" s="1875"/>
      <c r="CS193" s="1875"/>
      <c r="CT193" s="1875"/>
      <c r="CU193" s="1875"/>
      <c r="CV193" s="1875"/>
      <c r="CW193" s="1875"/>
      <c r="CX193" s="1875"/>
      <c r="CY193" s="1875"/>
      <c r="CZ193" s="1875"/>
    </row>
    <row r="194" s="131" customFormat="true" ht="15" customHeight="true" x14ac:dyDescent="0.2">
      <c r="A194" s="1195"/>
      <c r="B194" s="1273"/>
      <c r="C194" s="886"/>
      <c r="D194" s="844"/>
      <c r="E194" s="844"/>
      <c r="F194" s="844"/>
      <c r="G194" s="845"/>
      <c r="H194" s="887"/>
      <c r="I194" s="844"/>
      <c r="J194" s="844"/>
      <c r="K194" s="844"/>
      <c r="L194" s="888"/>
      <c r="M194" s="886"/>
      <c r="N194" s="844"/>
      <c r="O194" s="844"/>
      <c r="P194" s="844"/>
      <c r="Q194" s="845"/>
      <c r="R194" s="887"/>
      <c r="S194" s="844"/>
      <c r="T194" s="844"/>
      <c r="U194" s="844"/>
      <c r="V194" s="844"/>
      <c r="W194" s="844"/>
      <c r="X194" s="844"/>
      <c r="Y194" s="888"/>
      <c r="Z194" s="603"/>
      <c r="AA194" s="603"/>
      <c r="AB194" s="603"/>
      <c r="AC194" s="603"/>
      <c r="AD194" s="603"/>
      <c r="AE194" s="603"/>
      <c r="AF194" s="603"/>
      <c r="AG194" s="603"/>
      <c r="AH194" s="603"/>
      <c r="AI194" s="603"/>
      <c r="AJ194" s="603"/>
      <c r="AK194" s="603"/>
      <c r="AL194" s="603"/>
      <c r="AM194" s="603"/>
      <c r="AN194" s="603"/>
      <c r="AO194" s="603"/>
      <c r="AP194" s="603"/>
      <c r="AQ194" s="603"/>
      <c r="AR194" s="603"/>
      <c r="AS194" s="603"/>
      <c r="AT194" s="603"/>
      <c r="AU194" s="603"/>
      <c r="AV194" s="603"/>
      <c r="AW194" s="603"/>
      <c r="AX194" s="603"/>
      <c r="AY194" s="603"/>
      <c r="AZ194" s="216"/>
      <c r="BA194" s="459"/>
      <c r="BB194" s="159"/>
      <c r="BC194" s="340"/>
      <c r="BD194" s="307"/>
      <c r="BE194" s="307"/>
      <c r="BF194" s="307"/>
      <c r="BG194" s="341"/>
      <c r="BH194" s="351"/>
      <c r="BI194" s="307"/>
      <c r="BJ194" s="307"/>
      <c r="BK194" s="307"/>
      <c r="BL194" s="341"/>
      <c r="BM194" s="351"/>
      <c r="BN194" s="307"/>
      <c r="BO194" s="307"/>
      <c r="BP194" s="307"/>
      <c r="BQ194" s="341"/>
      <c r="BR194" s="351"/>
      <c r="BS194" s="307"/>
      <c r="BT194" s="307"/>
      <c r="BU194" s="307"/>
      <c r="BV194" s="307"/>
      <c r="BW194" s="307"/>
      <c r="BX194" s="307"/>
      <c r="BY194" s="308"/>
      <c r="BZ194" s="1875"/>
      <c r="CA194" s="1875"/>
      <c r="CB194" s="1875"/>
      <c r="CC194" s="1875"/>
      <c r="CD194" s="1875"/>
      <c r="CE194" s="1875"/>
      <c r="CF194" s="1875"/>
      <c r="CG194" s="1875"/>
      <c r="CH194" s="1875"/>
      <c r="CI194" s="1875"/>
      <c r="CJ194" s="1875"/>
      <c r="CK194" s="1875"/>
      <c r="CL194" s="1875"/>
      <c r="CM194" s="1875"/>
      <c r="CN194" s="1875"/>
      <c r="CO194" s="1875"/>
      <c r="CP194" s="1875"/>
      <c r="CQ194" s="1875"/>
      <c r="CR194" s="1875"/>
      <c r="CS194" s="1875"/>
      <c r="CT194" s="1875"/>
      <c r="CU194" s="1875"/>
      <c r="CV194" s="1875"/>
      <c r="CW194" s="1875"/>
      <c r="CX194" s="1875"/>
      <c r="CY194" s="1875"/>
      <c r="CZ194" s="1875"/>
    </row>
    <row r="195" s="131" customFormat="true" ht="15" customHeight="true" x14ac:dyDescent="0.2">
      <c r="A195" s="1195"/>
      <c r="B195" s="1273"/>
      <c r="C195" s="886"/>
      <c r="D195" s="844"/>
      <c r="E195" s="844"/>
      <c r="F195" s="844"/>
      <c r="G195" s="845"/>
      <c r="H195" s="887"/>
      <c r="I195" s="844"/>
      <c r="J195" s="844"/>
      <c r="K195" s="844"/>
      <c r="L195" s="888"/>
      <c r="M195" s="886"/>
      <c r="N195" s="844"/>
      <c r="O195" s="844"/>
      <c r="P195" s="844"/>
      <c r="Q195" s="845"/>
      <c r="R195" s="887"/>
      <c r="S195" s="844"/>
      <c r="T195" s="844"/>
      <c r="U195" s="844"/>
      <c r="V195" s="844"/>
      <c r="W195" s="844"/>
      <c r="X195" s="844"/>
      <c r="Y195" s="888"/>
      <c r="Z195" s="603"/>
      <c r="AA195" s="603"/>
      <c r="AB195" s="603"/>
      <c r="AC195" s="603"/>
      <c r="AD195" s="603"/>
      <c r="AE195" s="603"/>
      <c r="AF195" s="603"/>
      <c r="AG195" s="603"/>
      <c r="AH195" s="603"/>
      <c r="AI195" s="603"/>
      <c r="AJ195" s="603"/>
      <c r="AK195" s="603"/>
      <c r="AL195" s="603"/>
      <c r="AM195" s="603"/>
      <c r="AN195" s="603"/>
      <c r="AO195" s="603"/>
      <c r="AP195" s="603"/>
      <c r="AQ195" s="603"/>
      <c r="AR195" s="603"/>
      <c r="AS195" s="603"/>
      <c r="AT195" s="603"/>
      <c r="AU195" s="603"/>
      <c r="AV195" s="603"/>
      <c r="AW195" s="603"/>
      <c r="AX195" s="603"/>
      <c r="AY195" s="603"/>
      <c r="AZ195" s="216"/>
      <c r="BA195" s="459"/>
      <c r="BB195" s="159"/>
      <c r="BC195" s="340"/>
      <c r="BD195" s="307"/>
      <c r="BE195" s="307"/>
      <c r="BF195" s="307"/>
      <c r="BG195" s="341"/>
      <c r="BH195" s="351"/>
      <c r="BI195" s="307"/>
      <c r="BJ195" s="307"/>
      <c r="BK195" s="307"/>
      <c r="BL195" s="341"/>
      <c r="BM195" s="351"/>
      <c r="BN195" s="307"/>
      <c r="BO195" s="307"/>
      <c r="BP195" s="307"/>
      <c r="BQ195" s="341"/>
      <c r="BR195" s="351"/>
      <c r="BS195" s="307"/>
      <c r="BT195" s="307"/>
      <c r="BU195" s="307"/>
      <c r="BV195" s="307"/>
      <c r="BW195" s="307"/>
      <c r="BX195" s="307"/>
      <c r="BY195" s="308"/>
      <c r="BZ195" s="1875"/>
      <c r="CA195" s="1875"/>
      <c r="CB195" s="1875"/>
      <c r="CC195" s="1875"/>
      <c r="CD195" s="1875"/>
      <c r="CE195" s="1875"/>
      <c r="CF195" s="1875"/>
      <c r="CG195" s="1875"/>
      <c r="CH195" s="1875"/>
      <c r="CI195" s="1875"/>
      <c r="CJ195" s="1875"/>
      <c r="CK195" s="1875"/>
      <c r="CL195" s="1875"/>
      <c r="CM195" s="1875"/>
      <c r="CN195" s="1875"/>
      <c r="CO195" s="1875"/>
      <c r="CP195" s="1875"/>
      <c r="CQ195" s="1875"/>
      <c r="CR195" s="1875"/>
      <c r="CS195" s="1875"/>
      <c r="CT195" s="1875"/>
      <c r="CU195" s="1875"/>
      <c r="CV195" s="1875"/>
      <c r="CW195" s="1875"/>
      <c r="CX195" s="1875"/>
      <c r="CY195" s="1875"/>
      <c r="CZ195" s="1875"/>
    </row>
    <row r="196" s="131" customFormat="true" ht="15" customHeight="true" x14ac:dyDescent="0.2">
      <c r="A196" s="1195"/>
      <c r="B196" s="1273"/>
      <c r="C196" s="886"/>
      <c r="D196" s="844"/>
      <c r="E196" s="844"/>
      <c r="F196" s="844"/>
      <c r="G196" s="845"/>
      <c r="H196" s="887"/>
      <c r="I196" s="844"/>
      <c r="J196" s="844"/>
      <c r="K196" s="844"/>
      <c r="L196" s="888"/>
      <c r="M196" s="886"/>
      <c r="N196" s="844"/>
      <c r="O196" s="844"/>
      <c r="P196" s="844"/>
      <c r="Q196" s="845"/>
      <c r="R196" s="887"/>
      <c r="S196" s="844"/>
      <c r="T196" s="844"/>
      <c r="U196" s="844"/>
      <c r="V196" s="844"/>
      <c r="W196" s="844"/>
      <c r="X196" s="844"/>
      <c r="Y196" s="888"/>
      <c r="Z196" s="603"/>
      <c r="AA196" s="603"/>
      <c r="AB196" s="603"/>
      <c r="AC196" s="603"/>
      <c r="AD196" s="603"/>
      <c r="AE196" s="603"/>
      <c r="AF196" s="603"/>
      <c r="AG196" s="603"/>
      <c r="AH196" s="603"/>
      <c r="AI196" s="603"/>
      <c r="AJ196" s="603"/>
      <c r="AK196" s="603"/>
      <c r="AL196" s="603"/>
      <c r="AM196" s="603"/>
      <c r="AN196" s="603"/>
      <c r="AO196" s="603"/>
      <c r="AP196" s="603"/>
      <c r="AQ196" s="603"/>
      <c r="AR196" s="603"/>
      <c r="AS196" s="603"/>
      <c r="AT196" s="603"/>
      <c r="AU196" s="603"/>
      <c r="AV196" s="603"/>
      <c r="AW196" s="603"/>
      <c r="AX196" s="603"/>
      <c r="AY196" s="603"/>
      <c r="AZ196" s="216"/>
      <c r="BA196" s="459"/>
      <c r="BB196" s="159"/>
      <c r="BC196" s="340"/>
      <c r="BD196" s="307"/>
      <c r="BE196" s="307"/>
      <c r="BF196" s="307"/>
      <c r="BG196" s="341"/>
      <c r="BH196" s="351"/>
      <c r="BI196" s="307"/>
      <c r="BJ196" s="307"/>
      <c r="BK196" s="307"/>
      <c r="BL196" s="341"/>
      <c r="BM196" s="351"/>
      <c r="BN196" s="307"/>
      <c r="BO196" s="307"/>
      <c r="BP196" s="307"/>
      <c r="BQ196" s="341"/>
      <c r="BR196" s="351"/>
      <c r="BS196" s="307"/>
      <c r="BT196" s="307"/>
      <c r="BU196" s="307"/>
      <c r="BV196" s="307"/>
      <c r="BW196" s="307"/>
      <c r="BX196" s="307"/>
      <c r="BY196" s="308"/>
      <c r="BZ196" s="1875"/>
      <c r="CA196" s="1875"/>
      <c r="CB196" s="1875"/>
      <c r="CC196" s="1875"/>
      <c r="CD196" s="1875"/>
      <c r="CE196" s="1875"/>
      <c r="CF196" s="1875"/>
      <c r="CG196" s="1875"/>
      <c r="CH196" s="1875"/>
      <c r="CI196" s="1875"/>
      <c r="CJ196" s="1875"/>
      <c r="CK196" s="1875"/>
      <c r="CL196" s="1875"/>
      <c r="CM196" s="1875"/>
      <c r="CN196" s="1875"/>
      <c r="CO196" s="1875"/>
      <c r="CP196" s="1875"/>
      <c r="CQ196" s="1875"/>
      <c r="CR196" s="1875"/>
      <c r="CS196" s="1875"/>
      <c r="CT196" s="1875"/>
      <c r="CU196" s="1875"/>
      <c r="CV196" s="1875"/>
      <c r="CW196" s="1875"/>
      <c r="CX196" s="1875"/>
      <c r="CY196" s="1875"/>
      <c r="CZ196" s="1875"/>
    </row>
    <row r="197" s="131" customFormat="true" ht="15" customHeight="true" x14ac:dyDescent="0.2">
      <c r="A197" s="1195"/>
      <c r="B197" s="1273"/>
      <c r="C197" s="886"/>
      <c r="D197" s="844"/>
      <c r="E197" s="844"/>
      <c r="F197" s="844"/>
      <c r="G197" s="845"/>
      <c r="H197" s="887"/>
      <c r="I197" s="844"/>
      <c r="J197" s="844"/>
      <c r="K197" s="844"/>
      <c r="L197" s="888"/>
      <c r="M197" s="886"/>
      <c r="N197" s="844"/>
      <c r="O197" s="844"/>
      <c r="P197" s="844"/>
      <c r="Q197" s="845"/>
      <c r="R197" s="887"/>
      <c r="S197" s="844"/>
      <c r="T197" s="844"/>
      <c r="U197" s="844"/>
      <c r="V197" s="844"/>
      <c r="W197" s="844"/>
      <c r="X197" s="844"/>
      <c r="Y197" s="888"/>
      <c r="Z197" s="603"/>
      <c r="AA197" s="603"/>
      <c r="AB197" s="603"/>
      <c r="AC197" s="603"/>
      <c r="AD197" s="603"/>
      <c r="AE197" s="603"/>
      <c r="AF197" s="603"/>
      <c r="AG197" s="603"/>
      <c r="AH197" s="603"/>
      <c r="AI197" s="603"/>
      <c r="AJ197" s="603"/>
      <c r="AK197" s="603"/>
      <c r="AL197" s="603"/>
      <c r="AM197" s="603"/>
      <c r="AN197" s="603"/>
      <c r="AO197" s="603"/>
      <c r="AP197" s="603"/>
      <c r="AQ197" s="603"/>
      <c r="AR197" s="603"/>
      <c r="AS197" s="603"/>
      <c r="AT197" s="603"/>
      <c r="AU197" s="603"/>
      <c r="AV197" s="603"/>
      <c r="AW197" s="603"/>
      <c r="AX197" s="603"/>
      <c r="AY197" s="603"/>
      <c r="AZ197" s="216"/>
      <c r="BA197" s="459"/>
      <c r="BB197" s="159"/>
      <c r="BC197" s="340"/>
      <c r="BD197" s="307"/>
      <c r="BE197" s="307"/>
      <c r="BF197" s="307"/>
      <c r="BG197" s="341"/>
      <c r="BH197" s="351"/>
      <c r="BI197" s="307"/>
      <c r="BJ197" s="307"/>
      <c r="BK197" s="307"/>
      <c r="BL197" s="341"/>
      <c r="BM197" s="351"/>
      <c r="BN197" s="307"/>
      <c r="BO197" s="307"/>
      <c r="BP197" s="307"/>
      <c r="BQ197" s="341"/>
      <c r="BR197" s="351"/>
      <c r="BS197" s="307"/>
      <c r="BT197" s="307"/>
      <c r="BU197" s="307"/>
      <c r="BV197" s="307"/>
      <c r="BW197" s="307"/>
      <c r="BX197" s="307"/>
      <c r="BY197" s="308"/>
      <c r="BZ197" s="1875"/>
      <c r="CA197" s="1875"/>
      <c r="CB197" s="1875"/>
      <c r="CC197" s="1875"/>
      <c r="CD197" s="1875"/>
      <c r="CE197" s="1875"/>
      <c r="CF197" s="1875"/>
      <c r="CG197" s="1875"/>
      <c r="CH197" s="1875"/>
      <c r="CI197" s="1875"/>
      <c r="CJ197" s="1875"/>
      <c r="CK197" s="1875"/>
      <c r="CL197" s="1875"/>
      <c r="CM197" s="1875"/>
      <c r="CN197" s="1875"/>
      <c r="CO197" s="1875"/>
      <c r="CP197" s="1875"/>
      <c r="CQ197" s="1875"/>
      <c r="CR197" s="1875"/>
      <c r="CS197" s="1875"/>
      <c r="CT197" s="1875"/>
      <c r="CU197" s="1875"/>
      <c r="CV197" s="1875"/>
      <c r="CW197" s="1875"/>
      <c r="CX197" s="1875"/>
      <c r="CY197" s="1875"/>
      <c r="CZ197" s="1875"/>
    </row>
    <row r="198" s="131" customFormat="true" ht="15" customHeight="true" x14ac:dyDescent="0.2">
      <c r="A198" s="1195"/>
      <c r="B198" s="1273"/>
      <c r="C198" s="886"/>
      <c r="D198" s="844"/>
      <c r="E198" s="844"/>
      <c r="F198" s="844"/>
      <c r="G198" s="845"/>
      <c r="H198" s="887"/>
      <c r="I198" s="844"/>
      <c r="J198" s="844"/>
      <c r="K198" s="844"/>
      <c r="L198" s="888"/>
      <c r="M198" s="886"/>
      <c r="N198" s="844"/>
      <c r="O198" s="844"/>
      <c r="P198" s="844"/>
      <c r="Q198" s="845"/>
      <c r="R198" s="887"/>
      <c r="S198" s="844"/>
      <c r="T198" s="844"/>
      <c r="U198" s="844"/>
      <c r="V198" s="844"/>
      <c r="W198" s="844"/>
      <c r="X198" s="844"/>
      <c r="Y198" s="888"/>
      <c r="Z198" s="603"/>
      <c r="AA198" s="603"/>
      <c r="AB198" s="603"/>
      <c r="AC198" s="603"/>
      <c r="AD198" s="603"/>
      <c r="AE198" s="603"/>
      <c r="AF198" s="603"/>
      <c r="AG198" s="603"/>
      <c r="AH198" s="603"/>
      <c r="AI198" s="603"/>
      <c r="AJ198" s="603"/>
      <c r="AK198" s="603"/>
      <c r="AL198" s="603"/>
      <c r="AM198" s="603"/>
      <c r="AN198" s="603"/>
      <c r="AO198" s="603"/>
      <c r="AP198" s="603"/>
      <c r="AQ198" s="603"/>
      <c r="AR198" s="603"/>
      <c r="AS198" s="603"/>
      <c r="AT198" s="603"/>
      <c r="AU198" s="603"/>
      <c r="AV198" s="603"/>
      <c r="AW198" s="603"/>
      <c r="AX198" s="603"/>
      <c r="AY198" s="603"/>
      <c r="AZ198" s="216"/>
      <c r="BA198" s="459"/>
      <c r="BB198" s="159"/>
      <c r="BC198" s="340"/>
      <c r="BD198" s="307"/>
      <c r="BE198" s="307"/>
      <c r="BF198" s="307"/>
      <c r="BG198" s="341"/>
      <c r="BH198" s="351"/>
      <c r="BI198" s="307"/>
      <c r="BJ198" s="307"/>
      <c r="BK198" s="307"/>
      <c r="BL198" s="341"/>
      <c r="BM198" s="351"/>
      <c r="BN198" s="307"/>
      <c r="BO198" s="307"/>
      <c r="BP198" s="307"/>
      <c r="BQ198" s="341"/>
      <c r="BR198" s="351"/>
      <c r="BS198" s="307"/>
      <c r="BT198" s="307"/>
      <c r="BU198" s="307"/>
      <c r="BV198" s="307"/>
      <c r="BW198" s="307"/>
      <c r="BX198" s="307"/>
      <c r="BY198" s="308"/>
      <c r="BZ198" s="1875"/>
      <c r="CA198" s="1875"/>
      <c r="CB198" s="1875"/>
      <c r="CC198" s="1875"/>
      <c r="CD198" s="1875"/>
      <c r="CE198" s="1875"/>
      <c r="CF198" s="1875"/>
      <c r="CG198" s="1875"/>
      <c r="CH198" s="1875"/>
      <c r="CI198" s="1875"/>
      <c r="CJ198" s="1875"/>
      <c r="CK198" s="1875"/>
      <c r="CL198" s="1875"/>
      <c r="CM198" s="1875"/>
      <c r="CN198" s="1875"/>
      <c r="CO198" s="1875"/>
      <c r="CP198" s="1875"/>
      <c r="CQ198" s="1875"/>
      <c r="CR198" s="1875"/>
      <c r="CS198" s="1875"/>
      <c r="CT198" s="1875"/>
      <c r="CU198" s="1875"/>
      <c r="CV198" s="1875"/>
      <c r="CW198" s="1875"/>
      <c r="CX198" s="1875"/>
      <c r="CY198" s="1875"/>
      <c r="CZ198" s="1875"/>
    </row>
    <row r="199" s="131" customFormat="true" ht="15" customHeight="true" x14ac:dyDescent="0.2">
      <c r="A199" s="1195"/>
      <c r="B199" s="1273"/>
      <c r="C199" s="886"/>
      <c r="D199" s="844"/>
      <c r="E199" s="844"/>
      <c r="F199" s="844"/>
      <c r="G199" s="845"/>
      <c r="H199" s="887"/>
      <c r="I199" s="844"/>
      <c r="J199" s="844"/>
      <c r="K199" s="844"/>
      <c r="L199" s="888"/>
      <c r="M199" s="886"/>
      <c r="N199" s="844"/>
      <c r="O199" s="844"/>
      <c r="P199" s="844"/>
      <c r="Q199" s="845"/>
      <c r="R199" s="887"/>
      <c r="S199" s="844"/>
      <c r="T199" s="844"/>
      <c r="U199" s="844"/>
      <c r="V199" s="844"/>
      <c r="W199" s="844"/>
      <c r="X199" s="844"/>
      <c r="Y199" s="888"/>
      <c r="Z199" s="603"/>
      <c r="AA199" s="603"/>
      <c r="AB199" s="603"/>
      <c r="AC199" s="603"/>
      <c r="AD199" s="603"/>
      <c r="AE199" s="603"/>
      <c r="AF199" s="603"/>
      <c r="AG199" s="603"/>
      <c r="AH199" s="603"/>
      <c r="AI199" s="603"/>
      <c r="AJ199" s="603"/>
      <c r="AK199" s="603"/>
      <c r="AL199" s="603"/>
      <c r="AM199" s="603"/>
      <c r="AN199" s="603"/>
      <c r="AO199" s="603"/>
      <c r="AP199" s="603"/>
      <c r="AQ199" s="603"/>
      <c r="AR199" s="603"/>
      <c r="AS199" s="603"/>
      <c r="AT199" s="603"/>
      <c r="AU199" s="603"/>
      <c r="AV199" s="603"/>
      <c r="AW199" s="603"/>
      <c r="AX199" s="603"/>
      <c r="AY199" s="603"/>
      <c r="AZ199" s="216"/>
      <c r="BA199" s="459"/>
      <c r="BB199" s="159"/>
      <c r="BC199" s="340"/>
      <c r="BD199" s="307"/>
      <c r="BE199" s="307"/>
      <c r="BF199" s="307"/>
      <c r="BG199" s="341"/>
      <c r="BH199" s="351"/>
      <c r="BI199" s="307"/>
      <c r="BJ199" s="307"/>
      <c r="BK199" s="307"/>
      <c r="BL199" s="341"/>
      <c r="BM199" s="351"/>
      <c r="BN199" s="307"/>
      <c r="BO199" s="307"/>
      <c r="BP199" s="307"/>
      <c r="BQ199" s="341"/>
      <c r="BR199" s="351"/>
      <c r="BS199" s="307"/>
      <c r="BT199" s="307"/>
      <c r="BU199" s="307"/>
      <c r="BV199" s="307"/>
      <c r="BW199" s="307"/>
      <c r="BX199" s="307"/>
      <c r="BY199" s="308"/>
      <c r="BZ199" s="1875"/>
      <c r="CA199" s="1875"/>
      <c r="CB199" s="1875"/>
      <c r="CC199" s="1875"/>
      <c r="CD199" s="1875"/>
      <c r="CE199" s="1875"/>
      <c r="CF199" s="1875"/>
      <c r="CG199" s="1875"/>
      <c r="CH199" s="1875"/>
      <c r="CI199" s="1875"/>
      <c r="CJ199" s="1875"/>
      <c r="CK199" s="1875"/>
      <c r="CL199" s="1875"/>
      <c r="CM199" s="1875"/>
      <c r="CN199" s="1875"/>
      <c r="CO199" s="1875"/>
      <c r="CP199" s="1875"/>
      <c r="CQ199" s="1875"/>
      <c r="CR199" s="1875"/>
      <c r="CS199" s="1875"/>
      <c r="CT199" s="1875"/>
      <c r="CU199" s="1875"/>
      <c r="CV199" s="1875"/>
      <c r="CW199" s="1875"/>
      <c r="CX199" s="1875"/>
      <c r="CY199" s="1875"/>
      <c r="CZ199" s="1875"/>
    </row>
    <row r="200" s="131" customFormat="true" ht="15" customHeight="true" x14ac:dyDescent="0.2">
      <c r="A200" s="1195"/>
      <c r="B200" s="1273"/>
      <c r="C200" s="886"/>
      <c r="D200" s="844"/>
      <c r="E200" s="844"/>
      <c r="F200" s="844"/>
      <c r="G200" s="845"/>
      <c r="H200" s="887"/>
      <c r="I200" s="844"/>
      <c r="J200" s="844"/>
      <c r="K200" s="844"/>
      <c r="L200" s="888"/>
      <c r="M200" s="886"/>
      <c r="N200" s="844"/>
      <c r="O200" s="844"/>
      <c r="P200" s="844"/>
      <c r="Q200" s="845"/>
      <c r="R200" s="887"/>
      <c r="S200" s="844"/>
      <c r="T200" s="844"/>
      <c r="U200" s="844"/>
      <c r="V200" s="844"/>
      <c r="W200" s="844"/>
      <c r="X200" s="844"/>
      <c r="Y200" s="888"/>
      <c r="Z200" s="603"/>
      <c r="AA200" s="603"/>
      <c r="AB200" s="603"/>
      <c r="AC200" s="603"/>
      <c r="AD200" s="603"/>
      <c r="AE200" s="603"/>
      <c r="AF200" s="603"/>
      <c r="AG200" s="603"/>
      <c r="AH200" s="603"/>
      <c r="AI200" s="603"/>
      <c r="AJ200" s="603"/>
      <c r="AK200" s="603"/>
      <c r="AL200" s="603"/>
      <c r="AM200" s="603"/>
      <c r="AN200" s="603"/>
      <c r="AO200" s="603"/>
      <c r="AP200" s="603"/>
      <c r="AQ200" s="603"/>
      <c r="AR200" s="603"/>
      <c r="AS200" s="603"/>
      <c r="AT200" s="603"/>
      <c r="AU200" s="603"/>
      <c r="AV200" s="603"/>
      <c r="AW200" s="603"/>
      <c r="AX200" s="603"/>
      <c r="AY200" s="603"/>
      <c r="AZ200" s="216"/>
      <c r="BA200" s="459"/>
      <c r="BB200" s="159"/>
      <c r="BC200" s="340"/>
      <c r="BD200" s="307"/>
      <c r="BE200" s="307"/>
      <c r="BF200" s="307"/>
      <c r="BG200" s="341"/>
      <c r="BH200" s="351"/>
      <c r="BI200" s="307"/>
      <c r="BJ200" s="307"/>
      <c r="BK200" s="307"/>
      <c r="BL200" s="341"/>
      <c r="BM200" s="351"/>
      <c r="BN200" s="307"/>
      <c r="BO200" s="307"/>
      <c r="BP200" s="307"/>
      <c r="BQ200" s="341"/>
      <c r="BR200" s="351"/>
      <c r="BS200" s="307"/>
      <c r="BT200" s="307"/>
      <c r="BU200" s="307"/>
      <c r="BV200" s="307"/>
      <c r="BW200" s="307"/>
      <c r="BX200" s="307"/>
      <c r="BY200" s="308"/>
      <c r="BZ200" s="1875"/>
      <c r="CA200" s="1875"/>
      <c r="CB200" s="1875"/>
      <c r="CC200" s="1875"/>
      <c r="CD200" s="1875"/>
      <c r="CE200" s="1875"/>
      <c r="CF200" s="1875"/>
      <c r="CG200" s="1875"/>
      <c r="CH200" s="1875"/>
      <c r="CI200" s="1875"/>
      <c r="CJ200" s="1875"/>
      <c r="CK200" s="1875"/>
      <c r="CL200" s="1875"/>
      <c r="CM200" s="1875"/>
      <c r="CN200" s="1875"/>
      <c r="CO200" s="1875"/>
      <c r="CP200" s="1875"/>
      <c r="CQ200" s="1875"/>
      <c r="CR200" s="1875"/>
      <c r="CS200" s="1875"/>
      <c r="CT200" s="1875"/>
      <c r="CU200" s="1875"/>
      <c r="CV200" s="1875"/>
      <c r="CW200" s="1875"/>
      <c r="CX200" s="1875"/>
      <c r="CY200" s="1875"/>
      <c r="CZ200" s="1875"/>
    </row>
    <row r="201" s="131" customFormat="true" ht="15" customHeight="true" x14ac:dyDescent="0.2">
      <c r="A201" s="1195"/>
      <c r="B201" s="1273"/>
      <c r="C201" s="886"/>
      <c r="D201" s="844"/>
      <c r="E201" s="844"/>
      <c r="F201" s="844"/>
      <c r="G201" s="845"/>
      <c r="H201" s="887"/>
      <c r="I201" s="844"/>
      <c r="J201" s="844"/>
      <c r="K201" s="844"/>
      <c r="L201" s="888"/>
      <c r="M201" s="886"/>
      <c r="N201" s="844"/>
      <c r="O201" s="844"/>
      <c r="P201" s="844"/>
      <c r="Q201" s="845"/>
      <c r="R201" s="887"/>
      <c r="S201" s="844"/>
      <c r="T201" s="844"/>
      <c r="U201" s="844"/>
      <c r="V201" s="844"/>
      <c r="W201" s="844"/>
      <c r="X201" s="844"/>
      <c r="Y201" s="888"/>
      <c r="Z201" s="603"/>
      <c r="AA201" s="603"/>
      <c r="AB201" s="603"/>
      <c r="AC201" s="603"/>
      <c r="AD201" s="603"/>
      <c r="AE201" s="603"/>
      <c r="AF201" s="603"/>
      <c r="AG201" s="603"/>
      <c r="AH201" s="603"/>
      <c r="AI201" s="603"/>
      <c r="AJ201" s="603"/>
      <c r="AK201" s="603"/>
      <c r="AL201" s="603"/>
      <c r="AM201" s="603"/>
      <c r="AN201" s="603"/>
      <c r="AO201" s="603"/>
      <c r="AP201" s="603"/>
      <c r="AQ201" s="603"/>
      <c r="AR201" s="603"/>
      <c r="AS201" s="603"/>
      <c r="AT201" s="603"/>
      <c r="AU201" s="603"/>
      <c r="AV201" s="603"/>
      <c r="AW201" s="603"/>
      <c r="AX201" s="603"/>
      <c r="AY201" s="603"/>
      <c r="AZ201" s="216"/>
      <c r="BA201" s="459"/>
      <c r="BB201" s="159"/>
      <c r="BC201" s="340"/>
      <c r="BD201" s="307"/>
      <c r="BE201" s="307"/>
      <c r="BF201" s="307"/>
      <c r="BG201" s="341"/>
      <c r="BH201" s="351"/>
      <c r="BI201" s="307"/>
      <c r="BJ201" s="307"/>
      <c r="BK201" s="307"/>
      <c r="BL201" s="341"/>
      <c r="BM201" s="351"/>
      <c r="BN201" s="307"/>
      <c r="BO201" s="307"/>
      <c r="BP201" s="307"/>
      <c r="BQ201" s="341"/>
      <c r="BR201" s="351"/>
      <c r="BS201" s="307"/>
      <c r="BT201" s="307"/>
      <c r="BU201" s="307"/>
      <c r="BV201" s="307"/>
      <c r="BW201" s="307"/>
      <c r="BX201" s="307"/>
      <c r="BY201" s="308"/>
      <c r="BZ201" s="1875"/>
      <c r="CA201" s="1875"/>
      <c r="CB201" s="1875"/>
      <c r="CC201" s="1875"/>
      <c r="CD201" s="1875"/>
      <c r="CE201" s="1875"/>
      <c r="CF201" s="1875"/>
      <c r="CG201" s="1875"/>
      <c r="CH201" s="1875"/>
      <c r="CI201" s="1875"/>
      <c r="CJ201" s="1875"/>
      <c r="CK201" s="1875"/>
      <c r="CL201" s="1875"/>
      <c r="CM201" s="1875"/>
      <c r="CN201" s="1875"/>
      <c r="CO201" s="1875"/>
      <c r="CP201" s="1875"/>
      <c r="CQ201" s="1875"/>
      <c r="CR201" s="1875"/>
      <c r="CS201" s="1875"/>
      <c r="CT201" s="1875"/>
      <c r="CU201" s="1875"/>
      <c r="CV201" s="1875"/>
      <c r="CW201" s="1875"/>
      <c r="CX201" s="1875"/>
      <c r="CY201" s="1875"/>
      <c r="CZ201" s="1875"/>
    </row>
    <row r="202" s="639" customFormat="true" ht="15" customHeight="true" x14ac:dyDescent="0.2">
      <c r="A202" s="2390"/>
      <c r="B202" s="1732"/>
      <c r="C202" s="1641"/>
      <c r="D202" s="1642"/>
      <c r="E202" s="1642"/>
      <c r="F202" s="1642"/>
      <c r="G202" s="1643"/>
      <c r="H202" s="1644"/>
      <c r="I202" s="1642"/>
      <c r="J202" s="1642"/>
      <c r="K202" s="1642"/>
      <c r="L202" s="1645"/>
      <c r="M202" s="1646"/>
      <c r="N202" s="1642"/>
      <c r="O202" s="1642"/>
      <c r="P202" s="1642"/>
      <c r="Q202" s="1643"/>
      <c r="R202" s="1644"/>
      <c r="S202" s="1642"/>
      <c r="T202" s="1642"/>
      <c r="U202" s="1642"/>
      <c r="V202" s="1642"/>
      <c r="W202" s="1642"/>
      <c r="X202" s="1642"/>
      <c r="Y202" s="1920"/>
      <c r="Z202" s="603"/>
      <c r="AA202" s="603"/>
      <c r="AB202" s="603"/>
      <c r="AC202" s="603"/>
      <c r="AD202" s="603"/>
      <c r="AE202" s="603"/>
      <c r="AF202" s="603"/>
      <c r="AG202" s="603"/>
      <c r="AH202" s="603"/>
      <c r="AI202" s="603"/>
      <c r="AJ202" s="603"/>
      <c r="AK202" s="603"/>
      <c r="AL202" s="603"/>
      <c r="AM202" s="603"/>
      <c r="AN202" s="603"/>
      <c r="AO202" s="603"/>
      <c r="AP202" s="603"/>
      <c r="AQ202" s="603"/>
      <c r="AR202" s="603"/>
      <c r="AS202" s="603"/>
      <c r="AT202" s="603"/>
      <c r="AU202" s="603"/>
      <c r="AV202" s="603"/>
      <c r="AW202" s="603"/>
      <c r="AX202" s="603"/>
      <c r="AY202" s="603"/>
      <c r="AZ202" s="216"/>
      <c r="BA202" s="459"/>
      <c r="BB202" s="159"/>
      <c r="BC202" s="340"/>
      <c r="BD202" s="307"/>
      <c r="BE202" s="307"/>
      <c r="BF202" s="307"/>
      <c r="BG202" s="341"/>
      <c r="BH202" s="351"/>
      <c r="BI202" s="307"/>
      <c r="BJ202" s="307"/>
      <c r="BK202" s="307"/>
      <c r="BL202" s="341"/>
      <c r="BM202" s="351"/>
      <c r="BN202" s="307"/>
      <c r="BO202" s="307"/>
      <c r="BP202" s="307"/>
      <c r="BQ202" s="341"/>
      <c r="BR202" s="351"/>
      <c r="BS202" s="307"/>
      <c r="BT202" s="307"/>
      <c r="BU202" s="307"/>
      <c r="BV202" s="307"/>
      <c r="BW202" s="307"/>
      <c r="BX202" s="307"/>
      <c r="BY202" s="308"/>
      <c r="BZ202" s="1875"/>
      <c r="CA202" s="1875"/>
      <c r="CB202" s="1875"/>
      <c r="CC202" s="1875"/>
      <c r="CD202" s="1875"/>
      <c r="CE202" s="1875"/>
      <c r="CF202" s="1875"/>
      <c r="CG202" s="1875"/>
      <c r="CH202" s="1875"/>
      <c r="CI202" s="1875"/>
      <c r="CJ202" s="1875"/>
      <c r="CK202" s="1875"/>
      <c r="CL202" s="1875"/>
      <c r="CM202" s="1875"/>
      <c r="CN202" s="1875"/>
      <c r="CO202" s="1875"/>
      <c r="CP202" s="1875"/>
      <c r="CQ202" s="1875"/>
      <c r="CR202" s="1875"/>
      <c r="CS202" s="1875"/>
      <c r="CT202" s="1875"/>
      <c r="CU202" s="1875"/>
      <c r="CV202" s="1875"/>
      <c r="CW202" s="1875"/>
      <c r="CX202" s="1875"/>
      <c r="CY202" s="1875"/>
      <c r="CZ202" s="1875"/>
    </row>
    <row r="203" s="639" customFormat="true" ht="15" customHeight="true" x14ac:dyDescent="0.2">
      <c r="A203" s="2390"/>
      <c r="B203" s="1732"/>
      <c r="C203" s="1641"/>
      <c r="D203" s="1642"/>
      <c r="E203" s="1642"/>
      <c r="F203" s="1642"/>
      <c r="G203" s="1643"/>
      <c r="H203" s="1644"/>
      <c r="I203" s="1642"/>
      <c r="J203" s="1642"/>
      <c r="K203" s="1642"/>
      <c r="L203" s="1645"/>
      <c r="M203" s="1646"/>
      <c r="N203" s="1642"/>
      <c r="O203" s="1642"/>
      <c r="P203" s="1642"/>
      <c r="Q203" s="1643"/>
      <c r="R203" s="1644"/>
      <c r="S203" s="1642"/>
      <c r="T203" s="1642"/>
      <c r="U203" s="1642"/>
      <c r="V203" s="1642"/>
      <c r="W203" s="1642"/>
      <c r="X203" s="1642"/>
      <c r="Y203" s="1920"/>
      <c r="Z203" s="603"/>
      <c r="AA203" s="603"/>
      <c r="AB203" s="603"/>
      <c r="AC203" s="603"/>
      <c r="AD203" s="603"/>
      <c r="AE203" s="603"/>
      <c r="AF203" s="603"/>
      <c r="AG203" s="603"/>
      <c r="AH203" s="603"/>
      <c r="AI203" s="603"/>
      <c r="AJ203" s="603"/>
      <c r="AK203" s="603"/>
      <c r="AL203" s="603"/>
      <c r="AM203" s="603"/>
      <c r="AN203" s="603"/>
      <c r="AO203" s="603"/>
      <c r="AP203" s="603"/>
      <c r="AQ203" s="603"/>
      <c r="AR203" s="603"/>
      <c r="AS203" s="603"/>
      <c r="AT203" s="603"/>
      <c r="AU203" s="603"/>
      <c r="AV203" s="603"/>
      <c r="AW203" s="603"/>
      <c r="AX203" s="603"/>
      <c r="AY203" s="603"/>
      <c r="AZ203" s="216"/>
      <c r="BA203" s="459"/>
      <c r="BB203" s="159"/>
      <c r="BC203" s="340"/>
      <c r="BD203" s="307"/>
      <c r="BE203" s="307"/>
      <c r="BF203" s="307"/>
      <c r="BG203" s="341"/>
      <c r="BH203" s="351"/>
      <c r="BI203" s="307"/>
      <c r="BJ203" s="307"/>
      <c r="BK203" s="307"/>
      <c r="BL203" s="341"/>
      <c r="BM203" s="351"/>
      <c r="BN203" s="307"/>
      <c r="BO203" s="307"/>
      <c r="BP203" s="307"/>
      <c r="BQ203" s="341"/>
      <c r="BR203" s="351"/>
      <c r="BS203" s="307"/>
      <c r="BT203" s="307"/>
      <c r="BU203" s="307"/>
      <c r="BV203" s="307"/>
      <c r="BW203" s="307"/>
      <c r="BX203" s="307"/>
      <c r="BY203" s="308"/>
      <c r="BZ203" s="1875"/>
      <c r="CA203" s="1875"/>
      <c r="CB203" s="1875"/>
      <c r="CC203" s="1875"/>
      <c r="CD203" s="1875"/>
      <c r="CE203" s="1875"/>
      <c r="CF203" s="1875"/>
      <c r="CG203" s="1875"/>
      <c r="CH203" s="1875"/>
      <c r="CI203" s="1875"/>
      <c r="CJ203" s="1875"/>
      <c r="CK203" s="1875"/>
      <c r="CL203" s="1875"/>
      <c r="CM203" s="1875"/>
      <c r="CN203" s="1875"/>
      <c r="CO203" s="1875"/>
      <c r="CP203" s="1875"/>
      <c r="CQ203" s="1875"/>
      <c r="CR203" s="1875"/>
      <c r="CS203" s="1875"/>
      <c r="CT203" s="1875"/>
      <c r="CU203" s="1875"/>
      <c r="CV203" s="1875"/>
      <c r="CW203" s="1875"/>
      <c r="CX203" s="1875"/>
      <c r="CY203" s="1875"/>
      <c r="CZ203" s="1875"/>
    </row>
    <row r="204" s="639" customFormat="true" ht="15" customHeight="true" x14ac:dyDescent="0.2">
      <c r="A204" s="2391"/>
      <c r="B204" s="1733"/>
      <c r="C204" s="1669"/>
      <c r="D204" s="1670"/>
      <c r="E204" s="1670"/>
      <c r="F204" s="1670"/>
      <c r="G204" s="1671"/>
      <c r="H204" s="1672"/>
      <c r="I204" s="1670"/>
      <c r="J204" s="1670"/>
      <c r="K204" s="1670"/>
      <c r="L204" s="1673"/>
      <c r="M204" s="1674"/>
      <c r="N204" s="1670"/>
      <c r="O204" s="1670"/>
      <c r="P204" s="1670"/>
      <c r="Q204" s="1671"/>
      <c r="R204" s="1672"/>
      <c r="S204" s="1670"/>
      <c r="T204" s="1670"/>
      <c r="U204" s="1670"/>
      <c r="V204" s="1670"/>
      <c r="W204" s="1670"/>
      <c r="X204" s="1670"/>
      <c r="Y204" s="1927"/>
      <c r="Z204" s="603"/>
      <c r="AA204" s="603"/>
      <c r="AB204" s="603"/>
      <c r="AC204" s="603"/>
      <c r="AD204" s="603"/>
      <c r="AE204" s="603"/>
      <c r="AF204" s="603"/>
      <c r="AG204" s="603"/>
      <c r="AH204" s="603"/>
      <c r="AI204" s="603"/>
      <c r="AJ204" s="603"/>
      <c r="AK204" s="603"/>
      <c r="AL204" s="603"/>
      <c r="AM204" s="603"/>
      <c r="AN204" s="603"/>
      <c r="AO204" s="603"/>
      <c r="AP204" s="603"/>
      <c r="AQ204" s="603"/>
      <c r="AR204" s="603"/>
      <c r="AS204" s="603"/>
      <c r="AT204" s="603"/>
      <c r="AU204" s="603"/>
      <c r="AV204" s="603"/>
      <c r="AW204" s="603"/>
      <c r="AX204" s="603"/>
      <c r="AY204" s="603"/>
      <c r="AZ204" s="216"/>
      <c r="BA204" s="459"/>
      <c r="BB204" s="159"/>
      <c r="BC204" s="340"/>
      <c r="BD204" s="307"/>
      <c r="BE204" s="307"/>
      <c r="BF204" s="307"/>
      <c r="BG204" s="341"/>
      <c r="BH204" s="351"/>
      <c r="BI204" s="307"/>
      <c r="BJ204" s="307"/>
      <c r="BK204" s="307"/>
      <c r="BL204" s="341"/>
      <c r="BM204" s="351"/>
      <c r="BN204" s="307"/>
      <c r="BO204" s="307"/>
      <c r="BP204" s="307"/>
      <c r="BQ204" s="341"/>
      <c r="BR204" s="351"/>
      <c r="BS204" s="307"/>
      <c r="BT204" s="307"/>
      <c r="BU204" s="307"/>
      <c r="BV204" s="307"/>
      <c r="BW204" s="307"/>
      <c r="BX204" s="307"/>
      <c r="BY204" s="308"/>
      <c r="BZ204" s="1875"/>
      <c r="CA204" s="1875"/>
      <c r="CB204" s="1875"/>
      <c r="CC204" s="1875"/>
      <c r="CD204" s="1875"/>
      <c r="CE204" s="1875"/>
      <c r="CF204" s="1875"/>
      <c r="CG204" s="1875"/>
      <c r="CH204" s="1875"/>
      <c r="CI204" s="1875"/>
      <c r="CJ204" s="1875"/>
      <c r="CK204" s="1875"/>
      <c r="CL204" s="1875"/>
      <c r="CM204" s="1875"/>
      <c r="CN204" s="1875"/>
      <c r="CO204" s="1875"/>
      <c r="CP204" s="1875"/>
      <c r="CQ204" s="1875"/>
      <c r="CR204" s="1875"/>
      <c r="CS204" s="1875"/>
      <c r="CT204" s="1875"/>
      <c r="CU204" s="1875"/>
      <c r="CV204" s="1875"/>
      <c r="CW204" s="1875"/>
      <c r="CX204" s="1875"/>
      <c r="CY204" s="1875"/>
      <c r="CZ204" s="1875"/>
    </row>
    <row r="205" s="131" customFormat="true" ht="15" customHeight="true" x14ac:dyDescent="0.2">
      <c r="A205" s="1196"/>
      <c r="B205" s="1275"/>
      <c r="C205" s="1384"/>
      <c r="D205" s="899"/>
      <c r="E205" s="899"/>
      <c r="F205" s="899"/>
      <c r="G205" s="900"/>
      <c r="H205" s="1001"/>
      <c r="I205" s="899"/>
      <c r="J205" s="899"/>
      <c r="K205" s="899"/>
      <c r="L205" s="1385"/>
      <c r="M205" s="1384"/>
      <c r="N205" s="899"/>
      <c r="O205" s="899"/>
      <c r="P205" s="899"/>
      <c r="Q205" s="900"/>
      <c r="R205" s="1001"/>
      <c r="S205" s="899"/>
      <c r="T205" s="899"/>
      <c r="U205" s="899"/>
      <c r="V205" s="899"/>
      <c r="W205" s="899"/>
      <c r="X205" s="899"/>
      <c r="Y205" s="1385"/>
      <c r="Z205" s="603"/>
      <c r="AA205" s="603"/>
      <c r="AB205" s="603"/>
      <c r="AC205" s="603"/>
      <c r="AD205" s="603"/>
      <c r="AE205" s="603"/>
      <c r="AF205" s="603"/>
      <c r="AG205" s="603"/>
      <c r="AH205" s="603"/>
      <c r="AI205" s="603"/>
      <c r="AJ205" s="603"/>
      <c r="AK205" s="603"/>
      <c r="AL205" s="603"/>
      <c r="AM205" s="603"/>
      <c r="AN205" s="603"/>
      <c r="AO205" s="603"/>
      <c r="AP205" s="603"/>
      <c r="AQ205" s="603"/>
      <c r="AR205" s="603"/>
      <c r="AS205" s="603"/>
      <c r="AT205" s="603"/>
      <c r="AU205" s="603"/>
      <c r="AV205" s="603"/>
      <c r="AW205" s="603"/>
      <c r="AX205" s="603"/>
      <c r="AY205" s="603"/>
      <c r="AZ205" s="216"/>
      <c r="BA205" s="459"/>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1875"/>
      <c r="CA205" s="1875"/>
      <c r="CB205" s="1875"/>
      <c r="CC205" s="1875"/>
      <c r="CD205" s="1875"/>
      <c r="CE205" s="1875"/>
      <c r="CF205" s="1875"/>
      <c r="CG205" s="1875"/>
      <c r="CH205" s="1875"/>
      <c r="CI205" s="1875"/>
      <c r="CJ205" s="1875"/>
      <c r="CK205" s="1875"/>
      <c r="CL205" s="1875"/>
      <c r="CM205" s="1875"/>
      <c r="CN205" s="1875"/>
      <c r="CO205" s="1875"/>
      <c r="CP205" s="1875"/>
      <c r="CQ205" s="1875"/>
      <c r="CR205" s="1875"/>
      <c r="CS205" s="1875"/>
      <c r="CT205" s="1875"/>
      <c r="CU205" s="1875"/>
      <c r="CV205" s="1875"/>
      <c r="CW205" s="1875"/>
      <c r="CX205" s="1875"/>
      <c r="CY205" s="1875"/>
      <c r="CZ205" s="1875"/>
    </row>
    <row r="206" s="131" customFormat="true" ht="250.15" customHeight="true" x14ac:dyDescent="0.2">
      <c r="B206" s="133"/>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171" t="str">
        <f>A1026</f>
        <v>Guatemala</v>
      </c>
      <c r="B208" s="2172"/>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2015</v>
      </c>
      <c r="B209" s="139"/>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461" t="s">
        <v>111</v>
      </c>
      <c r="B210" s="14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462" t="s">
        <v>97</v>
      </c>
      <c r="B212" s="222"/>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DHS15</v>
      </c>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59"/>
      <c r="B216" s="657"/>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59"/>
      <c r="B217" s="658"/>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59"/>
      <c r="B218" s="657"/>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60"/>
      <c r="B219" s="66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637" customFormat="true" ht="15" customHeight="true" x14ac:dyDescent="0.2">
      <c r="A220" s="114" t="s">
        <v>86</v>
      </c>
      <c r="B220" s="206"/>
      <c r="C220" s="2143" t="s">
        <v>114</v>
      </c>
      <c r="D220" s="2144"/>
      <c r="E220" s="2144"/>
      <c r="F220" s="2144"/>
      <c r="G220" s="2145"/>
      <c r="H220" s="2392" t="s">
        <v>38</v>
      </c>
      <c r="I220" s="2393"/>
      <c r="J220" s="2393"/>
      <c r="K220" s="2393"/>
      <c r="L220" s="2394"/>
      <c r="M220" s="2380" t="s">
        <v>37</v>
      </c>
      <c r="N220" s="2381"/>
      <c r="O220" s="2381"/>
      <c r="P220" s="2381"/>
      <c r="Q220" s="2382"/>
      <c r="R220" s="1896" t="s">
        <v>137</v>
      </c>
      <c r="S220" s="1907"/>
      <c r="T220" s="1907"/>
      <c r="U220" s="1907"/>
      <c r="V220" s="1907"/>
      <c r="W220" s="1907"/>
      <c r="X220" s="1907"/>
      <c r="Y220" s="1908"/>
      <c r="Z220" s="603"/>
      <c r="AA220" s="603"/>
      <c r="AB220" s="603"/>
      <c r="AC220" s="603"/>
      <c r="AD220" s="603"/>
      <c r="AE220" s="603"/>
      <c r="AF220" s="603"/>
      <c r="AG220" s="603"/>
      <c r="AH220" s="603"/>
      <c r="AI220" s="603"/>
      <c r="AJ220" s="603"/>
      <c r="AK220" s="603"/>
      <c r="AL220" s="603"/>
      <c r="AM220" s="603"/>
      <c r="AN220" s="603"/>
      <c r="AO220" s="603"/>
      <c r="AP220" s="603"/>
      <c r="AQ220" s="603"/>
      <c r="AR220" s="603"/>
      <c r="AS220" s="603"/>
      <c r="AT220" s="603"/>
      <c r="AU220" s="603"/>
      <c r="AV220" s="603"/>
      <c r="AW220" s="603"/>
      <c r="AX220" s="603"/>
      <c r="AY220" s="603"/>
      <c r="AZ220" s="216"/>
      <c r="BA220" s="217" t="s">
        <v>128</v>
      </c>
      <c r="BB220" s="114" t="s">
        <v>86</v>
      </c>
      <c r="BC220" s="2249" t="s">
        <v>114</v>
      </c>
      <c r="BD220" s="2250"/>
      <c r="BE220" s="2250"/>
      <c r="BF220" s="2250"/>
      <c r="BG220" s="2251"/>
      <c r="BH220" s="2252" t="s">
        <v>38</v>
      </c>
      <c r="BI220" s="2250"/>
      <c r="BJ220" s="2250"/>
      <c r="BK220" s="2250"/>
      <c r="BL220" s="2251"/>
      <c r="BM220" s="2252" t="s">
        <v>37</v>
      </c>
      <c r="BN220" s="2250"/>
      <c r="BO220" s="2250"/>
      <c r="BP220" s="2250"/>
      <c r="BQ220" s="2253"/>
      <c r="BR220" s="1786" t="s">
        <v>137</v>
      </c>
      <c r="BS220" s="1787"/>
      <c r="BT220" s="1787"/>
      <c r="BU220" s="1787"/>
      <c r="BV220" s="1787"/>
      <c r="BW220" s="1787"/>
      <c r="BX220" s="1787"/>
      <c r="BY220" s="1788"/>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637" customFormat="true" ht="12.75" x14ac:dyDescent="0.2">
      <c r="A221" s="190" t="s">
        <v>87</v>
      </c>
      <c r="B221" s="247"/>
      <c r="C221" s="285" t="s">
        <v>0</v>
      </c>
      <c r="D221" s="286" t="s">
        <v>1</v>
      </c>
      <c r="E221" s="286" t="s">
        <v>2</v>
      </c>
      <c r="F221" s="286" t="s">
        <v>3</v>
      </c>
      <c r="G221" s="287" t="s">
        <v>4</v>
      </c>
      <c r="H221" s="1530" t="s">
        <v>0</v>
      </c>
      <c r="I221" s="1497" t="s">
        <v>1</v>
      </c>
      <c r="J221" s="1497" t="s">
        <v>2</v>
      </c>
      <c r="K221" s="1497" t="s">
        <v>3</v>
      </c>
      <c r="L221" s="1498" t="s">
        <v>4</v>
      </c>
      <c r="M221" s="1520" t="s">
        <v>0</v>
      </c>
      <c r="N221" s="1497" t="s">
        <v>1</v>
      </c>
      <c r="O221" s="1497" t="s">
        <v>2</v>
      </c>
      <c r="P221" s="1497" t="s">
        <v>3</v>
      </c>
      <c r="Q221" s="1542" t="s">
        <v>4</v>
      </c>
      <c r="R221" s="1530" t="s">
        <v>240</v>
      </c>
      <c r="S221" s="1497" t="s">
        <v>241</v>
      </c>
      <c r="T221" s="1497" t="s">
        <v>306</v>
      </c>
      <c r="U221" s="1497" t="s">
        <v>307</v>
      </c>
      <c r="V221" s="1497" t="s">
        <v>243</v>
      </c>
      <c r="W221" s="1497" t="s">
        <v>308</v>
      </c>
      <c r="X221" s="1497" t="s">
        <v>309</v>
      </c>
      <c r="Y221" s="1499" t="s">
        <v>310</v>
      </c>
      <c r="Z221" s="603"/>
      <c r="AA221" s="603"/>
      <c r="AB221" s="603"/>
      <c r="AC221" s="603"/>
      <c r="AD221" s="603"/>
      <c r="AE221" s="603"/>
      <c r="AF221" s="603"/>
      <c r="AG221" s="603"/>
      <c r="AH221" s="603"/>
      <c r="AI221" s="603"/>
      <c r="AJ221" s="603"/>
      <c r="AK221" s="603"/>
      <c r="AL221" s="603"/>
      <c r="AM221" s="603"/>
      <c r="AN221" s="603"/>
      <c r="AO221" s="603"/>
      <c r="AP221" s="603"/>
      <c r="AQ221" s="603"/>
      <c r="AR221" s="603"/>
      <c r="AS221" s="603"/>
      <c r="AT221" s="603"/>
      <c r="AU221" s="603"/>
      <c r="AV221" s="603"/>
      <c r="AW221" s="603"/>
      <c r="AX221" s="603"/>
      <c r="AY221" s="603"/>
      <c r="AZ221" s="216"/>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240</v>
      </c>
      <c r="BS221" s="176" t="s">
        <v>241</v>
      </c>
      <c r="BT221" s="176" t="s">
        <v>306</v>
      </c>
      <c r="BU221" s="176" t="s">
        <v>307</v>
      </c>
      <c r="BV221" s="176" t="s">
        <v>243</v>
      </c>
      <c r="BW221" s="176" t="s">
        <v>308</v>
      </c>
      <c r="BX221" s="176" t="s">
        <v>309</v>
      </c>
      <c r="BY221" s="177" t="s">
        <v>310</v>
      </c>
      <c r="BZ221" s="1876"/>
      <c r="CA221" s="1876"/>
      <c r="CB221" s="1876"/>
      <c r="CC221" s="1876"/>
      <c r="CD221" s="1876"/>
      <c r="CE221" s="1876"/>
      <c r="CF221" s="1876"/>
      <c r="CG221" s="1876"/>
      <c r="CH221" s="1876"/>
      <c r="CI221" s="1876"/>
      <c r="CJ221" s="1876"/>
      <c r="CK221" s="1876"/>
      <c r="CL221" s="1876"/>
      <c r="CM221" s="1876"/>
      <c r="CN221" s="1876"/>
      <c r="CO221" s="1876"/>
      <c r="CP221" s="1876"/>
      <c r="CQ221" s="1876"/>
      <c r="CR221" s="1876"/>
      <c r="CS221" s="1876"/>
      <c r="CT221" s="1876"/>
      <c r="CU221" s="1876"/>
      <c r="CV221" s="1876"/>
      <c r="CW221" s="1876"/>
      <c r="CX221" s="1876"/>
      <c r="CY221" s="1876"/>
      <c r="CZ221" s="1876"/>
    </row>
    <row r="222" s="637" customFormat="true" ht="15" customHeight="true" x14ac:dyDescent="0.2">
      <c r="A222" s="2383" t="s">
        <v>36</v>
      </c>
      <c r="B222" s="1734" t="s">
        <v>15</v>
      </c>
      <c r="C222" s="1675">
        <v>50.716444667500106</v>
      </c>
      <c r="D222" s="1676">
        <v>72.682347714196766</v>
      </c>
      <c r="E222" s="1676">
        <v>83.769135448151886</v>
      </c>
      <c r="F222" s="1676">
        <v>88.446716395905398</v>
      </c>
      <c r="G222" s="1677">
        <v>92.312294966677428</v>
      </c>
      <c r="H222" s="1678">
        <v>72.647084882716186</v>
      </c>
      <c r="I222" s="1676">
        <v>84.952629163254144</v>
      </c>
      <c r="J222" s="1676">
        <v>86.382195018587154</v>
      </c>
      <c r="K222" s="1676">
        <v>90.611315502987239</v>
      </c>
      <c r="L222" s="1679">
        <v>93.172434636086933</v>
      </c>
      <c r="M222" s="1680">
        <v>44.334473984996606</v>
      </c>
      <c r="N222" s="1676">
        <v>61.60003960359964</v>
      </c>
      <c r="O222" s="1676">
        <v>76.310862055290642</v>
      </c>
      <c r="P222" s="1676">
        <v>84.508056778238824</v>
      </c>
      <c r="Q222" s="1677">
        <v>91.57556802825097</v>
      </c>
      <c r="R222" s="1678">
        <v>83.747452363088129</v>
      </c>
      <c r="S222" s="1676">
        <v>87.955636724381193</v>
      </c>
      <c r="T222" s="1676">
        <v>68.801134031700855</v>
      </c>
      <c r="U222" s="1676">
        <v>76.041309169088208</v>
      </c>
      <c r="V222" s="1676">
        <v>58.592826184520462</v>
      </c>
      <c r="W222" s="1676">
        <v>66.738327598608535</v>
      </c>
      <c r="X222" s="1676">
        <v>81.973237399929957</v>
      </c>
      <c r="Y222" s="1928">
        <v>73.232013547619488</v>
      </c>
      <c r="Z222" s="603"/>
      <c r="AA222" s="603"/>
      <c r="AB222" s="603"/>
      <c r="AC222" s="603"/>
      <c r="AD222" s="603"/>
      <c r="AE222" s="603"/>
      <c r="AF222" s="603"/>
      <c r="AG222" s="603"/>
      <c r="AH222" s="603"/>
      <c r="AI222" s="603"/>
      <c r="AJ222" s="603"/>
      <c r="AK222" s="603"/>
      <c r="AL222" s="603"/>
      <c r="AM222" s="603"/>
      <c r="AN222" s="603"/>
      <c r="AO222" s="603"/>
      <c r="AP222" s="603"/>
      <c r="AQ222" s="603"/>
      <c r="AR222" s="603"/>
      <c r="AS222" s="603"/>
      <c r="AT222" s="603"/>
      <c r="AU222" s="603"/>
      <c r="AV222" s="603"/>
      <c r="AW222" s="603"/>
      <c r="AX222" s="603"/>
      <c r="AY222" s="603"/>
      <c r="AZ222" s="216"/>
      <c r="BA222" s="2281" t="s">
        <v>36</v>
      </c>
      <c r="BB222" s="160" t="s">
        <v>15</v>
      </c>
      <c r="BC222" s="376">
        <v>10517.813145000013</v>
      </c>
      <c r="BD222" s="380">
        <v>15017.41485999999</v>
      </c>
      <c r="BE222" s="380">
        <v>17192.896526000037</v>
      </c>
      <c r="BF222" s="380">
        <v>17729.686755000039</v>
      </c>
      <c r="BG222" s="384">
        <v>17437.197512000053</v>
      </c>
      <c r="BH222" s="388">
        <v>6341.6905589999888</v>
      </c>
      <c r="BI222" s="380">
        <v>7302.6482889999943</v>
      </c>
      <c r="BJ222" s="380">
        <v>7221.1482110000034</v>
      </c>
      <c r="BK222" s="380">
        <v>7303.5913709999995</v>
      </c>
      <c r="BL222" s="384">
        <v>7236.5116630000111</v>
      </c>
      <c r="BM222" s="388">
        <v>5284.4773600000053</v>
      </c>
      <c r="BN222" s="380">
        <v>7334.1060510000007</v>
      </c>
      <c r="BO222" s="380">
        <v>9090.4897849999979</v>
      </c>
      <c r="BP222" s="380">
        <v>10040.80886000003</v>
      </c>
      <c r="BQ222" s="384">
        <v>10739.536649000009</v>
      </c>
      <c r="BR222" s="388">
        <v>9177.7677019999956</v>
      </c>
      <c r="BS222" s="380">
        <v>16392.307565999963</v>
      </c>
      <c r="BT222" s="380">
        <v>10026.665928999982</v>
      </c>
      <c r="BU222" s="380">
        <v>6855.598073000021</v>
      </c>
      <c r="BV222" s="380">
        <v>5644.7188769999957</v>
      </c>
      <c r="BW222" s="380">
        <v>2617.4414300000003</v>
      </c>
      <c r="BX222" s="380">
        <v>20581.871488000077</v>
      </c>
      <c r="BY222" s="390">
        <v>6598.6377330000078</v>
      </c>
      <c r="BZ222" s="1877"/>
      <c r="CA222" s="1877"/>
      <c r="CB222" s="1877"/>
      <c r="CC222" s="1877"/>
      <c r="CD222" s="1877"/>
      <c r="CE222" s="1877"/>
      <c r="CF222" s="1877"/>
      <c r="CG222" s="1877"/>
      <c r="CH222" s="1877"/>
      <c r="CI222" s="1877"/>
      <c r="CJ222" s="1877"/>
      <c r="CK222" s="1877"/>
      <c r="CL222" s="1877"/>
      <c r="CM222" s="1877"/>
      <c r="CN222" s="1877"/>
      <c r="CO222" s="1877"/>
      <c r="CP222" s="1877"/>
      <c r="CQ222" s="1877"/>
      <c r="CR222" s="1877"/>
      <c r="CS222" s="1877"/>
      <c r="CT222" s="1877"/>
      <c r="CU222" s="1877"/>
      <c r="CV222" s="1877"/>
      <c r="CW222" s="1877"/>
      <c r="CX222" s="1877"/>
      <c r="CY222" s="1877"/>
      <c r="CZ222" s="1878"/>
    </row>
    <row r="223" s="637" customFormat="true" ht="15" customHeight="true" x14ac:dyDescent="0.2">
      <c r="A223" s="2384"/>
      <c r="B223" s="1735" t="s">
        <v>16</v>
      </c>
      <c r="C223" s="1681">
        <v>43.212341850258646</v>
      </c>
      <c r="D223" s="1682">
        <v>25.611907744109047</v>
      </c>
      <c r="E223" s="1682">
        <v>15.30670054716462</v>
      </c>
      <c r="F223" s="1682">
        <v>9.7665510185496824</v>
      </c>
      <c r="G223" s="1683">
        <v>5.1008067215923614</v>
      </c>
      <c r="H223" s="1684">
        <v>25.201409253591194</v>
      </c>
      <c r="I223" s="1682">
        <v>13.748886257293783</v>
      </c>
      <c r="J223" s="1682">
        <v>10.768588472595717</v>
      </c>
      <c r="K223" s="1682">
        <v>6.8272623533410375</v>
      </c>
      <c r="L223" s="1685">
        <v>3.6102120868692253</v>
      </c>
      <c r="M223" s="1686">
        <v>47.292842557004874</v>
      </c>
      <c r="N223" s="1682">
        <v>35.754463219791702</v>
      </c>
      <c r="O223" s="1682">
        <v>22.621425584973871</v>
      </c>
      <c r="P223" s="1682">
        <v>14.567975398597186</v>
      </c>
      <c r="Q223" s="1683">
        <v>7.5367202466416359</v>
      </c>
      <c r="R223" s="1684">
        <v>14.026279171958977</v>
      </c>
      <c r="S223" s="1682">
        <v>9.5648485219210535</v>
      </c>
      <c r="T223" s="1682">
        <v>29.165167279016561</v>
      </c>
      <c r="U223" s="1682">
        <v>21.621077264488019</v>
      </c>
      <c r="V223" s="1682">
        <v>36.159540643976435</v>
      </c>
      <c r="W223" s="1682">
        <v>29.022422104041091</v>
      </c>
      <c r="X223" s="1682">
        <v>15.991641394317394</v>
      </c>
      <c r="Y223" s="1929">
        <v>23.971260949260813</v>
      </c>
      <c r="Z223" s="603"/>
      <c r="AA223" s="603"/>
      <c r="AB223" s="603"/>
      <c r="AC223" s="603"/>
      <c r="AD223" s="603"/>
      <c r="AE223" s="603"/>
      <c r="AF223" s="603"/>
      <c r="AG223" s="603"/>
      <c r="AH223" s="603"/>
      <c r="AI223" s="603"/>
      <c r="AJ223" s="603"/>
      <c r="AK223" s="603"/>
      <c r="AL223" s="603"/>
      <c r="AM223" s="603"/>
      <c r="AN223" s="603"/>
      <c r="AO223" s="603"/>
      <c r="AP223" s="603"/>
      <c r="AQ223" s="603"/>
      <c r="AR223" s="603"/>
      <c r="AS223" s="603"/>
      <c r="AT223" s="603"/>
      <c r="AU223" s="603"/>
      <c r="AV223" s="603"/>
      <c r="AW223" s="603"/>
      <c r="AX223" s="603"/>
      <c r="AY223" s="603"/>
      <c r="AZ223" s="216"/>
      <c r="BA223" s="2282"/>
      <c r="BB223" s="161" t="s">
        <v>16</v>
      </c>
      <c r="BC223" s="377">
        <v>8961.5772580000048</v>
      </c>
      <c r="BD223" s="381">
        <v>5291.8577350000041</v>
      </c>
      <c r="BE223" s="381">
        <v>3141.5689950000005</v>
      </c>
      <c r="BF223" s="381">
        <v>1957.7650510000019</v>
      </c>
      <c r="BG223" s="385">
        <v>963.50951200000043</v>
      </c>
      <c r="BH223" s="389">
        <v>2199.9442839999992</v>
      </c>
      <c r="BI223" s="381">
        <v>1181.8737300000003</v>
      </c>
      <c r="BJ223" s="381">
        <v>900.20372100000009</v>
      </c>
      <c r="BK223" s="381">
        <v>550.30140699999959</v>
      </c>
      <c r="BL223" s="385">
        <v>280.39775900000001</v>
      </c>
      <c r="BM223" s="389">
        <v>5637.1020859999981</v>
      </c>
      <c r="BN223" s="381">
        <v>4256.9294880000016</v>
      </c>
      <c r="BO223" s="381">
        <v>2694.7649739999961</v>
      </c>
      <c r="BP223" s="381">
        <v>1730.8912550000005</v>
      </c>
      <c r="BQ223" s="385">
        <v>883.86984699999948</v>
      </c>
      <c r="BR223" s="389">
        <v>1537.1205730000013</v>
      </c>
      <c r="BS223" s="381">
        <v>1782.6025099999993</v>
      </c>
      <c r="BT223" s="381">
        <v>4250.3571080000011</v>
      </c>
      <c r="BU223" s="381">
        <v>1949.2749039999985</v>
      </c>
      <c r="BV223" s="381">
        <v>3483.5397940000025</v>
      </c>
      <c r="BW223" s="381">
        <v>1138.2438360000012</v>
      </c>
      <c r="BX223" s="381">
        <v>4015.1873769999984</v>
      </c>
      <c r="BY223" s="391">
        <v>2159.9524490000013</v>
      </c>
      <c r="BZ223" s="1879"/>
      <c r="CA223" s="1879"/>
      <c r="CB223" s="1879"/>
      <c r="CC223" s="1879"/>
      <c r="CD223" s="1879"/>
      <c r="CE223" s="1879"/>
      <c r="CF223" s="1879"/>
      <c r="CG223" s="1879"/>
      <c r="CH223" s="1879"/>
      <c r="CI223" s="1879"/>
      <c r="CJ223" s="1879"/>
      <c r="CK223" s="1879"/>
      <c r="CL223" s="1879"/>
      <c r="CM223" s="1879"/>
      <c r="CN223" s="1879"/>
      <c r="CO223" s="1879"/>
      <c r="CP223" s="1879"/>
      <c r="CQ223" s="1879"/>
      <c r="CR223" s="1879"/>
      <c r="CS223" s="1879"/>
      <c r="CT223" s="1879"/>
      <c r="CU223" s="1879"/>
      <c r="CV223" s="1879"/>
      <c r="CW223" s="1879"/>
      <c r="CX223" s="1879"/>
      <c r="CY223" s="1879"/>
      <c r="CZ223" s="1880"/>
    </row>
    <row r="224" s="637" customFormat="true" ht="15" customHeight="true" x14ac:dyDescent="0.2">
      <c r="A224" s="2385"/>
      <c r="B224" s="1736" t="s">
        <v>20</v>
      </c>
      <c r="C224" s="1681">
        <v>6.0712134822420163</v>
      </c>
      <c r="D224" s="1682">
        <v>1.7057445416940991</v>
      </c>
      <c r="E224" s="1682">
        <v>0.92416400468355731</v>
      </c>
      <c r="F224" s="1682">
        <v>1.7867325855450842</v>
      </c>
      <c r="G224" s="1683">
        <v>2.5868983117304887</v>
      </c>
      <c r="H224" s="1684">
        <v>2.151505863692813</v>
      </c>
      <c r="I224" s="1682">
        <v>1.2984845794522397</v>
      </c>
      <c r="J224" s="1682">
        <v>2.8492165088171602</v>
      </c>
      <c r="K224" s="1682">
        <v>2.5614221436716997</v>
      </c>
      <c r="L224" s="1685">
        <v>3.2173532770438427</v>
      </c>
      <c r="M224" s="1686">
        <v>8.3726834579983151</v>
      </c>
      <c r="N224" s="1682">
        <v>2.6454971766087252</v>
      </c>
      <c r="O224" s="1682">
        <v>1.0677123597355738</v>
      </c>
      <c r="P224" s="1682">
        <v>0.92396782316393822</v>
      </c>
      <c r="Q224" s="1683">
        <v>0.88771172510737295</v>
      </c>
      <c r="R224" s="1684">
        <v>2.226268464953018</v>
      </c>
      <c r="S224" s="1682">
        <v>2.4795147536974085</v>
      </c>
      <c r="T224" s="1682">
        <v>2.033698689282549</v>
      </c>
      <c r="U224" s="1682">
        <v>2.337613566424154</v>
      </c>
      <c r="V224" s="1682">
        <v>5.2476331715032476</v>
      </c>
      <c r="W224" s="1682">
        <v>4.2392502973504449</v>
      </c>
      <c r="X224" s="1682">
        <v>2.0351212057523447</v>
      </c>
      <c r="Y224" s="1929">
        <v>2.7967255031202392</v>
      </c>
      <c r="Z224" s="603"/>
      <c r="AA224" s="603"/>
      <c r="AB224" s="603"/>
      <c r="AC224" s="603"/>
      <c r="AD224" s="603"/>
      <c r="AE224" s="603"/>
      <c r="AF224" s="603"/>
      <c r="AG224" s="603"/>
      <c r="AH224" s="603"/>
      <c r="AI224" s="603"/>
      <c r="AJ224" s="603"/>
      <c r="AK224" s="603"/>
      <c r="AL224" s="603"/>
      <c r="AM224" s="603"/>
      <c r="AN224" s="603"/>
      <c r="AO224" s="603"/>
      <c r="AP224" s="603"/>
      <c r="AQ224" s="603"/>
      <c r="AR224" s="603"/>
      <c r="AS224" s="603"/>
      <c r="AT224" s="603"/>
      <c r="AU224" s="603"/>
      <c r="AV224" s="603"/>
      <c r="AW224" s="603"/>
      <c r="AX224" s="603"/>
      <c r="AY224" s="603"/>
      <c r="AZ224" s="216"/>
      <c r="BA224" s="2282"/>
      <c r="BB224" s="161" t="s">
        <v>20</v>
      </c>
      <c r="BC224" s="377">
        <v>1259.0766049999997</v>
      </c>
      <c r="BD224" s="381">
        <v>352.43596600000006</v>
      </c>
      <c r="BE224" s="381">
        <v>189.67673500000004</v>
      </c>
      <c r="BF224" s="381">
        <v>358.16150499999998</v>
      </c>
      <c r="BG224" s="385">
        <v>488.64841700000017</v>
      </c>
      <c r="BH224" s="389">
        <v>187.814617</v>
      </c>
      <c r="BI224" s="381">
        <v>111.619573</v>
      </c>
      <c r="BJ224" s="381">
        <v>238.18119799999991</v>
      </c>
      <c r="BK224" s="381">
        <v>206.45965199999998</v>
      </c>
      <c r="BL224" s="385">
        <v>249.885222</v>
      </c>
      <c r="BM224" s="389">
        <v>997.98761999999942</v>
      </c>
      <c r="BN224" s="381">
        <v>314.9731230000001</v>
      </c>
      <c r="BO224" s="381">
        <v>127.190652</v>
      </c>
      <c r="BP224" s="381">
        <v>109.78106299999999</v>
      </c>
      <c r="BQ224" s="385">
        <v>104.10650799999999</v>
      </c>
      <c r="BR224" s="389">
        <v>243.9736879999999</v>
      </c>
      <c r="BS224" s="381">
        <v>462.10760299999998</v>
      </c>
      <c r="BT224" s="381">
        <v>296.37908799999997</v>
      </c>
      <c r="BU224" s="381">
        <v>210.75043599999998</v>
      </c>
      <c r="BV224" s="381">
        <v>505.54676999999992</v>
      </c>
      <c r="BW224" s="381">
        <v>166.261124</v>
      </c>
      <c r="BX224" s="381">
        <v>510.97900299999998</v>
      </c>
      <c r="BY224" s="391">
        <v>252.0015159999999</v>
      </c>
      <c r="BZ224" s="1879"/>
      <c r="CA224" s="1879"/>
      <c r="CB224" s="1879"/>
      <c r="CC224" s="1879"/>
      <c r="CD224" s="1879"/>
      <c r="CE224" s="1879"/>
      <c r="CF224" s="1879"/>
      <c r="CG224" s="1879"/>
      <c r="CH224" s="1879"/>
      <c r="CI224" s="1879"/>
      <c r="CJ224" s="1879"/>
      <c r="CK224" s="1879"/>
      <c r="CL224" s="1879"/>
      <c r="CM224" s="1879"/>
      <c r="CN224" s="1879"/>
      <c r="CO224" s="1879"/>
      <c r="CP224" s="1879"/>
      <c r="CQ224" s="1879"/>
      <c r="CR224" s="1879"/>
      <c r="CS224" s="1879"/>
      <c r="CT224" s="1879"/>
      <c r="CU224" s="1879"/>
      <c r="CV224" s="1879"/>
      <c r="CW224" s="1879"/>
      <c r="CX224" s="1879"/>
      <c r="CY224" s="1879"/>
      <c r="CZ224" s="1880"/>
    </row>
    <row r="225" s="637" customFormat="true" ht="15" customHeight="true" x14ac:dyDescent="0.2">
      <c r="A225" s="2386" t="s">
        <v>331</v>
      </c>
      <c r="B225" s="1737" t="s">
        <v>332</v>
      </c>
      <c r="C225" s="1681">
        <v>93.799720113812754</v>
      </c>
      <c r="D225" s="1682">
        <v>97.797318194857553</v>
      </c>
      <c r="E225" s="1682">
        <v>97.987463174589323</v>
      </c>
      <c r="F225" s="1682">
        <v>94.721839663169959</v>
      </c>
      <c r="G225" s="1683">
        <v>88.614178197547005</v>
      </c>
      <c r="H225" s="1684">
        <v>96.809342153082852</v>
      </c>
      <c r="I225" s="1682">
        <v>96.046828474010425</v>
      </c>
      <c r="J225" s="1682">
        <v>91.997717573119132</v>
      </c>
      <c r="K225" s="1682">
        <v>88.998875658250896</v>
      </c>
      <c r="L225" s="1685">
        <v>85.106715141709358</v>
      </c>
      <c r="M225" s="1686">
        <v>91.455057309072615</v>
      </c>
      <c r="N225" s="1682">
        <v>97.194890512387971</v>
      </c>
      <c r="O225" s="1682">
        <v>98.606724159876208</v>
      </c>
      <c r="P225" s="1682">
        <v>98.628824859631308</v>
      </c>
      <c r="Q225" s="1683">
        <v>97.357809196181378</v>
      </c>
      <c r="R225" s="1684">
        <v>94.770296358462986</v>
      </c>
      <c r="S225" s="1682">
        <v>88.904920281691574</v>
      </c>
      <c r="T225" s="1682">
        <v>96.691096077512881</v>
      </c>
      <c r="U225" s="1682">
        <v>96.371882528124146</v>
      </c>
      <c r="V225" s="1682">
        <v>94.371642491187174</v>
      </c>
      <c r="W225" s="1682">
        <v>94.547831783694505</v>
      </c>
      <c r="X225" s="1682">
        <v>96.637293014359088</v>
      </c>
      <c r="Y225" s="1929">
        <v>96.394814138742873</v>
      </c>
      <c r="Z225" s="603"/>
      <c r="AA225" s="603"/>
      <c r="AB225" s="603"/>
      <c r="AC225" s="603"/>
      <c r="AD225" s="603"/>
      <c r="AE225" s="603"/>
      <c r="AF225" s="603"/>
      <c r="AG225" s="603"/>
      <c r="AH225" s="603"/>
      <c r="AI225" s="603"/>
      <c r="AJ225" s="603"/>
      <c r="AK225" s="603"/>
      <c r="AL225" s="603"/>
      <c r="AM225" s="603"/>
      <c r="AN225" s="603"/>
      <c r="AO225" s="603"/>
      <c r="AP225" s="603"/>
      <c r="AQ225" s="603"/>
      <c r="AR225" s="603"/>
      <c r="AS225" s="603"/>
      <c r="AT225" s="603"/>
      <c r="AU225" s="603"/>
      <c r="AV225" s="603"/>
      <c r="AW225" s="603"/>
      <c r="AX225" s="603"/>
      <c r="AY225" s="603"/>
      <c r="AZ225" s="216"/>
      <c r="BA225" s="2282" t="s">
        <v>70</v>
      </c>
      <c r="BB225" s="161" t="s">
        <v>71</v>
      </c>
      <c r="BC225" s="1097" t="s">
        <v>35</v>
      </c>
      <c r="BD225" s="1116" t="s">
        <v>35</v>
      </c>
      <c r="BE225" s="1116" t="s">
        <v>35</v>
      </c>
      <c r="BF225" s="1116" t="s">
        <v>35</v>
      </c>
      <c r="BG225" s="1136" t="s">
        <v>35</v>
      </c>
      <c r="BH225" s="1156" t="s">
        <v>35</v>
      </c>
      <c r="BI225" s="1116" t="s">
        <v>35</v>
      </c>
      <c r="BJ225" s="1116" t="s">
        <v>35</v>
      </c>
      <c r="BK225" s="1116" t="s">
        <v>35</v>
      </c>
      <c r="BL225" s="1136" t="s">
        <v>35</v>
      </c>
      <c r="BM225" s="1156" t="s">
        <v>35</v>
      </c>
      <c r="BN225" s="1116" t="s">
        <v>35</v>
      </c>
      <c r="BO225" s="1116" t="s">
        <v>35</v>
      </c>
      <c r="BP225" s="1116" t="s">
        <v>35</v>
      </c>
      <c r="BQ225" s="1136" t="s">
        <v>35</v>
      </c>
      <c r="BR225" s="1156" t="s">
        <v>35</v>
      </c>
      <c r="BS225" s="1116" t="s">
        <v>35</v>
      </c>
      <c r="BT225" s="1116" t="s">
        <v>35</v>
      </c>
      <c r="BU225" s="1116" t="s">
        <v>35</v>
      </c>
      <c r="BV225" s="1116" t="s">
        <v>35</v>
      </c>
      <c r="BW225" s="1116" t="s">
        <v>35</v>
      </c>
      <c r="BX225" s="1116" t="s">
        <v>35</v>
      </c>
      <c r="BY225" s="1173" t="s">
        <v>35</v>
      </c>
      <c r="BZ225" s="1880"/>
      <c r="CA225" s="1880"/>
      <c r="CB225" s="1880"/>
      <c r="CC225" s="1880"/>
      <c r="CD225" s="1880"/>
      <c r="CE225" s="1880"/>
      <c r="CF225" s="1880"/>
      <c r="CG225" s="1880"/>
      <c r="CH225" s="1880"/>
      <c r="CI225" s="1880"/>
      <c r="CJ225" s="1880"/>
      <c r="CK225" s="1880"/>
      <c r="CL225" s="1880"/>
      <c r="CM225" s="1880"/>
      <c r="CN225" s="1880"/>
      <c r="CO225" s="1880"/>
      <c r="CP225" s="1880"/>
      <c r="CQ225" s="1880"/>
      <c r="CR225" s="1880"/>
      <c r="CS225" s="1880"/>
      <c r="CT225" s="1880"/>
      <c r="CU225" s="1880"/>
      <c r="CV225" s="1880"/>
      <c r="CW225" s="1880"/>
      <c r="CX225" s="1880"/>
      <c r="CY225" s="1880"/>
      <c r="CZ225" s="1880"/>
    </row>
    <row r="226" s="637" customFormat="true" ht="15" customHeight="true" x14ac:dyDescent="0.2">
      <c r="A226" s="2384"/>
      <c r="B226" s="1735" t="s">
        <v>333</v>
      </c>
      <c r="C226" s="1681">
        <v>5.0343995973095836</v>
      </c>
      <c r="D226" s="1682">
        <v>1.3734961852032328</v>
      </c>
      <c r="E226" s="1682">
        <v>0.83497581841290325</v>
      </c>
      <c r="F226" s="1682">
        <v>1.7232152227943685</v>
      </c>
      <c r="G226" s="1683">
        <v>2.3532344623230852</v>
      </c>
      <c r="H226" s="1684">
        <v>1.950128563904955</v>
      </c>
      <c r="I226" s="1682">
        <v>1.2635603936515996</v>
      </c>
      <c r="J226" s="1682">
        <v>2.6980885409598301</v>
      </c>
      <c r="K226" s="1682">
        <v>2.3395629933049427</v>
      </c>
      <c r="L226" s="1685">
        <v>2.8292093482773879</v>
      </c>
      <c r="M226" s="1686">
        <v>6.7650632918437248</v>
      </c>
      <c r="N226" s="1682">
        <v>2.3149866237273247</v>
      </c>
      <c r="O226" s="1682">
        <v>0.75860852192951922</v>
      </c>
      <c r="P226" s="1682">
        <v>0.78645634845132562</v>
      </c>
      <c r="Q226" s="1683">
        <v>0.87199751169613737</v>
      </c>
      <c r="R226" s="1684">
        <v>1.8992911739341998</v>
      </c>
      <c r="S226" s="1682">
        <v>2.1937952622875003</v>
      </c>
      <c r="T226" s="1682">
        <v>1.8486095733308179</v>
      </c>
      <c r="U226" s="1682">
        <v>1.9297299384936735</v>
      </c>
      <c r="V226" s="1682">
        <v>3.5791467149331098</v>
      </c>
      <c r="W226" s="1682">
        <v>4.1107043091704458</v>
      </c>
      <c r="X226" s="1682">
        <v>1.9491886805052401</v>
      </c>
      <c r="Y226" s="1929">
        <v>2.5611873292276752</v>
      </c>
      <c r="Z226" s="603"/>
      <c r="AA226" s="603"/>
      <c r="AB226" s="603"/>
      <c r="AC226" s="603"/>
      <c r="AD226" s="603"/>
      <c r="AE226" s="603"/>
      <c r="AF226" s="603"/>
      <c r="AG226" s="603"/>
      <c r="AH226" s="603"/>
      <c r="AI226" s="603"/>
      <c r="AJ226" s="603"/>
      <c r="AK226" s="603"/>
      <c r="AL226" s="603"/>
      <c r="AM226" s="603"/>
      <c r="AN226" s="603"/>
      <c r="AO226" s="603"/>
      <c r="AP226" s="603"/>
      <c r="AQ226" s="603"/>
      <c r="AR226" s="603"/>
      <c r="AS226" s="603"/>
      <c r="AT226" s="603"/>
      <c r="AU226" s="603"/>
      <c r="AV226" s="603"/>
      <c r="AW226" s="603"/>
      <c r="AX226" s="603"/>
      <c r="AY226" s="603"/>
      <c r="AZ226" s="216"/>
      <c r="BA226" s="2282"/>
      <c r="BB226" s="161" t="s">
        <v>72</v>
      </c>
      <c r="BC226" s="1097" t="s">
        <v>35</v>
      </c>
      <c r="BD226" s="1116" t="s">
        <v>35</v>
      </c>
      <c r="BE226" s="1116" t="s">
        <v>35</v>
      </c>
      <c r="BF226" s="1116" t="s">
        <v>35</v>
      </c>
      <c r="BG226" s="1136" t="s">
        <v>35</v>
      </c>
      <c r="BH226" s="1156" t="s">
        <v>35</v>
      </c>
      <c r="BI226" s="1116" t="s">
        <v>35</v>
      </c>
      <c r="BJ226" s="1116" t="s">
        <v>35</v>
      </c>
      <c r="BK226" s="1116" t="s">
        <v>35</v>
      </c>
      <c r="BL226" s="1136" t="s">
        <v>35</v>
      </c>
      <c r="BM226" s="1156" t="s">
        <v>35</v>
      </c>
      <c r="BN226" s="1116" t="s">
        <v>35</v>
      </c>
      <c r="BO226" s="1116" t="s">
        <v>35</v>
      </c>
      <c r="BP226" s="1116" t="s">
        <v>35</v>
      </c>
      <c r="BQ226" s="1136" t="s">
        <v>35</v>
      </c>
      <c r="BR226" s="1156" t="s">
        <v>35</v>
      </c>
      <c r="BS226" s="1116" t="s">
        <v>35</v>
      </c>
      <c r="BT226" s="1116" t="s">
        <v>35</v>
      </c>
      <c r="BU226" s="1116" t="s">
        <v>35</v>
      </c>
      <c r="BV226" s="1116" t="s">
        <v>35</v>
      </c>
      <c r="BW226" s="1116" t="s">
        <v>35</v>
      </c>
      <c r="BX226" s="1116" t="s">
        <v>35</v>
      </c>
      <c r="BY226" s="1173" t="s">
        <v>35</v>
      </c>
      <c r="BZ226" s="1880"/>
      <c r="CA226" s="1880"/>
      <c r="CB226" s="1880"/>
      <c r="CC226" s="1880"/>
      <c r="CD226" s="1880"/>
      <c r="CE226" s="1880"/>
      <c r="CF226" s="1880"/>
      <c r="CG226" s="1880"/>
      <c r="CH226" s="1880"/>
      <c r="CI226" s="1880"/>
      <c r="CJ226" s="1880"/>
      <c r="CK226" s="1880"/>
      <c r="CL226" s="1880"/>
      <c r="CM226" s="1880"/>
      <c r="CN226" s="1880"/>
      <c r="CO226" s="1880"/>
      <c r="CP226" s="1880"/>
      <c r="CQ226" s="1880"/>
      <c r="CR226" s="1880"/>
      <c r="CS226" s="1880"/>
      <c r="CT226" s="1880"/>
      <c r="CU226" s="1880"/>
      <c r="CV226" s="1880"/>
      <c r="CW226" s="1880"/>
      <c r="CX226" s="1880"/>
      <c r="CY226" s="1880"/>
      <c r="CZ226" s="1880"/>
    </row>
    <row r="227" s="637" customFormat="true" ht="15" customHeight="true" x14ac:dyDescent="0.2">
      <c r="A227" s="2384"/>
      <c r="B227" s="1735" t="s">
        <v>334</v>
      </c>
      <c r="C227" s="1681">
        <v>9.8421853654911143E-2</v>
      </c>
      <c r="D227" s="1682">
        <v>0.48450404865273539</v>
      </c>
      <c r="E227" s="1682">
        <v>1.0985249932976389</v>
      </c>
      <c r="F227" s="1682">
        <v>3.5136886301073909</v>
      </c>
      <c r="G227" s="1683">
        <v>8.9477999868467428</v>
      </c>
      <c r="H227" s="1684">
        <v>1.0620009969462851</v>
      </c>
      <c r="I227" s="1682">
        <v>2.6896111323381304</v>
      </c>
      <c r="J227" s="1682">
        <v>5.2070578628909026</v>
      </c>
      <c r="K227" s="1682">
        <v>8.6615613484441134</v>
      </c>
      <c r="L227" s="1685">
        <v>11.953390566594745</v>
      </c>
      <c r="M227" s="1686">
        <v>0.12020213792267792</v>
      </c>
      <c r="N227" s="1682">
        <v>0.15936616051248656</v>
      </c>
      <c r="O227" s="1682">
        <v>0.29706342472450625</v>
      </c>
      <c r="P227" s="1682">
        <v>0.45137790379668308</v>
      </c>
      <c r="Q227" s="1683">
        <v>1.7046090732706896</v>
      </c>
      <c r="R227" s="1684">
        <v>2.8926934191959837</v>
      </c>
      <c r="S227" s="1682">
        <v>8.8267575897781771</v>
      </c>
      <c r="T227" s="1682">
        <v>1.3016774300379423</v>
      </c>
      <c r="U227" s="1682">
        <v>1.3213929667071835</v>
      </c>
      <c r="V227" s="1682">
        <v>0.31810579940456218</v>
      </c>
      <c r="W227" s="1682">
        <v>1.2666128061041113</v>
      </c>
      <c r="X227" s="1682">
        <v>1.3210088563950346</v>
      </c>
      <c r="Y227" s="1929">
        <v>0.83172132041997204</v>
      </c>
      <c r="Z227" s="603"/>
      <c r="AA227" s="603"/>
      <c r="AB227" s="603"/>
      <c r="AC227" s="603"/>
      <c r="AD227" s="603"/>
      <c r="AE227" s="603"/>
      <c r="AF227" s="603"/>
      <c r="AG227" s="603"/>
      <c r="AH227" s="603"/>
      <c r="AI227" s="603"/>
      <c r="AJ227" s="603"/>
      <c r="AK227" s="603"/>
      <c r="AL227" s="603"/>
      <c r="AM227" s="603"/>
      <c r="AN227" s="603"/>
      <c r="AO227" s="603"/>
      <c r="AP227" s="603"/>
      <c r="AQ227" s="603"/>
      <c r="AR227" s="603"/>
      <c r="AS227" s="603"/>
      <c r="AT227" s="603"/>
      <c r="AU227" s="603"/>
      <c r="AV227" s="603"/>
      <c r="AW227" s="603"/>
      <c r="AX227" s="603"/>
      <c r="AY227" s="603"/>
      <c r="AZ227" s="216"/>
      <c r="BA227" s="2282" t="s">
        <v>94</v>
      </c>
      <c r="BB227" s="161" t="s">
        <v>61</v>
      </c>
      <c r="BC227" s="1097" t="s">
        <v>35</v>
      </c>
      <c r="BD227" s="1116" t="s">
        <v>35</v>
      </c>
      <c r="BE227" s="1116" t="s">
        <v>35</v>
      </c>
      <c r="BF227" s="1116" t="s">
        <v>35</v>
      </c>
      <c r="BG227" s="1136" t="s">
        <v>35</v>
      </c>
      <c r="BH227" s="1156" t="s">
        <v>35</v>
      </c>
      <c r="BI227" s="1116" t="s">
        <v>35</v>
      </c>
      <c r="BJ227" s="1116" t="s">
        <v>35</v>
      </c>
      <c r="BK227" s="1116" t="s">
        <v>35</v>
      </c>
      <c r="BL227" s="1136" t="s">
        <v>35</v>
      </c>
      <c r="BM227" s="1156" t="s">
        <v>35</v>
      </c>
      <c r="BN227" s="1116" t="s">
        <v>35</v>
      </c>
      <c r="BO227" s="1116" t="s">
        <v>35</v>
      </c>
      <c r="BP227" s="1116" t="s">
        <v>35</v>
      </c>
      <c r="BQ227" s="1136" t="s">
        <v>35</v>
      </c>
      <c r="BR227" s="1156" t="s">
        <v>35</v>
      </c>
      <c r="BS227" s="1116" t="s">
        <v>35</v>
      </c>
      <c r="BT227" s="1116" t="s">
        <v>35</v>
      </c>
      <c r="BU227" s="1116" t="s">
        <v>35</v>
      </c>
      <c r="BV227" s="1116" t="s">
        <v>35</v>
      </c>
      <c r="BW227" s="1116" t="s">
        <v>35</v>
      </c>
      <c r="BX227" s="1116" t="s">
        <v>35</v>
      </c>
      <c r="BY227" s="1173" t="s">
        <v>35</v>
      </c>
      <c r="BZ227" s="1880"/>
      <c r="CA227" s="1880"/>
      <c r="CB227" s="1880"/>
      <c r="CC227" s="1880"/>
      <c r="CD227" s="1880"/>
      <c r="CE227" s="1880"/>
      <c r="CF227" s="1880"/>
      <c r="CG227" s="1880"/>
      <c r="CH227" s="1880"/>
      <c r="CI227" s="1880"/>
      <c r="CJ227" s="1880"/>
      <c r="CK227" s="1880"/>
      <c r="CL227" s="1880"/>
      <c r="CM227" s="1880"/>
      <c r="CN227" s="1880"/>
      <c r="CO227" s="1880"/>
      <c r="CP227" s="1880"/>
      <c r="CQ227" s="1880"/>
      <c r="CR227" s="1880"/>
      <c r="CS227" s="1880"/>
      <c r="CT227" s="1880"/>
      <c r="CU227" s="1880"/>
      <c r="CV227" s="1880"/>
      <c r="CW227" s="1880"/>
      <c r="CX227" s="1880"/>
      <c r="CY227" s="1880"/>
      <c r="CZ227" s="1880"/>
    </row>
    <row r="228" s="637" customFormat="true" ht="15" customHeight="true" x14ac:dyDescent="0.2">
      <c r="A228" s="2384"/>
      <c r="B228" s="1735" t="s">
        <v>335</v>
      </c>
      <c r="C228" s="1681">
        <v>1.0284715042759141</v>
      </c>
      <c r="D228" s="1682">
        <v>0.32362478005967754</v>
      </c>
      <c r="E228" s="1682">
        <v>7.9036013700144334E-2</v>
      </c>
      <c r="F228" s="1682">
        <v>0</v>
      </c>
      <c r="G228" s="1683">
        <v>0</v>
      </c>
      <c r="H228" s="1684">
        <v>0.17852828606608201</v>
      </c>
      <c r="I228" s="1682">
        <v>0</v>
      </c>
      <c r="J228" s="1682">
        <v>0</v>
      </c>
      <c r="K228" s="1682">
        <v>0</v>
      </c>
      <c r="L228" s="1685">
        <v>0</v>
      </c>
      <c r="M228" s="1686">
        <v>1.5918795324171551</v>
      </c>
      <c r="N228" s="1682">
        <v>0.32617327103140126</v>
      </c>
      <c r="O228" s="1682">
        <v>0.30559024118173506</v>
      </c>
      <c r="P228" s="1682">
        <v>0.13334088812065939</v>
      </c>
      <c r="Q228" s="1683">
        <v>0</v>
      </c>
      <c r="R228" s="1684">
        <v>0.25859028241044912</v>
      </c>
      <c r="S228" s="1682">
        <v>6.6663768017664021E-2</v>
      </c>
      <c r="T228" s="1682">
        <v>0.15861691911836306</v>
      </c>
      <c r="U228" s="1682">
        <v>0.37699456667495818</v>
      </c>
      <c r="V228" s="1682">
        <v>1.6474009499117099</v>
      </c>
      <c r="W228" s="1682">
        <v>7.4851101030951842E-2</v>
      </c>
      <c r="X228" s="1682">
        <v>5.8353274332288096E-2</v>
      </c>
      <c r="Y228" s="1929">
        <v>0.21227721160949004</v>
      </c>
      <c r="Z228" s="603"/>
      <c r="AA228" s="603"/>
      <c r="AB228" s="603"/>
      <c r="AC228" s="603"/>
      <c r="AD228" s="603"/>
      <c r="AE228" s="603"/>
      <c r="AF228" s="603"/>
      <c r="AG228" s="603"/>
      <c r="AH228" s="603"/>
      <c r="AI228" s="603"/>
      <c r="AJ228" s="603"/>
      <c r="AK228" s="603"/>
      <c r="AL228" s="603"/>
      <c r="AM228" s="603"/>
      <c r="AN228" s="603"/>
      <c r="AO228" s="603"/>
      <c r="AP228" s="603"/>
      <c r="AQ228" s="603"/>
      <c r="AR228" s="603"/>
      <c r="AS228" s="603"/>
      <c r="AT228" s="603"/>
      <c r="AU228" s="603"/>
      <c r="AV228" s="603"/>
      <c r="AW228" s="603"/>
      <c r="AX228" s="603"/>
      <c r="AY228" s="603"/>
      <c r="AZ228" s="216"/>
      <c r="BA228" s="2282"/>
      <c r="BB228" s="161" t="s">
        <v>91</v>
      </c>
      <c r="BC228" s="1097" t="s">
        <v>35</v>
      </c>
      <c r="BD228" s="1116" t="s">
        <v>35</v>
      </c>
      <c r="BE228" s="1116" t="s">
        <v>35</v>
      </c>
      <c r="BF228" s="1116" t="s">
        <v>35</v>
      </c>
      <c r="BG228" s="1136" t="s">
        <v>35</v>
      </c>
      <c r="BH228" s="1156" t="s">
        <v>35</v>
      </c>
      <c r="BI228" s="1116" t="s">
        <v>35</v>
      </c>
      <c r="BJ228" s="1116" t="s">
        <v>35</v>
      </c>
      <c r="BK228" s="1116" t="s">
        <v>35</v>
      </c>
      <c r="BL228" s="1136" t="s">
        <v>35</v>
      </c>
      <c r="BM228" s="1156" t="s">
        <v>35</v>
      </c>
      <c r="BN228" s="1116" t="s">
        <v>35</v>
      </c>
      <c r="BO228" s="1116" t="s">
        <v>35</v>
      </c>
      <c r="BP228" s="1116" t="s">
        <v>35</v>
      </c>
      <c r="BQ228" s="1136" t="s">
        <v>35</v>
      </c>
      <c r="BR228" s="1156" t="s">
        <v>35</v>
      </c>
      <c r="BS228" s="1116" t="s">
        <v>35</v>
      </c>
      <c r="BT228" s="1116" t="s">
        <v>35</v>
      </c>
      <c r="BU228" s="1116" t="s">
        <v>35</v>
      </c>
      <c r="BV228" s="1116" t="s">
        <v>35</v>
      </c>
      <c r="BW228" s="1116" t="s">
        <v>35</v>
      </c>
      <c r="BX228" s="1116" t="s">
        <v>35</v>
      </c>
      <c r="BY228" s="1173" t="s">
        <v>35</v>
      </c>
      <c r="BZ228" s="1880"/>
      <c r="CA228" s="1880"/>
      <c r="CB228" s="1880"/>
      <c r="CC228" s="1880"/>
      <c r="CD228" s="1880"/>
      <c r="CE228" s="1880"/>
      <c r="CF228" s="1880"/>
      <c r="CG228" s="1880"/>
      <c r="CH228" s="1880"/>
      <c r="CI228" s="1880"/>
      <c r="CJ228" s="1880"/>
      <c r="CK228" s="1880"/>
      <c r="CL228" s="1880"/>
      <c r="CM228" s="1880"/>
      <c r="CN228" s="1880"/>
      <c r="CO228" s="1880"/>
      <c r="CP228" s="1880"/>
      <c r="CQ228" s="1880"/>
      <c r="CR228" s="1880"/>
      <c r="CS228" s="1880"/>
      <c r="CT228" s="1880"/>
      <c r="CU228" s="1880"/>
      <c r="CV228" s="1880"/>
      <c r="CW228" s="1880"/>
      <c r="CX228" s="1880"/>
      <c r="CY228" s="1880"/>
      <c r="CZ228" s="1880"/>
    </row>
    <row r="229" s="637" customFormat="true" ht="15" customHeight="true" x14ac:dyDescent="0.2">
      <c r="A229" s="2387"/>
      <c r="B229" s="1558" t="s">
        <v>413</v>
      </c>
      <c r="C229" s="1687">
        <v>3.8986930946656395E-2</v>
      </c>
      <c r="D229" s="1688">
        <v>2.1056791226868297E-2</v>
      </c>
      <c r="E229" s="1688">
        <v>0</v>
      </c>
      <c r="F229" s="1688">
        <v>4.1256483928111064E-2</v>
      </c>
      <c r="G229" s="1689">
        <v>8.4787353283503356E-2</v>
      </c>
      <c r="H229" s="1690">
        <v>0</v>
      </c>
      <c r="I229" s="1688">
        <v>0</v>
      </c>
      <c r="J229" s="1688">
        <v>9.7136023030262475E-2</v>
      </c>
      <c r="K229" s="1688">
        <v>0</v>
      </c>
      <c r="L229" s="1691">
        <v>0.11068494341837484</v>
      </c>
      <c r="M229" s="1692">
        <v>6.7797728743743152E-2</v>
      </c>
      <c r="N229" s="1688">
        <v>4.5834323409083997E-3</v>
      </c>
      <c r="O229" s="1688">
        <v>3.2013652288033566E-2</v>
      </c>
      <c r="P229" s="1688">
        <v>0</v>
      </c>
      <c r="Q229" s="1689">
        <v>6.5584218851820517E-2</v>
      </c>
      <c r="R229" s="1690">
        <v>0.17912876599628538</v>
      </c>
      <c r="S229" s="1688">
        <v>7.8630982248832203E-3</v>
      </c>
      <c r="T229" s="1688">
        <v>0</v>
      </c>
      <c r="U229" s="1688">
        <v>0</v>
      </c>
      <c r="V229" s="1688">
        <v>8.3704044563394031E-2</v>
      </c>
      <c r="W229" s="1688">
        <v>0</v>
      </c>
      <c r="X229" s="1688">
        <v>3.4156174407988953E-2</v>
      </c>
      <c r="Y229" s="1930">
        <v>0</v>
      </c>
      <c r="Z229" s="603"/>
      <c r="AA229" s="603"/>
      <c r="AB229" s="603"/>
      <c r="AC229" s="603"/>
      <c r="AD229" s="603"/>
      <c r="AE229" s="603"/>
      <c r="AF229" s="603"/>
      <c r="AG229" s="603"/>
      <c r="AH229" s="603"/>
      <c r="AI229" s="603"/>
      <c r="AJ229" s="603"/>
      <c r="AK229" s="603"/>
      <c r="AL229" s="603"/>
      <c r="AM229" s="603"/>
      <c r="AN229" s="603"/>
      <c r="AO229" s="603"/>
      <c r="AP229" s="603"/>
      <c r="AQ229" s="603"/>
      <c r="AR229" s="603"/>
      <c r="AS229" s="603"/>
      <c r="AT229" s="603"/>
      <c r="AU229" s="603"/>
      <c r="AV229" s="603"/>
      <c r="AW229" s="603"/>
      <c r="AX229" s="603"/>
      <c r="AY229" s="603"/>
      <c r="AZ229" s="216"/>
      <c r="BA229" s="2282"/>
      <c r="BB229" s="161" t="s">
        <v>92</v>
      </c>
      <c r="BC229" s="1097" t="s">
        <v>35</v>
      </c>
      <c r="BD229" s="1116" t="s">
        <v>35</v>
      </c>
      <c r="BE229" s="1116" t="s">
        <v>35</v>
      </c>
      <c r="BF229" s="1116" t="s">
        <v>35</v>
      </c>
      <c r="BG229" s="1136" t="s">
        <v>35</v>
      </c>
      <c r="BH229" s="1156" t="s">
        <v>35</v>
      </c>
      <c r="BI229" s="1116" t="s">
        <v>35</v>
      </c>
      <c r="BJ229" s="1116" t="s">
        <v>35</v>
      </c>
      <c r="BK229" s="1116" t="s">
        <v>35</v>
      </c>
      <c r="BL229" s="1136" t="s">
        <v>35</v>
      </c>
      <c r="BM229" s="1156" t="s">
        <v>35</v>
      </c>
      <c r="BN229" s="1116" t="s">
        <v>35</v>
      </c>
      <c r="BO229" s="1116" t="s">
        <v>35</v>
      </c>
      <c r="BP229" s="1116" t="s">
        <v>35</v>
      </c>
      <c r="BQ229" s="1136" t="s">
        <v>35</v>
      </c>
      <c r="BR229" s="1156" t="s">
        <v>35</v>
      </c>
      <c r="BS229" s="1116" t="s">
        <v>35</v>
      </c>
      <c r="BT229" s="1116" t="s">
        <v>35</v>
      </c>
      <c r="BU229" s="1116" t="s">
        <v>35</v>
      </c>
      <c r="BV229" s="1116" t="s">
        <v>35</v>
      </c>
      <c r="BW229" s="1116" t="s">
        <v>35</v>
      </c>
      <c r="BX229" s="1116" t="s">
        <v>35</v>
      </c>
      <c r="BY229" s="1173" t="s">
        <v>35</v>
      </c>
      <c r="BZ229" s="1880"/>
      <c r="CA229" s="1880"/>
      <c r="CB229" s="1880"/>
      <c r="CC229" s="1880"/>
      <c r="CD229" s="1880"/>
      <c r="CE229" s="1880"/>
      <c r="CF229" s="1880"/>
      <c r="CG229" s="1880"/>
      <c r="CH229" s="1880"/>
      <c r="CI229" s="1880"/>
      <c r="CJ229" s="1880"/>
      <c r="CK229" s="1880"/>
      <c r="CL229" s="1880"/>
      <c r="CM229" s="1880"/>
      <c r="CN229" s="1880"/>
      <c r="CO229" s="1880"/>
      <c r="CP229" s="1880"/>
      <c r="CQ229" s="1880"/>
      <c r="CR229" s="1880"/>
      <c r="CS229" s="1880"/>
      <c r="CT229" s="1880"/>
      <c r="CU229" s="1880"/>
      <c r="CV229" s="1880"/>
      <c r="CW229" s="1880"/>
      <c r="CX229" s="1880"/>
      <c r="CY229" s="1880"/>
      <c r="CZ229" s="1880"/>
    </row>
    <row r="230" s="637" customFormat="true" ht="15" customHeight="true" x14ac:dyDescent="0.2">
      <c r="A230" s="728"/>
      <c r="B230" s="813"/>
      <c r="C230" s="886"/>
      <c r="D230" s="844"/>
      <c r="E230" s="844"/>
      <c r="F230" s="844"/>
      <c r="G230" s="845"/>
      <c r="H230" s="887"/>
      <c r="I230" s="844"/>
      <c r="J230" s="844"/>
      <c r="K230" s="844"/>
      <c r="L230" s="888"/>
      <c r="M230" s="886"/>
      <c r="N230" s="844"/>
      <c r="O230" s="844"/>
      <c r="P230" s="844"/>
      <c r="Q230" s="845"/>
      <c r="R230" s="887"/>
      <c r="S230" s="844"/>
      <c r="T230" s="844"/>
      <c r="U230" s="844"/>
      <c r="V230" s="844"/>
      <c r="W230" s="844"/>
      <c r="X230" s="844"/>
      <c r="Y230" s="888"/>
      <c r="Z230" s="603"/>
      <c r="AA230" s="603"/>
      <c r="AB230" s="603"/>
      <c r="AC230" s="603"/>
      <c r="AD230" s="603"/>
      <c r="AE230" s="603"/>
      <c r="AF230" s="603"/>
      <c r="AG230" s="603"/>
      <c r="AH230" s="603"/>
      <c r="AI230" s="603"/>
      <c r="AJ230" s="603"/>
      <c r="AK230" s="603"/>
      <c r="AL230" s="603"/>
      <c r="AM230" s="603"/>
      <c r="AN230" s="603"/>
      <c r="AO230" s="603"/>
      <c r="AP230" s="603"/>
      <c r="AQ230" s="603"/>
      <c r="AR230" s="603"/>
      <c r="AS230" s="603"/>
      <c r="AT230" s="603"/>
      <c r="AU230" s="603"/>
      <c r="AV230" s="603"/>
      <c r="AW230" s="603"/>
      <c r="AX230" s="603"/>
      <c r="AY230" s="603"/>
      <c r="AZ230" s="216"/>
      <c r="BA230" s="2282"/>
      <c r="BB230" s="161" t="s">
        <v>93</v>
      </c>
      <c r="BC230" s="1097" t="s">
        <v>35</v>
      </c>
      <c r="BD230" s="1116" t="s">
        <v>35</v>
      </c>
      <c r="BE230" s="1116" t="s">
        <v>35</v>
      </c>
      <c r="BF230" s="1116" t="s">
        <v>35</v>
      </c>
      <c r="BG230" s="1136" t="s">
        <v>35</v>
      </c>
      <c r="BH230" s="1156" t="s">
        <v>35</v>
      </c>
      <c r="BI230" s="1116" t="s">
        <v>35</v>
      </c>
      <c r="BJ230" s="1116" t="s">
        <v>35</v>
      </c>
      <c r="BK230" s="1116" t="s">
        <v>35</v>
      </c>
      <c r="BL230" s="1136" t="s">
        <v>35</v>
      </c>
      <c r="BM230" s="1156" t="s">
        <v>35</v>
      </c>
      <c r="BN230" s="1116" t="s">
        <v>35</v>
      </c>
      <c r="BO230" s="1116" t="s">
        <v>35</v>
      </c>
      <c r="BP230" s="1116" t="s">
        <v>35</v>
      </c>
      <c r="BQ230" s="1136" t="s">
        <v>35</v>
      </c>
      <c r="BR230" s="1156" t="s">
        <v>35</v>
      </c>
      <c r="BS230" s="1116" t="s">
        <v>35</v>
      </c>
      <c r="BT230" s="1116" t="s">
        <v>35</v>
      </c>
      <c r="BU230" s="1116" t="s">
        <v>35</v>
      </c>
      <c r="BV230" s="1116" t="s">
        <v>35</v>
      </c>
      <c r="BW230" s="1116" t="s">
        <v>35</v>
      </c>
      <c r="BX230" s="1116" t="s">
        <v>35</v>
      </c>
      <c r="BY230" s="1173" t="s">
        <v>35</v>
      </c>
      <c r="BZ230" s="1880"/>
      <c r="CA230" s="1880"/>
      <c r="CB230" s="1880"/>
      <c r="CC230" s="1880"/>
      <c r="CD230" s="1880"/>
      <c r="CE230" s="1880"/>
      <c r="CF230" s="1880"/>
      <c r="CG230" s="1880"/>
      <c r="CH230" s="1880"/>
      <c r="CI230" s="1880"/>
      <c r="CJ230" s="1880"/>
      <c r="CK230" s="1880"/>
      <c r="CL230" s="1880"/>
      <c r="CM230" s="1880"/>
      <c r="CN230" s="1880"/>
      <c r="CO230" s="1880"/>
      <c r="CP230" s="1880"/>
      <c r="CQ230" s="1880"/>
      <c r="CR230" s="1880"/>
      <c r="CS230" s="1880"/>
      <c r="CT230" s="1880"/>
      <c r="CU230" s="1880"/>
      <c r="CV230" s="1880"/>
      <c r="CW230" s="1880"/>
      <c r="CX230" s="1880"/>
      <c r="CY230" s="1880"/>
      <c r="CZ230" s="1880"/>
    </row>
    <row r="231" s="637" customFormat="true" ht="15" customHeight="true" x14ac:dyDescent="0.2">
      <c r="A231" s="1551"/>
      <c r="B231" s="1738"/>
      <c r="C231" s="1505"/>
      <c r="D231" s="1506"/>
      <c r="E231" s="1506"/>
      <c r="F231" s="1506"/>
      <c r="G231" s="1540"/>
      <c r="H231" s="1531"/>
      <c r="I231" s="1506"/>
      <c r="J231" s="1506"/>
      <c r="K231" s="1506"/>
      <c r="L231" s="1511"/>
      <c r="M231" s="1521"/>
      <c r="N231" s="1506"/>
      <c r="O231" s="1506"/>
      <c r="P231" s="1506"/>
      <c r="Q231" s="1540"/>
      <c r="R231" s="1531"/>
      <c r="S231" s="1506"/>
      <c r="T231" s="1506"/>
      <c r="U231" s="1506"/>
      <c r="V231" s="1506"/>
      <c r="W231" s="1506"/>
      <c r="X231" s="1506"/>
      <c r="Y231" s="1931"/>
      <c r="Z231" s="603"/>
      <c r="AA231" s="603"/>
      <c r="AB231" s="603"/>
      <c r="AC231" s="603"/>
      <c r="AD231" s="603"/>
      <c r="AE231" s="603"/>
      <c r="AF231" s="603"/>
      <c r="AG231" s="603"/>
      <c r="AH231" s="603"/>
      <c r="AI231" s="603"/>
      <c r="AJ231" s="603"/>
      <c r="AK231" s="603"/>
      <c r="AL231" s="603"/>
      <c r="AM231" s="603"/>
      <c r="AN231" s="603"/>
      <c r="AO231" s="603"/>
      <c r="AP231" s="603"/>
      <c r="AQ231" s="603"/>
      <c r="AR231" s="603"/>
      <c r="AS231" s="603"/>
      <c r="AT231" s="603"/>
      <c r="AU231" s="603"/>
      <c r="AV231" s="603"/>
      <c r="AW231" s="603"/>
      <c r="AX231" s="603"/>
      <c r="AY231" s="603"/>
      <c r="AZ231" s="216"/>
      <c r="BA231" s="2359" t="s">
        <v>331</v>
      </c>
      <c r="BB231" s="161" t="s">
        <v>332</v>
      </c>
      <c r="BC231" s="344">
        <v>19479.390402999827</v>
      </c>
      <c r="BD231" s="309">
        <v>20309.272595000017</v>
      </c>
      <c r="BE231" s="309">
        <v>20334.465521000035</v>
      </c>
      <c r="BF231" s="309">
        <v>19687.451805999979</v>
      </c>
      <c r="BG231" s="345">
        <v>18400.707024000007</v>
      </c>
      <c r="BH231" s="353">
        <v>8541.6348429999889</v>
      </c>
      <c r="BI231" s="309">
        <v>8484.5220189999854</v>
      </c>
      <c r="BJ231" s="309">
        <v>8121.3519319999923</v>
      </c>
      <c r="BK231" s="309">
        <v>7853.8927779999995</v>
      </c>
      <c r="BL231" s="345">
        <v>7516.9094220000097</v>
      </c>
      <c r="BM231" s="353">
        <v>10921.57944600002</v>
      </c>
      <c r="BN231" s="309">
        <v>11591.035539000006</v>
      </c>
      <c r="BO231" s="309">
        <v>11785.254758999985</v>
      </c>
      <c r="BP231" s="309">
        <v>11771.700115000038</v>
      </c>
      <c r="BQ231" s="345">
        <v>11623.406496000011</v>
      </c>
      <c r="BR231" s="353">
        <v>10714.888274999987</v>
      </c>
      <c r="BS231" s="309">
        <v>18174.910076000022</v>
      </c>
      <c r="BT231" s="309">
        <v>14277.023036999988</v>
      </c>
      <c r="BU231" s="309">
        <v>8804.8729769999845</v>
      </c>
      <c r="BV231" s="309">
        <v>9128.2586709999796</v>
      </c>
      <c r="BW231" s="309">
        <v>3755.6852659999995</v>
      </c>
      <c r="BX231" s="309">
        <v>24597.058865000112</v>
      </c>
      <c r="BY231" s="310">
        <v>8758.5901819999635</v>
      </c>
      <c r="BZ231" s="1881"/>
      <c r="CA231" s="1881"/>
      <c r="CB231" s="1881"/>
      <c r="CC231" s="1881"/>
      <c r="CD231" s="1881"/>
      <c r="CE231" s="1881"/>
      <c r="CF231" s="1881"/>
      <c r="CG231" s="1881"/>
      <c r="CH231" s="1881"/>
      <c r="CI231" s="1881"/>
      <c r="CJ231" s="1881"/>
      <c r="CK231" s="1881"/>
      <c r="CL231" s="1881"/>
      <c r="CM231" s="1881"/>
      <c r="CN231" s="1881"/>
      <c r="CO231" s="1881"/>
      <c r="CP231" s="1881"/>
      <c r="CQ231" s="1881"/>
      <c r="CR231" s="1881"/>
      <c r="CS231" s="1881"/>
      <c r="CT231" s="1881"/>
      <c r="CU231" s="1881"/>
      <c r="CV231" s="1881"/>
      <c r="CW231" s="1881"/>
      <c r="CX231" s="1881"/>
      <c r="CY231" s="1881"/>
      <c r="CZ231" s="1881"/>
    </row>
    <row r="232" s="637" customFormat="true" ht="15" customHeight="true" x14ac:dyDescent="0.2">
      <c r="A232" s="1552"/>
      <c r="B232" s="1739"/>
      <c r="C232" s="1507"/>
      <c r="D232" s="1508"/>
      <c r="E232" s="1508"/>
      <c r="F232" s="1508"/>
      <c r="G232" s="1541"/>
      <c r="H232" s="1532"/>
      <c r="I232" s="1508"/>
      <c r="J232" s="1508"/>
      <c r="K232" s="1508"/>
      <c r="L232" s="1512"/>
      <c r="M232" s="1522"/>
      <c r="N232" s="1508"/>
      <c r="O232" s="1508"/>
      <c r="P232" s="1508"/>
      <c r="Q232" s="1541"/>
      <c r="R232" s="1532"/>
      <c r="S232" s="1508"/>
      <c r="T232" s="1508"/>
      <c r="U232" s="1508"/>
      <c r="V232" s="1508"/>
      <c r="W232" s="1508"/>
      <c r="X232" s="1508"/>
      <c r="Y232" s="1932"/>
      <c r="Z232" s="603"/>
      <c r="AA232" s="603"/>
      <c r="AB232" s="603"/>
      <c r="AC232" s="603"/>
      <c r="AD232" s="603"/>
      <c r="AE232" s="603"/>
      <c r="AF232" s="603"/>
      <c r="AG232" s="603"/>
      <c r="AH232" s="603"/>
      <c r="AI232" s="603"/>
      <c r="AJ232" s="603"/>
      <c r="AK232" s="603"/>
      <c r="AL232" s="603"/>
      <c r="AM232" s="603"/>
      <c r="AN232" s="603"/>
      <c r="AO232" s="603"/>
      <c r="AP232" s="603"/>
      <c r="AQ232" s="603"/>
      <c r="AR232" s="603"/>
      <c r="AS232" s="603"/>
      <c r="AT232" s="603"/>
      <c r="AU232" s="603"/>
      <c r="AV232" s="603"/>
      <c r="AW232" s="603"/>
      <c r="AX232" s="603"/>
      <c r="AY232" s="603"/>
      <c r="AZ232" s="216"/>
      <c r="BA232" s="2359"/>
      <c r="BB232" s="161" t="s">
        <v>333</v>
      </c>
      <c r="BC232" s="344">
        <v>1045.4938999999995</v>
      </c>
      <c r="BD232" s="309">
        <v>285.22978900000004</v>
      </c>
      <c r="BE232" s="309">
        <v>173.27509499999999</v>
      </c>
      <c r="BF232" s="309">
        <v>358.16150499999998</v>
      </c>
      <c r="BG232" s="345">
        <v>488.64841700000017</v>
      </c>
      <c r="BH232" s="353">
        <v>172.06279599999996</v>
      </c>
      <c r="BI232" s="309">
        <v>111.619573</v>
      </c>
      <c r="BJ232" s="309">
        <v>238.18119799999991</v>
      </c>
      <c r="BK232" s="309">
        <v>206.45965199999998</v>
      </c>
      <c r="BL232" s="345">
        <v>249.885222</v>
      </c>
      <c r="BM232" s="353">
        <v>807.88507899999991</v>
      </c>
      <c r="BN232" s="309">
        <v>276.075132</v>
      </c>
      <c r="BO232" s="309">
        <v>90.667191000000003</v>
      </c>
      <c r="BP232" s="309">
        <v>93.866354999999999</v>
      </c>
      <c r="BQ232" s="345">
        <v>104.10650799999999</v>
      </c>
      <c r="BR232" s="353">
        <v>214.73703799999993</v>
      </c>
      <c r="BS232" s="309">
        <v>448.47947099999999</v>
      </c>
      <c r="BT232" s="309">
        <v>272.95834399999995</v>
      </c>
      <c r="BU232" s="309">
        <v>176.30689100000001</v>
      </c>
      <c r="BV232" s="309">
        <v>346.19909299999995</v>
      </c>
      <c r="BW232" s="309">
        <v>163.28784400000001</v>
      </c>
      <c r="BX232" s="309">
        <v>496.12636299999997</v>
      </c>
      <c r="BY232" s="310">
        <v>232.71366199999994</v>
      </c>
      <c r="BZ232" s="1881"/>
      <c r="CA232" s="1881"/>
      <c r="CB232" s="1881"/>
      <c r="CC232" s="1881"/>
      <c r="CD232" s="1881"/>
      <c r="CE232" s="1881"/>
      <c r="CF232" s="1881"/>
      <c r="CG232" s="1881"/>
      <c r="CH232" s="1881"/>
      <c r="CI232" s="1881"/>
      <c r="CJ232" s="1881"/>
      <c r="CK232" s="1881"/>
      <c r="CL232" s="1881"/>
      <c r="CM232" s="1881"/>
      <c r="CN232" s="1881"/>
      <c r="CO232" s="1881"/>
      <c r="CP232" s="1881"/>
      <c r="CQ232" s="1881"/>
      <c r="CR232" s="1881"/>
      <c r="CS232" s="1881"/>
      <c r="CT232" s="1881"/>
      <c r="CU232" s="1881"/>
      <c r="CV232" s="1881"/>
      <c r="CW232" s="1881"/>
      <c r="CX232" s="1881"/>
      <c r="CY232" s="1881"/>
      <c r="CZ232" s="1881"/>
    </row>
    <row r="233" s="637" customFormat="true" ht="15" customHeight="true" x14ac:dyDescent="0.2">
      <c r="A233" s="1553"/>
      <c r="B233" s="1740"/>
      <c r="C233" s="1693"/>
      <c r="D233" s="1694"/>
      <c r="E233" s="1694"/>
      <c r="F233" s="1694"/>
      <c r="G233" s="1695"/>
      <c r="H233" s="1696"/>
      <c r="I233" s="1694"/>
      <c r="J233" s="1694"/>
      <c r="K233" s="1694"/>
      <c r="L233" s="1697"/>
      <c r="M233" s="1698"/>
      <c r="N233" s="1694"/>
      <c r="O233" s="1694"/>
      <c r="P233" s="1694"/>
      <c r="Q233" s="1695"/>
      <c r="R233" s="1696"/>
      <c r="S233" s="1694"/>
      <c r="T233" s="1694"/>
      <c r="U233" s="1694"/>
      <c r="V233" s="1694"/>
      <c r="W233" s="1694"/>
      <c r="X233" s="1694"/>
      <c r="Y233" s="1933"/>
      <c r="Z233" s="603"/>
      <c r="AA233" s="603"/>
      <c r="AB233" s="603"/>
      <c r="AC233" s="603"/>
      <c r="AD233" s="603"/>
      <c r="AE233" s="603"/>
      <c r="AF233" s="603"/>
      <c r="AG233" s="603"/>
      <c r="AH233" s="603"/>
      <c r="AI233" s="603"/>
      <c r="AJ233" s="603"/>
      <c r="AK233" s="603"/>
      <c r="AL233" s="603"/>
      <c r="AM233" s="603"/>
      <c r="AN233" s="603"/>
      <c r="AO233" s="603"/>
      <c r="AP233" s="603"/>
      <c r="AQ233" s="603"/>
      <c r="AR233" s="603"/>
      <c r="AS233" s="603"/>
      <c r="AT233" s="603"/>
      <c r="AU233" s="603"/>
      <c r="AV233" s="603"/>
      <c r="AW233" s="603"/>
      <c r="AX233" s="603"/>
      <c r="AY233" s="603"/>
      <c r="AZ233" s="216"/>
      <c r="BA233" s="2359"/>
      <c r="BB233" s="161" t="s">
        <v>334</v>
      </c>
      <c r="BC233" s="344">
        <v>20.439268999999999</v>
      </c>
      <c r="BD233" s="309">
        <v>100.615487</v>
      </c>
      <c r="BE233" s="309">
        <v>227.96710800000002</v>
      </c>
      <c r="BF233" s="309">
        <v>730.30228100000045</v>
      </c>
      <c r="BG233" s="345">
        <v>1858.0079330000003</v>
      </c>
      <c r="BH233" s="353">
        <v>93.701955999999996</v>
      </c>
      <c r="BI233" s="309">
        <v>237.59311200000002</v>
      </c>
      <c r="BJ233" s="309">
        <v>459.66737600000022</v>
      </c>
      <c r="BK233" s="309">
        <v>764.3576800000003</v>
      </c>
      <c r="BL233" s="345">
        <v>1055.7633909999995</v>
      </c>
      <c r="BM233" s="353">
        <v>14.354561</v>
      </c>
      <c r="BN233" s="309">
        <v>19.005307999999999</v>
      </c>
      <c r="BO233" s="309">
        <v>35.504354999999997</v>
      </c>
      <c r="BP233" s="309">
        <v>53.873554000000006</v>
      </c>
      <c r="BQ233" s="345">
        <v>203.510785</v>
      </c>
      <c r="BR233" s="353">
        <v>327.05275799999993</v>
      </c>
      <c r="BS233" s="309">
        <v>1804.4617210000008</v>
      </c>
      <c r="BT233" s="309">
        <v>192.20051699999996</v>
      </c>
      <c r="BU233" s="309">
        <v>120.72709300000002</v>
      </c>
      <c r="BV233" s="309">
        <v>30.769327999999998</v>
      </c>
      <c r="BW233" s="309">
        <v>50.313147999999998</v>
      </c>
      <c r="BX233" s="309">
        <v>336.23595599999993</v>
      </c>
      <c r="BY233" s="310">
        <v>75.571556999999999</v>
      </c>
      <c r="BZ233" s="1881"/>
      <c r="CA233" s="1881"/>
      <c r="CB233" s="1881"/>
      <c r="CC233" s="1881"/>
      <c r="CD233" s="1881"/>
      <c r="CE233" s="1881"/>
      <c r="CF233" s="1881"/>
      <c r="CG233" s="1881"/>
      <c r="CH233" s="1881"/>
      <c r="CI233" s="1881"/>
      <c r="CJ233" s="1881"/>
      <c r="CK233" s="1881"/>
      <c r="CL233" s="1881"/>
      <c r="CM233" s="1881"/>
      <c r="CN233" s="1881"/>
      <c r="CO233" s="1881"/>
      <c r="CP233" s="1881"/>
      <c r="CQ233" s="1881"/>
      <c r="CR233" s="1881"/>
      <c r="CS233" s="1881"/>
      <c r="CT233" s="1881"/>
      <c r="CU233" s="1881"/>
      <c r="CV233" s="1881"/>
      <c r="CW233" s="1881"/>
      <c r="CX233" s="1881"/>
      <c r="CY233" s="1881"/>
      <c r="CZ233" s="1881"/>
    </row>
    <row r="234" s="637" customFormat="true" ht="15" customHeight="true" x14ac:dyDescent="0.2">
      <c r="A234" s="1554"/>
      <c r="B234" s="1741"/>
      <c r="C234" s="1699"/>
      <c r="D234" s="1700"/>
      <c r="E234" s="1700"/>
      <c r="F234" s="1700"/>
      <c r="G234" s="1701"/>
      <c r="H234" s="1702"/>
      <c r="I234" s="1700"/>
      <c r="J234" s="1700"/>
      <c r="K234" s="1700"/>
      <c r="L234" s="1703"/>
      <c r="M234" s="1704"/>
      <c r="N234" s="1700"/>
      <c r="O234" s="1700"/>
      <c r="P234" s="1700"/>
      <c r="Q234" s="1701"/>
      <c r="R234" s="1702"/>
      <c r="S234" s="1700"/>
      <c r="T234" s="1700"/>
      <c r="U234" s="1700"/>
      <c r="V234" s="1700"/>
      <c r="W234" s="1700"/>
      <c r="X234" s="1700"/>
      <c r="Y234" s="1934"/>
      <c r="Z234" s="603"/>
      <c r="AA234" s="603"/>
      <c r="AB234" s="603"/>
      <c r="AC234" s="603"/>
      <c r="AD234" s="603"/>
      <c r="AE234" s="603"/>
      <c r="AF234" s="603"/>
      <c r="AG234" s="603"/>
      <c r="AH234" s="603"/>
      <c r="AI234" s="603"/>
      <c r="AJ234" s="603"/>
      <c r="AK234" s="603"/>
      <c r="AL234" s="603"/>
      <c r="AM234" s="603"/>
      <c r="AN234" s="603"/>
      <c r="AO234" s="603"/>
      <c r="AP234" s="603"/>
      <c r="AQ234" s="603"/>
      <c r="AR234" s="603"/>
      <c r="AS234" s="603"/>
      <c r="AT234" s="603"/>
      <c r="AU234" s="603"/>
      <c r="AV234" s="603"/>
      <c r="AW234" s="603"/>
      <c r="AX234" s="603"/>
      <c r="AY234" s="603"/>
      <c r="AZ234" s="216"/>
      <c r="BA234" s="2359"/>
      <c r="BB234" s="161" t="s">
        <v>335</v>
      </c>
      <c r="BC234" s="344">
        <v>213.58270499999998</v>
      </c>
      <c r="BD234" s="309">
        <v>67.206176999999997</v>
      </c>
      <c r="BE234" s="309">
        <v>16.40164</v>
      </c>
      <c r="BF234" s="309">
        <v>0</v>
      </c>
      <c r="BG234" s="345">
        <v>0</v>
      </c>
      <c r="BH234" s="353">
        <v>15.751821</v>
      </c>
      <c r="BI234" s="309">
        <v>0</v>
      </c>
      <c r="BJ234" s="309">
        <v>0</v>
      </c>
      <c r="BK234" s="309">
        <v>0</v>
      </c>
      <c r="BL234" s="345">
        <v>0</v>
      </c>
      <c r="BM234" s="353">
        <v>190.10254099999995</v>
      </c>
      <c r="BN234" s="309">
        <v>38.897991000000005</v>
      </c>
      <c r="BO234" s="309">
        <v>36.523460999999998</v>
      </c>
      <c r="BP234" s="309">
        <v>15.914708000000001</v>
      </c>
      <c r="BQ234" s="345">
        <v>0</v>
      </c>
      <c r="BR234" s="353">
        <v>29.236650000000001</v>
      </c>
      <c r="BS234" s="309">
        <v>13.628132000000001</v>
      </c>
      <c r="BT234" s="309">
        <v>23.420743999999999</v>
      </c>
      <c r="BU234" s="309">
        <v>34.443545000000007</v>
      </c>
      <c r="BV234" s="309">
        <v>159.347677</v>
      </c>
      <c r="BW234" s="309">
        <v>2.9732799999999999</v>
      </c>
      <c r="BX234" s="309">
        <v>14.852640000000001</v>
      </c>
      <c r="BY234" s="310">
        <v>19.287853999999999</v>
      </c>
      <c r="BZ234" s="1881"/>
      <c r="CA234" s="1881"/>
      <c r="CB234" s="1881"/>
      <c r="CC234" s="1881"/>
      <c r="CD234" s="1881"/>
      <c r="CE234" s="1881"/>
      <c r="CF234" s="1881"/>
      <c r="CG234" s="1881"/>
      <c r="CH234" s="1881"/>
      <c r="CI234" s="1881"/>
      <c r="CJ234" s="1881"/>
      <c r="CK234" s="1881"/>
      <c r="CL234" s="1881"/>
      <c r="CM234" s="1881"/>
      <c r="CN234" s="1881"/>
      <c r="CO234" s="1881"/>
      <c r="CP234" s="1881"/>
      <c r="CQ234" s="1881"/>
      <c r="CR234" s="1881"/>
      <c r="CS234" s="1881"/>
      <c r="CT234" s="1881"/>
      <c r="CU234" s="1881"/>
      <c r="CV234" s="1881"/>
      <c r="CW234" s="1881"/>
      <c r="CX234" s="1881"/>
      <c r="CY234" s="1881"/>
      <c r="CZ234" s="1881"/>
    </row>
    <row r="235" s="637" customFormat="true" ht="15" customHeight="true" x14ac:dyDescent="0.2">
      <c r="A235" s="1554"/>
      <c r="B235" s="1741"/>
      <c r="C235" s="1699"/>
      <c r="D235" s="1700"/>
      <c r="E235" s="1700"/>
      <c r="F235" s="1700"/>
      <c r="G235" s="1701"/>
      <c r="H235" s="1702"/>
      <c r="I235" s="1700"/>
      <c r="J235" s="1700"/>
      <c r="K235" s="1700"/>
      <c r="L235" s="1703"/>
      <c r="M235" s="1704"/>
      <c r="N235" s="1700"/>
      <c r="O235" s="1700"/>
      <c r="P235" s="1700"/>
      <c r="Q235" s="1701"/>
      <c r="R235" s="1702"/>
      <c r="S235" s="1700"/>
      <c r="T235" s="1700"/>
      <c r="U235" s="1700"/>
      <c r="V235" s="1700"/>
      <c r="W235" s="1700"/>
      <c r="X235" s="1700"/>
      <c r="Y235" s="1934"/>
      <c r="Z235" s="603"/>
      <c r="AA235" s="603"/>
      <c r="AB235" s="603"/>
      <c r="AC235" s="603"/>
      <c r="AD235" s="603"/>
      <c r="AE235" s="603"/>
      <c r="AF235" s="603"/>
      <c r="AG235" s="603"/>
      <c r="AH235" s="603"/>
      <c r="AI235" s="603"/>
      <c r="AJ235" s="603"/>
      <c r="AK235" s="603"/>
      <c r="AL235" s="603"/>
      <c r="AM235" s="603"/>
      <c r="AN235" s="603"/>
      <c r="AO235" s="603"/>
      <c r="AP235" s="603"/>
      <c r="AQ235" s="603"/>
      <c r="AR235" s="603"/>
      <c r="AS235" s="603"/>
      <c r="AT235" s="603"/>
      <c r="AU235" s="603"/>
      <c r="AV235" s="603"/>
      <c r="AW235" s="603"/>
      <c r="AX235" s="603"/>
      <c r="AY235" s="603"/>
      <c r="AZ235" s="216"/>
      <c r="BA235" s="2359"/>
      <c r="BB235" s="161" t="s">
        <v>413</v>
      </c>
      <c r="BC235" s="344">
        <v>8.0964170000000006</v>
      </c>
      <c r="BD235" s="309">
        <v>4.3727999999999998</v>
      </c>
      <c r="BE235" s="309">
        <v>0</v>
      </c>
      <c r="BF235" s="309">
        <v>8.5749499999999994</v>
      </c>
      <c r="BG235" s="345">
        <v>17.606068</v>
      </c>
      <c r="BH235" s="353">
        <v>0</v>
      </c>
      <c r="BI235" s="309">
        <v>0</v>
      </c>
      <c r="BJ235" s="309">
        <v>8.5749499999999994</v>
      </c>
      <c r="BK235" s="309">
        <v>0</v>
      </c>
      <c r="BL235" s="345">
        <v>9.7760640000000016</v>
      </c>
      <c r="BM235" s="353">
        <v>8.0964170000000006</v>
      </c>
      <c r="BN235" s="309">
        <v>0.54659999999999997</v>
      </c>
      <c r="BO235" s="309">
        <v>3.8262</v>
      </c>
      <c r="BP235" s="309">
        <v>0</v>
      </c>
      <c r="BQ235" s="345">
        <v>7.8300039999999997</v>
      </c>
      <c r="BR235" s="353">
        <v>20.252597999999999</v>
      </c>
      <c r="BS235" s="309">
        <v>1.6074600000000001</v>
      </c>
      <c r="BT235" s="309">
        <v>0</v>
      </c>
      <c r="BU235" s="309">
        <v>0</v>
      </c>
      <c r="BV235" s="309">
        <v>8.0964170000000006</v>
      </c>
      <c r="BW235" s="309">
        <v>0</v>
      </c>
      <c r="BX235" s="309">
        <v>8.693760000000001</v>
      </c>
      <c r="BY235" s="310">
        <v>0</v>
      </c>
      <c r="BZ235" s="1881"/>
      <c r="CA235" s="1881"/>
      <c r="CB235" s="1881"/>
      <c r="CC235" s="1881"/>
      <c r="CD235" s="1881"/>
      <c r="CE235" s="1881"/>
      <c r="CF235" s="1881"/>
      <c r="CG235" s="1881"/>
      <c r="CH235" s="1881"/>
      <c r="CI235" s="1881"/>
      <c r="CJ235" s="1881"/>
      <c r="CK235" s="1881"/>
      <c r="CL235" s="1881"/>
      <c r="CM235" s="1881"/>
      <c r="CN235" s="1881"/>
      <c r="CO235" s="1881"/>
      <c r="CP235" s="1881"/>
      <c r="CQ235" s="1881"/>
      <c r="CR235" s="1881"/>
      <c r="CS235" s="1881"/>
      <c r="CT235" s="1881"/>
      <c r="CU235" s="1881"/>
      <c r="CV235" s="1881"/>
      <c r="CW235" s="1881"/>
      <c r="CX235" s="1881"/>
      <c r="CY235" s="1881"/>
      <c r="CZ235" s="1881"/>
    </row>
    <row r="236" s="637" customFormat="true" ht="15" customHeight="true" x14ac:dyDescent="0.2">
      <c r="A236" s="1554"/>
      <c r="B236" s="1741"/>
      <c r="C236" s="1699"/>
      <c r="D236" s="1700"/>
      <c r="E236" s="1700"/>
      <c r="F236" s="1700"/>
      <c r="G236" s="1701"/>
      <c r="H236" s="1702"/>
      <c r="I236" s="1700"/>
      <c r="J236" s="1700"/>
      <c r="K236" s="1700"/>
      <c r="L236" s="1703"/>
      <c r="M236" s="1704"/>
      <c r="N236" s="1700"/>
      <c r="O236" s="1700"/>
      <c r="P236" s="1700"/>
      <c r="Q236" s="1701"/>
      <c r="R236" s="1702"/>
      <c r="S236" s="1700"/>
      <c r="T236" s="1700"/>
      <c r="U236" s="1700"/>
      <c r="V236" s="1700"/>
      <c r="W236" s="1700"/>
      <c r="X236" s="1700"/>
      <c r="Y236" s="1934"/>
      <c r="Z236" s="603"/>
      <c r="AA236" s="603"/>
      <c r="AB236" s="603"/>
      <c r="AC236" s="603"/>
      <c r="AD236" s="603"/>
      <c r="AE236" s="603"/>
      <c r="AF236" s="603"/>
      <c r="AG236" s="603"/>
      <c r="AH236" s="603"/>
      <c r="AI236" s="603"/>
      <c r="AJ236" s="603"/>
      <c r="AK236" s="603"/>
      <c r="AL236" s="603"/>
      <c r="AM236" s="603"/>
      <c r="AN236" s="603"/>
      <c r="AO236" s="603"/>
      <c r="AP236" s="603"/>
      <c r="AQ236" s="603"/>
      <c r="AR236" s="603"/>
      <c r="AS236" s="603"/>
      <c r="AT236" s="603"/>
      <c r="AU236" s="603"/>
      <c r="AV236" s="603"/>
      <c r="AW236" s="603"/>
      <c r="AX236" s="603"/>
      <c r="AY236" s="603"/>
      <c r="AZ236" s="216"/>
      <c r="BA236" s="2360"/>
      <c r="BB236" s="161" t="s">
        <v>169</v>
      </c>
      <c r="BC236" s="344">
        <v>20767.002693999864</v>
      </c>
      <c r="BD236" s="309">
        <v>20766.696848000003</v>
      </c>
      <c r="BE236" s="309">
        <v>20752.109364000033</v>
      </c>
      <c r="BF236" s="309">
        <v>20784.490542000014</v>
      </c>
      <c r="BG236" s="345">
        <v>20764.969441999936</v>
      </c>
      <c r="BH236" s="353">
        <v>8823.1514159999733</v>
      </c>
      <c r="BI236" s="309">
        <v>8833.7347039999713</v>
      </c>
      <c r="BJ236" s="309">
        <v>8827.7754559999812</v>
      </c>
      <c r="BK236" s="309">
        <v>8824.7101100000036</v>
      </c>
      <c r="BL236" s="345">
        <v>8832.3340990000215</v>
      </c>
      <c r="BM236" s="353">
        <v>11942.018044000029</v>
      </c>
      <c r="BN236" s="309">
        <v>11925.560569999996</v>
      </c>
      <c r="BO236" s="309">
        <v>11951.775965999985</v>
      </c>
      <c r="BP236" s="309">
        <v>11935.35473200004</v>
      </c>
      <c r="BQ236" s="345">
        <v>11938.853793000007</v>
      </c>
      <c r="BR236" s="353">
        <v>11306.167318999998</v>
      </c>
      <c r="BS236" s="309">
        <v>20443.086860000065</v>
      </c>
      <c r="BT236" s="309">
        <v>14765.602641999987</v>
      </c>
      <c r="BU236" s="309">
        <v>9136.3505059999879</v>
      </c>
      <c r="BV236" s="309">
        <v>9672.671185999985</v>
      </c>
      <c r="BW236" s="309">
        <v>3972.2595379999989</v>
      </c>
      <c r="BX236" s="309">
        <v>25452.967584000202</v>
      </c>
      <c r="BY236" s="310">
        <v>9086.1632549999631</v>
      </c>
      <c r="BZ236" s="1881"/>
      <c r="CA236" s="1881"/>
      <c r="CB236" s="1881"/>
      <c r="CC236" s="1881"/>
      <c r="CD236" s="1881"/>
      <c r="CE236" s="1881"/>
      <c r="CF236" s="1881"/>
      <c r="CG236" s="1881"/>
      <c r="CH236" s="1881"/>
      <c r="CI236" s="1881"/>
      <c r="CJ236" s="1881"/>
      <c r="CK236" s="1881"/>
      <c r="CL236" s="1881"/>
      <c r="CM236" s="1881"/>
      <c r="CN236" s="1881"/>
      <c r="CO236" s="1881"/>
      <c r="CP236" s="1881"/>
      <c r="CQ236" s="1881"/>
      <c r="CR236" s="1881"/>
      <c r="CS236" s="1881"/>
      <c r="CT236" s="1881"/>
      <c r="CU236" s="1881"/>
      <c r="CV236" s="1881"/>
      <c r="CW236" s="1881"/>
      <c r="CX236" s="1881"/>
      <c r="CY236" s="1881"/>
      <c r="CZ236" s="1881"/>
    </row>
    <row r="237" s="637" customFormat="true" ht="15" customHeight="true" x14ac:dyDescent="0.2">
      <c r="A237" s="1554"/>
      <c r="B237" s="1741"/>
      <c r="C237" s="1699"/>
      <c r="D237" s="1700"/>
      <c r="E237" s="1700"/>
      <c r="F237" s="1700"/>
      <c r="G237" s="1701"/>
      <c r="H237" s="1702"/>
      <c r="I237" s="1700"/>
      <c r="J237" s="1700"/>
      <c r="K237" s="1700"/>
      <c r="L237" s="1703"/>
      <c r="M237" s="1704"/>
      <c r="N237" s="1700"/>
      <c r="O237" s="1700"/>
      <c r="P237" s="1700"/>
      <c r="Q237" s="1701"/>
      <c r="R237" s="1702"/>
      <c r="S237" s="1700"/>
      <c r="T237" s="1700"/>
      <c r="U237" s="1700"/>
      <c r="V237" s="1700"/>
      <c r="W237" s="1700"/>
      <c r="X237" s="1700"/>
      <c r="Y237" s="1934"/>
      <c r="Z237" s="603"/>
      <c r="AA237" s="603"/>
      <c r="AB237" s="603"/>
      <c r="AC237" s="603"/>
      <c r="AD237" s="603"/>
      <c r="AE237" s="603"/>
      <c r="AF237" s="603"/>
      <c r="AG237" s="603"/>
      <c r="AH237" s="603"/>
      <c r="AI237" s="603"/>
      <c r="AJ237" s="603"/>
      <c r="AK237" s="603"/>
      <c r="AL237" s="603"/>
      <c r="AM237" s="603"/>
      <c r="AN237" s="603"/>
      <c r="AO237" s="603"/>
      <c r="AP237" s="603"/>
      <c r="AQ237" s="603"/>
      <c r="AR237" s="603"/>
      <c r="AS237" s="603"/>
      <c r="AT237" s="603"/>
      <c r="AU237" s="603"/>
      <c r="AV237" s="603"/>
      <c r="AW237" s="603"/>
      <c r="AX237" s="603"/>
      <c r="AY237" s="603"/>
      <c r="AZ237" s="216"/>
      <c r="BA237" s="460"/>
      <c r="BB237" s="161"/>
      <c r="BC237" s="344"/>
      <c r="BD237" s="309"/>
      <c r="BE237" s="309"/>
      <c r="BF237" s="309"/>
      <c r="BG237" s="345"/>
      <c r="BH237" s="353"/>
      <c r="BI237" s="309"/>
      <c r="BJ237" s="309"/>
      <c r="BK237" s="309"/>
      <c r="BL237" s="345"/>
      <c r="BM237" s="353"/>
      <c r="BN237" s="309"/>
      <c r="BO237" s="309"/>
      <c r="BP237" s="309"/>
      <c r="BQ237" s="345"/>
      <c r="BR237" s="353"/>
      <c r="BS237" s="309"/>
      <c r="BT237" s="309"/>
      <c r="BU237" s="309"/>
      <c r="BV237" s="309"/>
      <c r="BW237" s="309"/>
      <c r="BX237" s="309"/>
      <c r="BY237" s="310"/>
      <c r="BZ237" s="1881"/>
      <c r="CA237" s="1881"/>
      <c r="CB237" s="1881"/>
      <c r="CC237" s="1881"/>
      <c r="CD237" s="1881"/>
      <c r="CE237" s="1881"/>
      <c r="CF237" s="1881"/>
      <c r="CG237" s="1881"/>
      <c r="CH237" s="1881"/>
      <c r="CI237" s="1881"/>
      <c r="CJ237" s="1881"/>
      <c r="CK237" s="1881"/>
      <c r="CL237" s="1881"/>
      <c r="CM237" s="1881"/>
      <c r="CN237" s="1881"/>
      <c r="CO237" s="1881"/>
      <c r="CP237" s="1881"/>
      <c r="CQ237" s="1881"/>
      <c r="CR237" s="1881"/>
      <c r="CS237" s="1881"/>
      <c r="CT237" s="1881"/>
      <c r="CU237" s="1881"/>
      <c r="CV237" s="1881"/>
      <c r="CW237" s="1881"/>
      <c r="CX237" s="1881"/>
      <c r="CY237" s="1881"/>
      <c r="CZ237" s="1881"/>
    </row>
    <row r="238" s="637" customFormat="true" ht="15" customHeight="true" x14ac:dyDescent="0.2">
      <c r="A238" s="1554"/>
      <c r="B238" s="1741"/>
      <c r="C238" s="1699"/>
      <c r="D238" s="1700"/>
      <c r="E238" s="1700"/>
      <c r="F238" s="1700"/>
      <c r="G238" s="1701"/>
      <c r="H238" s="1702"/>
      <c r="I238" s="1700"/>
      <c r="J238" s="1700"/>
      <c r="K238" s="1700"/>
      <c r="L238" s="1703"/>
      <c r="M238" s="1704"/>
      <c r="N238" s="1700"/>
      <c r="O238" s="1700"/>
      <c r="P238" s="1700"/>
      <c r="Q238" s="1701"/>
      <c r="R238" s="1702"/>
      <c r="S238" s="1700"/>
      <c r="T238" s="1700"/>
      <c r="U238" s="1700"/>
      <c r="V238" s="1700"/>
      <c r="W238" s="1700"/>
      <c r="X238" s="1700"/>
      <c r="Y238" s="1934"/>
      <c r="Z238" s="603"/>
      <c r="AA238" s="603"/>
      <c r="AB238" s="603"/>
      <c r="AC238" s="603"/>
      <c r="AD238" s="603"/>
      <c r="AE238" s="603"/>
      <c r="AF238" s="603"/>
      <c r="AG238" s="603"/>
      <c r="AH238" s="603"/>
      <c r="AI238" s="603"/>
      <c r="AJ238" s="603"/>
      <c r="AK238" s="603"/>
      <c r="AL238" s="603"/>
      <c r="AM238" s="603"/>
      <c r="AN238" s="603"/>
      <c r="AO238" s="603"/>
      <c r="AP238" s="603"/>
      <c r="AQ238" s="603"/>
      <c r="AR238" s="603"/>
      <c r="AS238" s="603"/>
      <c r="AT238" s="603"/>
      <c r="AU238" s="603"/>
      <c r="AV238" s="603"/>
      <c r="AW238" s="603"/>
      <c r="AX238" s="603"/>
      <c r="AY238" s="603"/>
      <c r="AZ238" s="216"/>
      <c r="BA238" s="460"/>
      <c r="BB238" s="161"/>
      <c r="BC238" s="344"/>
      <c r="BD238" s="309"/>
      <c r="BE238" s="309"/>
      <c r="BF238" s="309"/>
      <c r="BG238" s="345"/>
      <c r="BH238" s="353"/>
      <c r="BI238" s="309"/>
      <c r="BJ238" s="309"/>
      <c r="BK238" s="309"/>
      <c r="BL238" s="345"/>
      <c r="BM238" s="353"/>
      <c r="BN238" s="309"/>
      <c r="BO238" s="309"/>
      <c r="BP238" s="309"/>
      <c r="BQ238" s="345"/>
      <c r="BR238" s="353"/>
      <c r="BS238" s="309"/>
      <c r="BT238" s="309"/>
      <c r="BU238" s="309"/>
      <c r="BV238" s="309"/>
      <c r="BW238" s="309"/>
      <c r="BX238" s="309"/>
      <c r="BY238" s="310"/>
      <c r="BZ238" s="1881"/>
      <c r="CA238" s="1881"/>
      <c r="CB238" s="1881"/>
      <c r="CC238" s="1881"/>
      <c r="CD238" s="1881"/>
      <c r="CE238" s="1881"/>
      <c r="CF238" s="1881"/>
      <c r="CG238" s="1881"/>
      <c r="CH238" s="1881"/>
      <c r="CI238" s="1881"/>
      <c r="CJ238" s="1881"/>
      <c r="CK238" s="1881"/>
      <c r="CL238" s="1881"/>
      <c r="CM238" s="1881"/>
      <c r="CN238" s="1881"/>
      <c r="CO238" s="1881"/>
      <c r="CP238" s="1881"/>
      <c r="CQ238" s="1881"/>
      <c r="CR238" s="1881"/>
      <c r="CS238" s="1881"/>
      <c r="CT238" s="1881"/>
      <c r="CU238" s="1881"/>
      <c r="CV238" s="1881"/>
      <c r="CW238" s="1881"/>
      <c r="CX238" s="1881"/>
      <c r="CY238" s="1881"/>
      <c r="CZ238" s="1881"/>
    </row>
    <row r="239" s="637" customFormat="true" ht="15" customHeight="true" x14ac:dyDescent="0.2">
      <c r="A239" s="1554"/>
      <c r="B239" s="1741"/>
      <c r="C239" s="1699"/>
      <c r="D239" s="1700"/>
      <c r="E239" s="1700"/>
      <c r="F239" s="1700"/>
      <c r="G239" s="1701"/>
      <c r="H239" s="1702"/>
      <c r="I239" s="1700"/>
      <c r="J239" s="1700"/>
      <c r="K239" s="1700"/>
      <c r="L239" s="1703"/>
      <c r="M239" s="1704"/>
      <c r="N239" s="1700"/>
      <c r="O239" s="1700"/>
      <c r="P239" s="1700"/>
      <c r="Q239" s="1701"/>
      <c r="R239" s="1702"/>
      <c r="S239" s="1700"/>
      <c r="T239" s="1700"/>
      <c r="U239" s="1700"/>
      <c r="V239" s="1700"/>
      <c r="W239" s="1700"/>
      <c r="X239" s="1700"/>
      <c r="Y239" s="1934"/>
      <c r="Z239" s="603"/>
      <c r="AA239" s="603"/>
      <c r="AB239" s="603"/>
      <c r="AC239" s="603"/>
      <c r="AD239" s="603"/>
      <c r="AE239" s="603"/>
      <c r="AF239" s="603"/>
      <c r="AG239" s="603"/>
      <c r="AH239" s="603"/>
      <c r="AI239" s="603"/>
      <c r="AJ239" s="603"/>
      <c r="AK239" s="603"/>
      <c r="AL239" s="603"/>
      <c r="AM239" s="603"/>
      <c r="AN239" s="603"/>
      <c r="AO239" s="603"/>
      <c r="AP239" s="603"/>
      <c r="AQ239" s="603"/>
      <c r="AR239" s="603"/>
      <c r="AS239" s="603"/>
      <c r="AT239" s="603"/>
      <c r="AU239" s="603"/>
      <c r="AV239" s="603"/>
      <c r="AW239" s="603"/>
      <c r="AX239" s="603"/>
      <c r="AY239" s="603"/>
      <c r="AZ239" s="216"/>
      <c r="BA239" s="460"/>
      <c r="BB239" s="161"/>
      <c r="BC239" s="344"/>
      <c r="BD239" s="309"/>
      <c r="BE239" s="309"/>
      <c r="BF239" s="309"/>
      <c r="BG239" s="345"/>
      <c r="BH239" s="353"/>
      <c r="BI239" s="309"/>
      <c r="BJ239" s="309"/>
      <c r="BK239" s="309"/>
      <c r="BL239" s="345"/>
      <c r="BM239" s="353"/>
      <c r="BN239" s="309"/>
      <c r="BO239" s="309"/>
      <c r="BP239" s="309"/>
      <c r="BQ239" s="345"/>
      <c r="BR239" s="353"/>
      <c r="BS239" s="309"/>
      <c r="BT239" s="309"/>
      <c r="BU239" s="309"/>
      <c r="BV239" s="309"/>
      <c r="BW239" s="309"/>
      <c r="BX239" s="309"/>
      <c r="BY239" s="310"/>
      <c r="BZ239" s="1881"/>
      <c r="CA239" s="1881"/>
      <c r="CB239" s="1881"/>
      <c r="CC239" s="1881"/>
      <c r="CD239" s="1881"/>
      <c r="CE239" s="1881"/>
      <c r="CF239" s="1881"/>
      <c r="CG239" s="1881"/>
      <c r="CH239" s="1881"/>
      <c r="CI239" s="1881"/>
      <c r="CJ239" s="1881"/>
      <c r="CK239" s="1881"/>
      <c r="CL239" s="1881"/>
      <c r="CM239" s="1881"/>
      <c r="CN239" s="1881"/>
      <c r="CO239" s="1881"/>
      <c r="CP239" s="1881"/>
      <c r="CQ239" s="1881"/>
      <c r="CR239" s="1881"/>
      <c r="CS239" s="1881"/>
      <c r="CT239" s="1881"/>
      <c r="CU239" s="1881"/>
      <c r="CV239" s="1881"/>
      <c r="CW239" s="1881"/>
      <c r="CX239" s="1881"/>
      <c r="CY239" s="1881"/>
      <c r="CZ239" s="1881"/>
    </row>
    <row r="240" s="637" customFormat="true" ht="15" customHeight="true" x14ac:dyDescent="0.2">
      <c r="A240" s="1554"/>
      <c r="B240" s="1559"/>
      <c r="C240" s="1699"/>
      <c r="D240" s="1700"/>
      <c r="E240" s="1700"/>
      <c r="F240" s="1700"/>
      <c r="G240" s="1701"/>
      <c r="H240" s="1702"/>
      <c r="I240" s="1700"/>
      <c r="J240" s="1700"/>
      <c r="K240" s="1700"/>
      <c r="L240" s="1703"/>
      <c r="M240" s="1704"/>
      <c r="N240" s="1700"/>
      <c r="O240" s="1700"/>
      <c r="P240" s="1700"/>
      <c r="Q240" s="1701"/>
      <c r="R240" s="1702"/>
      <c r="S240" s="1700"/>
      <c r="T240" s="1700"/>
      <c r="U240" s="1700"/>
      <c r="V240" s="1700"/>
      <c r="W240" s="1700"/>
      <c r="X240" s="1700"/>
      <c r="Y240" s="1934"/>
      <c r="Z240" s="603"/>
      <c r="AA240" s="603"/>
      <c r="AB240" s="603"/>
      <c r="AC240" s="603"/>
      <c r="AD240" s="603"/>
      <c r="AE240" s="603"/>
      <c r="AF240" s="603"/>
      <c r="AG240" s="603"/>
      <c r="AH240" s="603"/>
      <c r="AI240" s="603"/>
      <c r="AJ240" s="603"/>
      <c r="AK240" s="603"/>
      <c r="AL240" s="603"/>
      <c r="AM240" s="603"/>
      <c r="AN240" s="603"/>
      <c r="AO240" s="603"/>
      <c r="AP240" s="603"/>
      <c r="AQ240" s="603"/>
      <c r="AR240" s="603"/>
      <c r="AS240" s="603"/>
      <c r="AT240" s="603"/>
      <c r="AU240" s="603"/>
      <c r="AV240" s="603"/>
      <c r="AW240" s="603"/>
      <c r="AX240" s="603"/>
      <c r="AY240" s="603"/>
      <c r="AZ240" s="216"/>
      <c r="BA240" s="460"/>
      <c r="BB240" s="161"/>
      <c r="BC240" s="344"/>
      <c r="BD240" s="309"/>
      <c r="BE240" s="309"/>
      <c r="BF240" s="309"/>
      <c r="BG240" s="345"/>
      <c r="BH240" s="353"/>
      <c r="BI240" s="309"/>
      <c r="BJ240" s="309"/>
      <c r="BK240" s="309"/>
      <c r="BL240" s="345"/>
      <c r="BM240" s="353"/>
      <c r="BN240" s="309"/>
      <c r="BO240" s="309"/>
      <c r="BP240" s="309"/>
      <c r="BQ240" s="345"/>
      <c r="BR240" s="353"/>
      <c r="BS240" s="309"/>
      <c r="BT240" s="309"/>
      <c r="BU240" s="309"/>
      <c r="BV240" s="309"/>
      <c r="BW240" s="309"/>
      <c r="BX240" s="309"/>
      <c r="BY240" s="310"/>
      <c r="BZ240" s="1881"/>
      <c r="CA240" s="1881"/>
      <c r="CB240" s="1881"/>
      <c r="CC240" s="1881"/>
      <c r="CD240" s="1881"/>
      <c r="CE240" s="1881"/>
      <c r="CF240" s="1881"/>
      <c r="CG240" s="1881"/>
      <c r="CH240" s="1881"/>
      <c r="CI240" s="1881"/>
      <c r="CJ240" s="1881"/>
      <c r="CK240" s="1881"/>
      <c r="CL240" s="1881"/>
      <c r="CM240" s="1881"/>
      <c r="CN240" s="1881"/>
      <c r="CO240" s="1881"/>
      <c r="CP240" s="1881"/>
      <c r="CQ240" s="1881"/>
      <c r="CR240" s="1881"/>
      <c r="CS240" s="1881"/>
      <c r="CT240" s="1881"/>
      <c r="CU240" s="1881"/>
      <c r="CV240" s="1881"/>
      <c r="CW240" s="1881"/>
      <c r="CX240" s="1881"/>
      <c r="CY240" s="1881"/>
      <c r="CZ240" s="1881"/>
    </row>
    <row r="241" s="637" customFormat="true" ht="15" customHeight="true" x14ac:dyDescent="0.2">
      <c r="A241" s="1555"/>
      <c r="B241" s="1742"/>
      <c r="C241" s="1705"/>
      <c r="D241" s="1706"/>
      <c r="E241" s="1706"/>
      <c r="F241" s="1706"/>
      <c r="G241" s="1707"/>
      <c r="H241" s="1708"/>
      <c r="I241" s="1706"/>
      <c r="J241" s="1706"/>
      <c r="K241" s="1706"/>
      <c r="L241" s="1709"/>
      <c r="M241" s="1710"/>
      <c r="N241" s="1706"/>
      <c r="O241" s="1706"/>
      <c r="P241" s="1706"/>
      <c r="Q241" s="1707"/>
      <c r="R241" s="1708"/>
      <c r="S241" s="1706"/>
      <c r="T241" s="1706"/>
      <c r="U241" s="1706"/>
      <c r="V241" s="1706"/>
      <c r="W241" s="1706"/>
      <c r="X241" s="1706"/>
      <c r="Y241" s="1935"/>
      <c r="Z241" s="603"/>
      <c r="AA241" s="603"/>
      <c r="AB241" s="603"/>
      <c r="AC241" s="603"/>
      <c r="AD241" s="603"/>
      <c r="AE241" s="603"/>
      <c r="AF241" s="603"/>
      <c r="AG241" s="603"/>
      <c r="AH241" s="603"/>
      <c r="AI241" s="603"/>
      <c r="AJ241" s="603"/>
      <c r="AK241" s="603"/>
      <c r="AL241" s="603"/>
      <c r="AM241" s="603"/>
      <c r="AN241" s="603"/>
      <c r="AO241" s="603"/>
      <c r="AP241" s="603"/>
      <c r="AQ241" s="603"/>
      <c r="AR241" s="603"/>
      <c r="AS241" s="603"/>
      <c r="AT241" s="603"/>
      <c r="AU241" s="603"/>
      <c r="AV241" s="603"/>
      <c r="AW241" s="603"/>
      <c r="AX241" s="603"/>
      <c r="AY241" s="603"/>
      <c r="AZ241" s="216"/>
      <c r="BA241" s="460"/>
      <c r="BB241" s="161"/>
      <c r="BC241" s="344"/>
      <c r="BD241" s="309"/>
      <c r="BE241" s="309"/>
      <c r="BF241" s="309"/>
      <c r="BG241" s="345"/>
      <c r="BH241" s="353"/>
      <c r="BI241" s="309"/>
      <c r="BJ241" s="309"/>
      <c r="BK241" s="309"/>
      <c r="BL241" s="345"/>
      <c r="BM241" s="353"/>
      <c r="BN241" s="309"/>
      <c r="BO241" s="309"/>
      <c r="BP241" s="309"/>
      <c r="BQ241" s="345"/>
      <c r="BR241" s="353"/>
      <c r="BS241" s="309"/>
      <c r="BT241" s="309"/>
      <c r="BU241" s="309"/>
      <c r="BV241" s="309"/>
      <c r="BW241" s="309"/>
      <c r="BX241" s="309"/>
      <c r="BY241" s="310"/>
      <c r="BZ241" s="1881"/>
      <c r="CA241" s="1881"/>
      <c r="CB241" s="1881"/>
      <c r="CC241" s="1881"/>
      <c r="CD241" s="1881"/>
      <c r="CE241" s="1881"/>
      <c r="CF241" s="1881"/>
      <c r="CG241" s="1881"/>
      <c r="CH241" s="1881"/>
      <c r="CI241" s="1881"/>
      <c r="CJ241" s="1881"/>
      <c r="CK241" s="1881"/>
      <c r="CL241" s="1881"/>
      <c r="CM241" s="1881"/>
      <c r="CN241" s="1881"/>
      <c r="CO241" s="1881"/>
      <c r="CP241" s="1881"/>
      <c r="CQ241" s="1881"/>
      <c r="CR241" s="1881"/>
      <c r="CS241" s="1881"/>
      <c r="CT241" s="1881"/>
      <c r="CU241" s="1881"/>
      <c r="CV241" s="1881"/>
      <c r="CW241" s="1881"/>
      <c r="CX241" s="1881"/>
      <c r="CY241" s="1881"/>
      <c r="CZ241" s="1881"/>
    </row>
    <row r="242" s="637" customFormat="true" ht="15" customHeight="true" x14ac:dyDescent="0.2">
      <c r="A242" s="728"/>
      <c r="B242" s="813"/>
      <c r="C242" s="886"/>
      <c r="D242" s="844"/>
      <c r="E242" s="844"/>
      <c r="F242" s="844"/>
      <c r="G242" s="845"/>
      <c r="H242" s="887"/>
      <c r="I242" s="844"/>
      <c r="J242" s="844"/>
      <c r="K242" s="844"/>
      <c r="L242" s="888"/>
      <c r="M242" s="886"/>
      <c r="N242" s="844"/>
      <c r="O242" s="844"/>
      <c r="P242" s="844"/>
      <c r="Q242" s="845"/>
      <c r="R242" s="887"/>
      <c r="S242" s="844"/>
      <c r="T242" s="844"/>
      <c r="U242" s="844"/>
      <c r="V242" s="844"/>
      <c r="W242" s="844"/>
      <c r="X242" s="844"/>
      <c r="Y242" s="888"/>
      <c r="Z242" s="603"/>
      <c r="AA242" s="603"/>
      <c r="AB242" s="603"/>
      <c r="AC242" s="603"/>
      <c r="AD242" s="603"/>
      <c r="AE242" s="603"/>
      <c r="AF242" s="603"/>
      <c r="AG242" s="603"/>
      <c r="AH242" s="603"/>
      <c r="AI242" s="603"/>
      <c r="AJ242" s="603"/>
      <c r="AK242" s="603"/>
      <c r="AL242" s="603"/>
      <c r="AM242" s="603"/>
      <c r="AN242" s="603"/>
      <c r="AO242" s="603"/>
      <c r="AP242" s="603"/>
      <c r="AQ242" s="603"/>
      <c r="AR242" s="603"/>
      <c r="AS242" s="603"/>
      <c r="AT242" s="603"/>
      <c r="AU242" s="603"/>
      <c r="AV242" s="603"/>
      <c r="AW242" s="603"/>
      <c r="AX242" s="603"/>
      <c r="AY242" s="603"/>
      <c r="AZ242" s="216"/>
      <c r="BA242" s="460"/>
      <c r="BB242" s="161"/>
      <c r="BC242" s="344"/>
      <c r="BD242" s="309"/>
      <c r="BE242" s="309"/>
      <c r="BF242" s="309"/>
      <c r="BG242" s="345"/>
      <c r="BH242" s="353"/>
      <c r="BI242" s="309"/>
      <c r="BJ242" s="309"/>
      <c r="BK242" s="309"/>
      <c r="BL242" s="345"/>
      <c r="BM242" s="353"/>
      <c r="BN242" s="309"/>
      <c r="BO242" s="309"/>
      <c r="BP242" s="309"/>
      <c r="BQ242" s="345"/>
      <c r="BR242" s="353"/>
      <c r="BS242" s="309"/>
      <c r="BT242" s="309"/>
      <c r="BU242" s="309"/>
      <c r="BV242" s="309"/>
      <c r="BW242" s="309"/>
      <c r="BX242" s="309"/>
      <c r="BY242" s="310"/>
      <c r="BZ242" s="1881"/>
      <c r="CA242" s="1881"/>
      <c r="CB242" s="1881"/>
      <c r="CC242" s="1881"/>
      <c r="CD242" s="1881"/>
      <c r="CE242" s="1881"/>
      <c r="CF242" s="1881"/>
      <c r="CG242" s="1881"/>
      <c r="CH242" s="1881"/>
      <c r="CI242" s="1881"/>
      <c r="CJ242" s="1881"/>
      <c r="CK242" s="1881"/>
      <c r="CL242" s="1881"/>
      <c r="CM242" s="1881"/>
      <c r="CN242" s="1881"/>
      <c r="CO242" s="1881"/>
      <c r="CP242" s="1881"/>
      <c r="CQ242" s="1881"/>
      <c r="CR242" s="1881"/>
      <c r="CS242" s="1881"/>
      <c r="CT242" s="1881"/>
      <c r="CU242" s="1881"/>
      <c r="CV242" s="1881"/>
      <c r="CW242" s="1881"/>
      <c r="CX242" s="1881"/>
      <c r="CY242" s="1881"/>
      <c r="CZ242" s="1881"/>
    </row>
    <row r="243" s="637" customFormat="true" ht="15" customHeight="true" x14ac:dyDescent="0.2">
      <c r="A243" s="728"/>
      <c r="B243" s="813"/>
      <c r="C243" s="886"/>
      <c r="D243" s="844"/>
      <c r="E243" s="844"/>
      <c r="F243" s="844"/>
      <c r="G243" s="845"/>
      <c r="H243" s="887"/>
      <c r="I243" s="844"/>
      <c r="J243" s="844"/>
      <c r="K243" s="844"/>
      <c r="L243" s="888"/>
      <c r="M243" s="886"/>
      <c r="N243" s="844"/>
      <c r="O243" s="844"/>
      <c r="P243" s="844"/>
      <c r="Q243" s="845"/>
      <c r="R243" s="887"/>
      <c r="S243" s="844"/>
      <c r="T243" s="844"/>
      <c r="U243" s="844"/>
      <c r="V243" s="844"/>
      <c r="W243" s="844"/>
      <c r="X243" s="844"/>
      <c r="Y243" s="888"/>
      <c r="Z243" s="603"/>
      <c r="AA243" s="603"/>
      <c r="AB243" s="603"/>
      <c r="AC243" s="603"/>
      <c r="AD243" s="603"/>
      <c r="AE243" s="603"/>
      <c r="AF243" s="603"/>
      <c r="AG243" s="603"/>
      <c r="AH243" s="603"/>
      <c r="AI243" s="603"/>
      <c r="AJ243" s="603"/>
      <c r="AK243" s="603"/>
      <c r="AL243" s="603"/>
      <c r="AM243" s="603"/>
      <c r="AN243" s="603"/>
      <c r="AO243" s="603"/>
      <c r="AP243" s="603"/>
      <c r="AQ243" s="603"/>
      <c r="AR243" s="603"/>
      <c r="AS243" s="603"/>
      <c r="AT243" s="603"/>
      <c r="AU243" s="603"/>
      <c r="AV243" s="603"/>
      <c r="AW243" s="603"/>
      <c r="AX243" s="603"/>
      <c r="AY243" s="603"/>
      <c r="AZ243" s="216"/>
      <c r="BA243" s="460"/>
      <c r="BB243" s="161"/>
      <c r="BC243" s="344"/>
      <c r="BD243" s="309"/>
      <c r="BE243" s="309"/>
      <c r="BF243" s="309"/>
      <c r="BG243" s="345"/>
      <c r="BH243" s="353"/>
      <c r="BI243" s="309"/>
      <c r="BJ243" s="309"/>
      <c r="BK243" s="309"/>
      <c r="BL243" s="345"/>
      <c r="BM243" s="353"/>
      <c r="BN243" s="309"/>
      <c r="BO243" s="309"/>
      <c r="BP243" s="309"/>
      <c r="BQ243" s="345"/>
      <c r="BR243" s="353"/>
      <c r="BS243" s="309"/>
      <c r="BT243" s="309"/>
      <c r="BU243" s="309"/>
      <c r="BV243" s="309"/>
      <c r="BW243" s="309"/>
      <c r="BX243" s="309"/>
      <c r="BY243" s="310"/>
      <c r="BZ243" s="1881"/>
      <c r="CA243" s="1881"/>
      <c r="CB243" s="1881"/>
      <c r="CC243" s="1881"/>
      <c r="CD243" s="1881"/>
      <c r="CE243" s="1881"/>
      <c r="CF243" s="1881"/>
      <c r="CG243" s="1881"/>
      <c r="CH243" s="1881"/>
      <c r="CI243" s="1881"/>
      <c r="CJ243" s="1881"/>
      <c r="CK243" s="1881"/>
      <c r="CL243" s="1881"/>
      <c r="CM243" s="1881"/>
      <c r="CN243" s="1881"/>
      <c r="CO243" s="1881"/>
      <c r="CP243" s="1881"/>
      <c r="CQ243" s="1881"/>
      <c r="CR243" s="1881"/>
      <c r="CS243" s="1881"/>
      <c r="CT243" s="1881"/>
      <c r="CU243" s="1881"/>
      <c r="CV243" s="1881"/>
      <c r="CW243" s="1881"/>
      <c r="CX243" s="1881"/>
      <c r="CY243" s="1881"/>
      <c r="CZ243" s="1881"/>
    </row>
    <row r="244" s="637" customFormat="true" ht="15" customHeight="true" x14ac:dyDescent="0.2">
      <c r="A244" s="728"/>
      <c r="B244" s="813"/>
      <c r="C244" s="886"/>
      <c r="D244" s="844"/>
      <c r="E244" s="844"/>
      <c r="F244" s="844"/>
      <c r="G244" s="845"/>
      <c r="H244" s="887"/>
      <c r="I244" s="844"/>
      <c r="J244" s="844"/>
      <c r="K244" s="844"/>
      <c r="L244" s="888"/>
      <c r="M244" s="886"/>
      <c r="N244" s="844"/>
      <c r="O244" s="844"/>
      <c r="P244" s="844"/>
      <c r="Q244" s="845"/>
      <c r="R244" s="887"/>
      <c r="S244" s="844"/>
      <c r="T244" s="844"/>
      <c r="U244" s="844"/>
      <c r="V244" s="844"/>
      <c r="W244" s="844"/>
      <c r="X244" s="844"/>
      <c r="Y244" s="888"/>
      <c r="Z244" s="603"/>
      <c r="AA244" s="603"/>
      <c r="AB244" s="603"/>
      <c r="AC244" s="603"/>
      <c r="AD244" s="603"/>
      <c r="AE244" s="603"/>
      <c r="AF244" s="603"/>
      <c r="AG244" s="603"/>
      <c r="AH244" s="603"/>
      <c r="AI244" s="603"/>
      <c r="AJ244" s="603"/>
      <c r="AK244" s="603"/>
      <c r="AL244" s="603"/>
      <c r="AM244" s="603"/>
      <c r="AN244" s="603"/>
      <c r="AO244" s="603"/>
      <c r="AP244" s="603"/>
      <c r="AQ244" s="603"/>
      <c r="AR244" s="603"/>
      <c r="AS244" s="603"/>
      <c r="AT244" s="603"/>
      <c r="AU244" s="603"/>
      <c r="AV244" s="603"/>
      <c r="AW244" s="603"/>
      <c r="AX244" s="603"/>
      <c r="AY244" s="603"/>
      <c r="AZ244" s="216"/>
      <c r="BA244" s="460"/>
      <c r="BB244" s="161"/>
      <c r="BC244" s="344"/>
      <c r="BD244" s="309"/>
      <c r="BE244" s="309"/>
      <c r="BF244" s="309"/>
      <c r="BG244" s="345"/>
      <c r="BH244" s="353"/>
      <c r="BI244" s="309"/>
      <c r="BJ244" s="309"/>
      <c r="BK244" s="309"/>
      <c r="BL244" s="345"/>
      <c r="BM244" s="353"/>
      <c r="BN244" s="309"/>
      <c r="BO244" s="309"/>
      <c r="BP244" s="309"/>
      <c r="BQ244" s="345"/>
      <c r="BR244" s="353"/>
      <c r="BS244" s="309"/>
      <c r="BT244" s="309"/>
      <c r="BU244" s="309"/>
      <c r="BV244" s="309"/>
      <c r="BW244" s="309"/>
      <c r="BX244" s="309"/>
      <c r="BY244" s="310"/>
      <c r="BZ244" s="1881"/>
      <c r="CA244" s="1881"/>
      <c r="CB244" s="1881"/>
      <c r="CC244" s="1881"/>
      <c r="CD244" s="1881"/>
      <c r="CE244" s="1881"/>
      <c r="CF244" s="1881"/>
      <c r="CG244" s="1881"/>
      <c r="CH244" s="1881"/>
      <c r="CI244" s="1881"/>
      <c r="CJ244" s="1881"/>
      <c r="CK244" s="1881"/>
      <c r="CL244" s="1881"/>
      <c r="CM244" s="1881"/>
      <c r="CN244" s="1881"/>
      <c r="CO244" s="1881"/>
      <c r="CP244" s="1881"/>
      <c r="CQ244" s="1881"/>
      <c r="CR244" s="1881"/>
      <c r="CS244" s="1881"/>
      <c r="CT244" s="1881"/>
      <c r="CU244" s="1881"/>
      <c r="CV244" s="1881"/>
      <c r="CW244" s="1881"/>
      <c r="CX244" s="1881"/>
      <c r="CY244" s="1881"/>
      <c r="CZ244" s="1881"/>
    </row>
    <row r="245" s="637" customFormat="true" ht="15" customHeight="true" x14ac:dyDescent="0.2">
      <c r="A245" s="728"/>
      <c r="B245" s="813"/>
      <c r="C245" s="886"/>
      <c r="D245" s="844"/>
      <c r="E245" s="844"/>
      <c r="F245" s="844"/>
      <c r="G245" s="845"/>
      <c r="H245" s="887"/>
      <c r="I245" s="844"/>
      <c r="J245" s="844"/>
      <c r="K245" s="844"/>
      <c r="L245" s="888"/>
      <c r="M245" s="886"/>
      <c r="N245" s="844"/>
      <c r="O245" s="844"/>
      <c r="P245" s="844"/>
      <c r="Q245" s="845"/>
      <c r="R245" s="887"/>
      <c r="S245" s="844"/>
      <c r="T245" s="844"/>
      <c r="U245" s="844"/>
      <c r="V245" s="844"/>
      <c r="W245" s="844"/>
      <c r="X245" s="844"/>
      <c r="Y245" s="888"/>
      <c r="Z245" s="603"/>
      <c r="AA245" s="603"/>
      <c r="AB245" s="603"/>
      <c r="AC245" s="603"/>
      <c r="AD245" s="603"/>
      <c r="AE245" s="603"/>
      <c r="AF245" s="603"/>
      <c r="AG245" s="603"/>
      <c r="AH245" s="603"/>
      <c r="AI245" s="603"/>
      <c r="AJ245" s="603"/>
      <c r="AK245" s="603"/>
      <c r="AL245" s="603"/>
      <c r="AM245" s="603"/>
      <c r="AN245" s="603"/>
      <c r="AO245" s="603"/>
      <c r="AP245" s="603"/>
      <c r="AQ245" s="603"/>
      <c r="AR245" s="603"/>
      <c r="AS245" s="603"/>
      <c r="AT245" s="603"/>
      <c r="AU245" s="603"/>
      <c r="AV245" s="603"/>
      <c r="AW245" s="603"/>
      <c r="AX245" s="603"/>
      <c r="AY245" s="603"/>
      <c r="AZ245" s="216"/>
      <c r="BA245" s="460"/>
      <c r="BB245" s="161"/>
      <c r="BC245" s="344"/>
      <c r="BD245" s="309"/>
      <c r="BE245" s="309"/>
      <c r="BF245" s="309"/>
      <c r="BG245" s="345"/>
      <c r="BH245" s="353"/>
      <c r="BI245" s="309"/>
      <c r="BJ245" s="309"/>
      <c r="BK245" s="309"/>
      <c r="BL245" s="345"/>
      <c r="BM245" s="353"/>
      <c r="BN245" s="309"/>
      <c r="BO245" s="309"/>
      <c r="BP245" s="309"/>
      <c r="BQ245" s="345"/>
      <c r="BR245" s="353"/>
      <c r="BS245" s="309"/>
      <c r="BT245" s="309"/>
      <c r="BU245" s="309"/>
      <c r="BV245" s="309"/>
      <c r="BW245" s="309"/>
      <c r="BX245" s="309"/>
      <c r="BY245" s="310"/>
      <c r="BZ245" s="1881"/>
      <c r="CA245" s="1881"/>
      <c r="CB245" s="1881"/>
      <c r="CC245" s="1881"/>
      <c r="CD245" s="1881"/>
      <c r="CE245" s="1881"/>
      <c r="CF245" s="1881"/>
      <c r="CG245" s="1881"/>
      <c r="CH245" s="1881"/>
      <c r="CI245" s="1881"/>
      <c r="CJ245" s="1881"/>
      <c r="CK245" s="1881"/>
      <c r="CL245" s="1881"/>
      <c r="CM245" s="1881"/>
      <c r="CN245" s="1881"/>
      <c r="CO245" s="1881"/>
      <c r="CP245" s="1881"/>
      <c r="CQ245" s="1881"/>
      <c r="CR245" s="1881"/>
      <c r="CS245" s="1881"/>
      <c r="CT245" s="1881"/>
      <c r="CU245" s="1881"/>
      <c r="CV245" s="1881"/>
      <c r="CW245" s="1881"/>
      <c r="CX245" s="1881"/>
      <c r="CY245" s="1881"/>
      <c r="CZ245" s="1881"/>
    </row>
    <row r="246" s="637" customFormat="true" ht="15" customHeight="true" x14ac:dyDescent="0.2">
      <c r="A246" s="728"/>
      <c r="B246" s="813"/>
      <c r="C246" s="886"/>
      <c r="D246" s="844"/>
      <c r="E246" s="844"/>
      <c r="F246" s="844"/>
      <c r="G246" s="845"/>
      <c r="H246" s="887"/>
      <c r="I246" s="844"/>
      <c r="J246" s="844"/>
      <c r="K246" s="844"/>
      <c r="L246" s="888"/>
      <c r="M246" s="886"/>
      <c r="N246" s="844"/>
      <c r="O246" s="844"/>
      <c r="P246" s="844"/>
      <c r="Q246" s="845"/>
      <c r="R246" s="887"/>
      <c r="S246" s="844"/>
      <c r="T246" s="844"/>
      <c r="U246" s="844"/>
      <c r="V246" s="844"/>
      <c r="W246" s="844"/>
      <c r="X246" s="844"/>
      <c r="Y246" s="888"/>
      <c r="Z246" s="603"/>
      <c r="AA246" s="603"/>
      <c r="AB246" s="603"/>
      <c r="AC246" s="603"/>
      <c r="AD246" s="603"/>
      <c r="AE246" s="603"/>
      <c r="AF246" s="603"/>
      <c r="AG246" s="603"/>
      <c r="AH246" s="603"/>
      <c r="AI246" s="603"/>
      <c r="AJ246" s="603"/>
      <c r="AK246" s="603"/>
      <c r="AL246" s="603"/>
      <c r="AM246" s="603"/>
      <c r="AN246" s="603"/>
      <c r="AO246" s="603"/>
      <c r="AP246" s="603"/>
      <c r="AQ246" s="603"/>
      <c r="AR246" s="603"/>
      <c r="AS246" s="603"/>
      <c r="AT246" s="603"/>
      <c r="AU246" s="603"/>
      <c r="AV246" s="603"/>
      <c r="AW246" s="603"/>
      <c r="AX246" s="603"/>
      <c r="AY246" s="603"/>
      <c r="AZ246" s="216"/>
      <c r="BA246" s="460"/>
      <c r="BB246" s="161"/>
      <c r="BC246" s="344"/>
      <c r="BD246" s="309"/>
      <c r="BE246" s="309"/>
      <c r="BF246" s="309"/>
      <c r="BG246" s="345"/>
      <c r="BH246" s="353"/>
      <c r="BI246" s="309"/>
      <c r="BJ246" s="309"/>
      <c r="BK246" s="309"/>
      <c r="BL246" s="345"/>
      <c r="BM246" s="353"/>
      <c r="BN246" s="309"/>
      <c r="BO246" s="309"/>
      <c r="BP246" s="309"/>
      <c r="BQ246" s="345"/>
      <c r="BR246" s="353"/>
      <c r="BS246" s="309"/>
      <c r="BT246" s="309"/>
      <c r="BU246" s="309"/>
      <c r="BV246" s="309"/>
      <c r="BW246" s="309"/>
      <c r="BX246" s="309"/>
      <c r="BY246" s="310"/>
      <c r="BZ246" s="1881"/>
      <c r="CA246" s="1881"/>
      <c r="CB246" s="1881"/>
      <c r="CC246" s="1881"/>
      <c r="CD246" s="1881"/>
      <c r="CE246" s="1881"/>
      <c r="CF246" s="1881"/>
      <c r="CG246" s="1881"/>
      <c r="CH246" s="1881"/>
      <c r="CI246" s="1881"/>
      <c r="CJ246" s="1881"/>
      <c r="CK246" s="1881"/>
      <c r="CL246" s="1881"/>
      <c r="CM246" s="1881"/>
      <c r="CN246" s="1881"/>
      <c r="CO246" s="1881"/>
      <c r="CP246" s="1881"/>
      <c r="CQ246" s="1881"/>
      <c r="CR246" s="1881"/>
      <c r="CS246" s="1881"/>
      <c r="CT246" s="1881"/>
      <c r="CU246" s="1881"/>
      <c r="CV246" s="1881"/>
      <c r="CW246" s="1881"/>
      <c r="CX246" s="1881"/>
      <c r="CY246" s="1881"/>
      <c r="CZ246" s="1881"/>
    </row>
    <row r="247" s="637" customFormat="true" ht="15" customHeight="true" x14ac:dyDescent="0.2">
      <c r="A247" s="728"/>
      <c r="B247" s="813"/>
      <c r="C247" s="886"/>
      <c r="D247" s="844"/>
      <c r="E247" s="844"/>
      <c r="F247" s="844"/>
      <c r="G247" s="845"/>
      <c r="H247" s="887"/>
      <c r="I247" s="844"/>
      <c r="J247" s="844"/>
      <c r="K247" s="844"/>
      <c r="L247" s="888"/>
      <c r="M247" s="886"/>
      <c r="N247" s="844"/>
      <c r="O247" s="844"/>
      <c r="P247" s="844"/>
      <c r="Q247" s="845"/>
      <c r="R247" s="887"/>
      <c r="S247" s="844"/>
      <c r="T247" s="844"/>
      <c r="U247" s="844"/>
      <c r="V247" s="844"/>
      <c r="W247" s="844"/>
      <c r="X247" s="844"/>
      <c r="Y247" s="888"/>
      <c r="Z247" s="603"/>
      <c r="AA247" s="603"/>
      <c r="AB247" s="603"/>
      <c r="AC247" s="603"/>
      <c r="AD247" s="603"/>
      <c r="AE247" s="603"/>
      <c r="AF247" s="603"/>
      <c r="AG247" s="603"/>
      <c r="AH247" s="603"/>
      <c r="AI247" s="603"/>
      <c r="AJ247" s="603"/>
      <c r="AK247" s="603"/>
      <c r="AL247" s="603"/>
      <c r="AM247" s="603"/>
      <c r="AN247" s="603"/>
      <c r="AO247" s="603"/>
      <c r="AP247" s="603"/>
      <c r="AQ247" s="603"/>
      <c r="AR247" s="603"/>
      <c r="AS247" s="603"/>
      <c r="AT247" s="603"/>
      <c r="AU247" s="603"/>
      <c r="AV247" s="603"/>
      <c r="AW247" s="603"/>
      <c r="AX247" s="603"/>
      <c r="AY247" s="603"/>
      <c r="AZ247" s="216"/>
      <c r="BA247" s="460"/>
      <c r="BB247" s="161"/>
      <c r="BC247" s="344"/>
      <c r="BD247" s="309"/>
      <c r="BE247" s="309"/>
      <c r="BF247" s="309"/>
      <c r="BG247" s="345"/>
      <c r="BH247" s="353"/>
      <c r="BI247" s="309"/>
      <c r="BJ247" s="309"/>
      <c r="BK247" s="309"/>
      <c r="BL247" s="345"/>
      <c r="BM247" s="353"/>
      <c r="BN247" s="309"/>
      <c r="BO247" s="309"/>
      <c r="BP247" s="309"/>
      <c r="BQ247" s="345"/>
      <c r="BR247" s="353"/>
      <c r="BS247" s="309"/>
      <c r="BT247" s="309"/>
      <c r="BU247" s="309"/>
      <c r="BV247" s="309"/>
      <c r="BW247" s="309"/>
      <c r="BX247" s="309"/>
      <c r="BY247" s="310"/>
      <c r="BZ247" s="1881"/>
      <c r="CA247" s="1881"/>
      <c r="CB247" s="1881"/>
      <c r="CC247" s="1881"/>
      <c r="CD247" s="1881"/>
      <c r="CE247" s="1881"/>
      <c r="CF247" s="1881"/>
      <c r="CG247" s="1881"/>
      <c r="CH247" s="1881"/>
      <c r="CI247" s="1881"/>
      <c r="CJ247" s="1881"/>
      <c r="CK247" s="1881"/>
      <c r="CL247" s="1881"/>
      <c r="CM247" s="1881"/>
      <c r="CN247" s="1881"/>
      <c r="CO247" s="1881"/>
      <c r="CP247" s="1881"/>
      <c r="CQ247" s="1881"/>
      <c r="CR247" s="1881"/>
      <c r="CS247" s="1881"/>
      <c r="CT247" s="1881"/>
      <c r="CU247" s="1881"/>
      <c r="CV247" s="1881"/>
      <c r="CW247" s="1881"/>
      <c r="CX247" s="1881"/>
      <c r="CY247" s="1881"/>
      <c r="CZ247" s="1881"/>
    </row>
    <row r="248" s="637" customFormat="true" ht="15" customHeight="true" x14ac:dyDescent="0.2">
      <c r="A248" s="1500"/>
      <c r="B248" s="1560"/>
      <c r="C248" s="1384"/>
      <c r="D248" s="899"/>
      <c r="E248" s="899"/>
      <c r="F248" s="899"/>
      <c r="G248" s="900"/>
      <c r="H248" s="1001"/>
      <c r="I248" s="899"/>
      <c r="J248" s="899"/>
      <c r="K248" s="899"/>
      <c r="L248" s="1385"/>
      <c r="M248" s="1384"/>
      <c r="N248" s="899"/>
      <c r="O248" s="899"/>
      <c r="P248" s="899"/>
      <c r="Q248" s="900"/>
      <c r="R248" s="1001"/>
      <c r="S248" s="899"/>
      <c r="T248" s="899"/>
      <c r="U248" s="899"/>
      <c r="V248" s="899"/>
      <c r="W248" s="899"/>
      <c r="X248" s="899"/>
      <c r="Y248" s="1385"/>
      <c r="Z248" s="603"/>
      <c r="AA248" s="603"/>
      <c r="AB248" s="603"/>
      <c r="AC248" s="603"/>
      <c r="AD248" s="603"/>
      <c r="AE248" s="603"/>
      <c r="AF248" s="603"/>
      <c r="AG248" s="603"/>
      <c r="AH248" s="603"/>
      <c r="AI248" s="603"/>
      <c r="AJ248" s="603"/>
      <c r="AK248" s="603"/>
      <c r="AL248" s="603"/>
      <c r="AM248" s="603"/>
      <c r="AN248" s="603"/>
      <c r="AO248" s="603"/>
      <c r="AP248" s="603"/>
      <c r="AQ248" s="603"/>
      <c r="AR248" s="603"/>
      <c r="AS248" s="603"/>
      <c r="AT248" s="603"/>
      <c r="AU248" s="603"/>
      <c r="AV248" s="603"/>
      <c r="AW248" s="603"/>
      <c r="AX248" s="603"/>
      <c r="AY248" s="603"/>
      <c r="AZ248" s="216"/>
      <c r="BA248" s="460"/>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1881"/>
      <c r="CA248" s="1881"/>
      <c r="CB248" s="1881"/>
      <c r="CC248" s="1881"/>
      <c r="CD248" s="1881"/>
      <c r="CE248" s="1881"/>
      <c r="CF248" s="1881"/>
      <c r="CG248" s="1881"/>
      <c r="CH248" s="1881"/>
      <c r="CI248" s="1881"/>
      <c r="CJ248" s="1881"/>
      <c r="CK248" s="1881"/>
      <c r="CL248" s="1881"/>
      <c r="CM248" s="1881"/>
      <c r="CN248" s="1881"/>
      <c r="CO248" s="1881"/>
      <c r="CP248" s="1881"/>
      <c r="CQ248" s="1881"/>
      <c r="CR248" s="1881"/>
      <c r="CS248" s="1881"/>
      <c r="CT248" s="1881"/>
      <c r="CU248" s="1881"/>
      <c r="CV248" s="1881"/>
      <c r="CW248" s="1881"/>
      <c r="CX248" s="1881"/>
      <c r="CY248" s="1881"/>
      <c r="CZ248" s="1881"/>
    </row>
    <row r="249" s="637" customFormat="true" ht="250.15" customHeight="true" x14ac:dyDescent="0.2">
      <c r="B249" s="638"/>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Z250" s="211"/>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6"/>
      <c r="BB250" s="238"/>
      <c r="BC250" s="396"/>
      <c r="BD250" s="396"/>
      <c r="BE250" s="396"/>
      <c r="BF250" s="396"/>
      <c r="BG250" s="396"/>
      <c r="BH250" s="396"/>
      <c r="BI250" s="396"/>
      <c r="BJ250" s="396"/>
      <c r="BK250" s="396"/>
      <c r="BL250" s="396"/>
      <c r="BM250" s="396"/>
      <c r="BN250" s="396"/>
      <c r="BO250" s="396"/>
      <c r="BP250" s="396"/>
      <c r="BQ250" s="396"/>
      <c r="BR250" s="396"/>
      <c r="BS250" s="396"/>
      <c r="BT250" s="396"/>
      <c r="BU250" s="396"/>
      <c r="BV250" s="396"/>
      <c r="BW250" s="396"/>
      <c r="BX250" s="396"/>
      <c r="BY250" s="396"/>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Z251" s="211"/>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6"/>
      <c r="BB251" s="238"/>
      <c r="BC251" s="396"/>
      <c r="BD251" s="396"/>
      <c r="BE251" s="396"/>
      <c r="BF251" s="396"/>
      <c r="BG251" s="396"/>
      <c r="BH251" s="396"/>
      <c r="BI251" s="396"/>
      <c r="BJ251" s="396"/>
      <c r="BK251" s="396"/>
      <c r="BL251" s="396"/>
      <c r="BM251" s="396"/>
      <c r="BN251" s="396"/>
      <c r="BO251" s="396"/>
      <c r="BP251" s="396"/>
      <c r="BQ251" s="396"/>
      <c r="BR251" s="396"/>
      <c r="BS251" s="396"/>
      <c r="BT251" s="396"/>
      <c r="BU251" s="396"/>
      <c r="BV251" s="396"/>
      <c r="BW251" s="396"/>
      <c r="BX251" s="396"/>
      <c r="BY251" s="396"/>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Z252" s="211"/>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6"/>
      <c r="BB252" s="238"/>
      <c r="BC252" s="396"/>
      <c r="BD252" s="396"/>
      <c r="BE252" s="396"/>
      <c r="BF252" s="396"/>
      <c r="BG252" s="396"/>
      <c r="BH252" s="396"/>
      <c r="BI252" s="396"/>
      <c r="BJ252" s="396"/>
      <c r="BK252" s="396"/>
      <c r="BL252" s="396"/>
      <c r="BM252" s="396"/>
      <c r="BN252" s="396"/>
      <c r="BO252" s="396"/>
      <c r="BP252" s="396"/>
      <c r="BQ252" s="396"/>
      <c r="BR252" s="396"/>
      <c r="BS252" s="396"/>
      <c r="BT252" s="396"/>
      <c r="BU252" s="396"/>
      <c r="BV252" s="396"/>
      <c r="BW252" s="396"/>
      <c r="BX252" s="396"/>
      <c r="BY252" s="396"/>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Z253" s="211"/>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6"/>
      <c r="BB253" s="238"/>
      <c r="BC253" s="396"/>
      <c r="BD253" s="396"/>
      <c r="BE253" s="396"/>
      <c r="BF253" s="396"/>
      <c r="BG253" s="396"/>
      <c r="BH253" s="396"/>
      <c r="BI253" s="396"/>
      <c r="BJ253" s="396"/>
      <c r="BK253" s="396"/>
      <c r="BL253" s="396"/>
      <c r="BM253" s="396"/>
      <c r="BN253" s="396"/>
      <c r="BO253" s="396"/>
      <c r="BP253" s="396"/>
      <c r="BQ253" s="396"/>
      <c r="BR253" s="396"/>
      <c r="BS253" s="396"/>
      <c r="BT253" s="396"/>
      <c r="BU253" s="396"/>
      <c r="BV253" s="396"/>
      <c r="BW253" s="396"/>
      <c r="BX253" s="396"/>
      <c r="BY253" s="396"/>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Z254" s="211"/>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6"/>
      <c r="BB254" s="238"/>
      <c r="BC254" s="396"/>
      <c r="BD254" s="396"/>
      <c r="BE254" s="396"/>
      <c r="BF254" s="396"/>
      <c r="BG254" s="396"/>
      <c r="BH254" s="396"/>
      <c r="BI254" s="396"/>
      <c r="BJ254" s="396"/>
      <c r="BK254" s="396"/>
      <c r="BL254" s="396"/>
      <c r="BM254" s="396"/>
      <c r="BN254" s="396"/>
      <c r="BO254" s="396"/>
      <c r="BP254" s="396"/>
      <c r="BQ254" s="396"/>
      <c r="BR254" s="396"/>
      <c r="BS254" s="396"/>
      <c r="BT254" s="396"/>
      <c r="BU254" s="396"/>
      <c r="BV254" s="396"/>
      <c r="BW254" s="396"/>
      <c r="BX254" s="396"/>
      <c r="BY254" s="396"/>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Z255" s="211"/>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6"/>
      <c r="BB255" s="238"/>
      <c r="BC255" s="396"/>
      <c r="BD255" s="396"/>
      <c r="BE255" s="396"/>
      <c r="BF255" s="396"/>
      <c r="BG255" s="396"/>
      <c r="BH255" s="396"/>
      <c r="BI255" s="396"/>
      <c r="BJ255" s="396"/>
      <c r="BK255" s="396"/>
      <c r="BL255" s="396"/>
      <c r="BM255" s="396"/>
      <c r="BN255" s="396"/>
      <c r="BO255" s="396"/>
      <c r="BP255" s="396"/>
      <c r="BQ255" s="396"/>
      <c r="BR255" s="396"/>
      <c r="BS255" s="396"/>
      <c r="BT255" s="396"/>
      <c r="BU255" s="396"/>
      <c r="BV255" s="396"/>
      <c r="BW255" s="396"/>
      <c r="BX255" s="396"/>
      <c r="BY255" s="396"/>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Z256" s="211"/>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6"/>
      <c r="BB256" s="238"/>
      <c r="BC256" s="396"/>
      <c r="BD256" s="396"/>
      <c r="BE256" s="396"/>
      <c r="BF256" s="396"/>
      <c r="BG256" s="396"/>
      <c r="BH256" s="396"/>
      <c r="BI256" s="396"/>
      <c r="BJ256" s="396"/>
      <c r="BK256" s="396"/>
      <c r="BL256" s="396"/>
      <c r="BM256" s="396"/>
      <c r="BN256" s="396"/>
      <c r="BO256" s="396"/>
      <c r="BP256" s="396"/>
      <c r="BQ256" s="396"/>
      <c r="BR256" s="396"/>
      <c r="BS256" s="396"/>
      <c r="BT256" s="396"/>
      <c r="BU256" s="396"/>
      <c r="BV256" s="396"/>
      <c r="BW256" s="396"/>
      <c r="BX256" s="396"/>
      <c r="BY256" s="396"/>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Z257" s="211"/>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6"/>
      <c r="BB257" s="238"/>
      <c r="BC257" s="396"/>
      <c r="BD257" s="396"/>
      <c r="BE257" s="396"/>
      <c r="BF257" s="396"/>
      <c r="BG257" s="396"/>
      <c r="BH257" s="396"/>
      <c r="BI257" s="396"/>
      <c r="BJ257" s="396"/>
      <c r="BK257" s="396"/>
      <c r="BL257" s="396"/>
      <c r="BM257" s="396"/>
      <c r="BN257" s="396"/>
      <c r="BO257" s="396"/>
      <c r="BP257" s="396"/>
      <c r="BQ257" s="396"/>
      <c r="BR257" s="396"/>
      <c r="BS257" s="396"/>
      <c r="BT257" s="396"/>
      <c r="BU257" s="396"/>
      <c r="BV257" s="396"/>
      <c r="BW257" s="396"/>
      <c r="BX257" s="396"/>
      <c r="BY257" s="396"/>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Z258" s="211"/>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6"/>
      <c r="BB258" s="238"/>
      <c r="BC258" s="396"/>
      <c r="BD258" s="396"/>
      <c r="BE258" s="396"/>
      <c r="BF258" s="396"/>
      <c r="BG258" s="396"/>
      <c r="BH258" s="396"/>
      <c r="BI258" s="396"/>
      <c r="BJ258" s="396"/>
      <c r="BK258" s="396"/>
      <c r="BL258" s="396"/>
      <c r="BM258" s="396"/>
      <c r="BN258" s="396"/>
      <c r="BO258" s="396"/>
      <c r="BP258" s="396"/>
      <c r="BQ258" s="396"/>
      <c r="BR258" s="396"/>
      <c r="BS258" s="396"/>
      <c r="BT258" s="396"/>
      <c r="BU258" s="396"/>
      <c r="BV258" s="396"/>
      <c r="BW258" s="396"/>
      <c r="BX258" s="396"/>
      <c r="BY258" s="396"/>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637" customFormat="true" ht="15" customHeight="true" x14ac:dyDescent="0.2">
      <c r="B259" s="638"/>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283" t="s">
        <v>114</v>
      </c>
      <c r="BD259" s="2284"/>
      <c r="BE259" s="2284"/>
      <c r="BF259" s="2284"/>
      <c r="BG259" s="2285"/>
      <c r="BH259" s="2286" t="s">
        <v>38</v>
      </c>
      <c r="BI259" s="2284"/>
      <c r="BJ259" s="2284"/>
      <c r="BK259" s="2284"/>
      <c r="BL259" s="2285"/>
      <c r="BM259" s="2286" t="s">
        <v>37</v>
      </c>
      <c r="BN259" s="2284"/>
      <c r="BO259" s="2284"/>
      <c r="BP259" s="2284"/>
      <c r="BQ259" s="2287"/>
      <c r="BR259" s="1789" t="s">
        <v>137</v>
      </c>
      <c r="BS259" s="1790"/>
      <c r="BT259" s="1790"/>
      <c r="BU259" s="1790"/>
      <c r="BV259" s="1790"/>
      <c r="BW259" s="1790"/>
      <c r="BX259" s="1790"/>
      <c r="BY259" s="1791"/>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637" customFormat="true" ht="12.75" x14ac:dyDescent="0.2">
      <c r="B260" s="638"/>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240</v>
      </c>
      <c r="BS260" s="178" t="s">
        <v>241</v>
      </c>
      <c r="BT260" s="178" t="s">
        <v>306</v>
      </c>
      <c r="BU260" s="178" t="s">
        <v>307</v>
      </c>
      <c r="BV260" s="178" t="s">
        <v>243</v>
      </c>
      <c r="BW260" s="178" t="s">
        <v>308</v>
      </c>
      <c r="BX260" s="178" t="s">
        <v>309</v>
      </c>
      <c r="BY260" s="179" t="s">
        <v>310</v>
      </c>
      <c r="BZ260" s="1882"/>
      <c r="CA260" s="1882"/>
      <c r="CB260" s="1882"/>
      <c r="CC260" s="1882"/>
      <c r="CD260" s="1882"/>
      <c r="CE260" s="1882"/>
      <c r="CF260" s="1882"/>
      <c r="CG260" s="1882"/>
      <c r="CH260" s="1882"/>
      <c r="CI260" s="1882"/>
      <c r="CJ260" s="1882"/>
      <c r="CK260" s="1882"/>
      <c r="CL260" s="1882"/>
      <c r="CM260" s="1882"/>
      <c r="CN260" s="1882"/>
      <c r="CO260" s="1882"/>
      <c r="CP260" s="1882"/>
      <c r="CQ260" s="1882"/>
      <c r="CR260" s="1882"/>
      <c r="CS260" s="1882"/>
      <c r="CT260" s="1882"/>
      <c r="CU260" s="1882"/>
      <c r="CV260" s="1882"/>
      <c r="CW260" s="1882"/>
      <c r="CX260" s="1882"/>
      <c r="CY260" s="1882"/>
      <c r="CZ260" s="1882"/>
    </row>
    <row r="261" s="637" customFormat="true" ht="15" customHeight="true" x14ac:dyDescent="0.2">
      <c r="B261" s="638"/>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288" t="s">
        <v>73</v>
      </c>
      <c r="BB261" s="294" t="s">
        <v>49</v>
      </c>
      <c r="BC261" s="1098" t="s">
        <v>35</v>
      </c>
      <c r="BD261" s="1117" t="s">
        <v>35</v>
      </c>
      <c r="BE261" s="1117" t="s">
        <v>35</v>
      </c>
      <c r="BF261" s="1117" t="s">
        <v>35</v>
      </c>
      <c r="BG261" s="1137" t="s">
        <v>35</v>
      </c>
      <c r="BH261" s="1157" t="s">
        <v>35</v>
      </c>
      <c r="BI261" s="1117" t="s">
        <v>35</v>
      </c>
      <c r="BJ261" s="1117" t="s">
        <v>35</v>
      </c>
      <c r="BK261" s="1117" t="s">
        <v>35</v>
      </c>
      <c r="BL261" s="1137" t="s">
        <v>35</v>
      </c>
      <c r="BM261" s="1157" t="s">
        <v>35</v>
      </c>
      <c r="BN261" s="1117" t="s">
        <v>35</v>
      </c>
      <c r="BO261" s="1117" t="s">
        <v>35</v>
      </c>
      <c r="BP261" s="1117" t="s">
        <v>35</v>
      </c>
      <c r="BQ261" s="1137" t="s">
        <v>35</v>
      </c>
      <c r="BR261" s="1157" t="s">
        <v>35</v>
      </c>
      <c r="BS261" s="1117" t="s">
        <v>35</v>
      </c>
      <c r="BT261" s="1117" t="s">
        <v>35</v>
      </c>
      <c r="BU261" s="1117" t="s">
        <v>35</v>
      </c>
      <c r="BV261" s="1117" t="s">
        <v>35</v>
      </c>
      <c r="BW261" s="1117" t="s">
        <v>35</v>
      </c>
      <c r="BX261" s="1117" t="s">
        <v>35</v>
      </c>
      <c r="BY261" s="1174" t="s">
        <v>35</v>
      </c>
      <c r="BZ261" s="1883"/>
      <c r="CA261" s="1883"/>
      <c r="CB261" s="1883"/>
      <c r="CC261" s="1883"/>
      <c r="CD261" s="1883"/>
      <c r="CE261" s="1883"/>
      <c r="CF261" s="1883"/>
      <c r="CG261" s="1883"/>
      <c r="CH261" s="1883"/>
      <c r="CI261" s="1883"/>
      <c r="CJ261" s="1883"/>
      <c r="CK261" s="1883"/>
      <c r="CL261" s="1883"/>
      <c r="CM261" s="1883"/>
      <c r="CN261" s="1883"/>
      <c r="CO261" s="1883"/>
      <c r="CP261" s="1883"/>
      <c r="CQ261" s="1883"/>
      <c r="CR261" s="1883"/>
      <c r="CS261" s="1883"/>
      <c r="CT261" s="1883"/>
      <c r="CU261" s="1883"/>
      <c r="CV261" s="1883"/>
      <c r="CW261" s="1883"/>
      <c r="CX261" s="1883"/>
      <c r="CY261" s="1883"/>
      <c r="CZ261" s="1883"/>
    </row>
    <row r="262" s="637" customFormat="true" ht="15" customHeight="true" x14ac:dyDescent="0.2">
      <c r="B262" s="638"/>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273"/>
      <c r="BB262" s="295" t="s">
        <v>48</v>
      </c>
      <c r="BC262" s="1099" t="s">
        <v>35</v>
      </c>
      <c r="BD262" s="1118" t="s">
        <v>35</v>
      </c>
      <c r="BE262" s="1118" t="s">
        <v>35</v>
      </c>
      <c r="BF262" s="1118" t="s">
        <v>35</v>
      </c>
      <c r="BG262" s="1138" t="s">
        <v>35</v>
      </c>
      <c r="BH262" s="1158" t="s">
        <v>35</v>
      </c>
      <c r="BI262" s="1118" t="s">
        <v>35</v>
      </c>
      <c r="BJ262" s="1118" t="s">
        <v>35</v>
      </c>
      <c r="BK262" s="1118" t="s">
        <v>35</v>
      </c>
      <c r="BL262" s="1138" t="s">
        <v>35</v>
      </c>
      <c r="BM262" s="1158" t="s">
        <v>35</v>
      </c>
      <c r="BN262" s="1118" t="s">
        <v>35</v>
      </c>
      <c r="BO262" s="1118" t="s">
        <v>35</v>
      </c>
      <c r="BP262" s="1118" t="s">
        <v>35</v>
      </c>
      <c r="BQ262" s="1138" t="s">
        <v>35</v>
      </c>
      <c r="BR262" s="1158" t="s">
        <v>35</v>
      </c>
      <c r="BS262" s="1118" t="s">
        <v>35</v>
      </c>
      <c r="BT262" s="1118" t="s">
        <v>35</v>
      </c>
      <c r="BU262" s="1118" t="s">
        <v>35</v>
      </c>
      <c r="BV262" s="1118" t="s">
        <v>35</v>
      </c>
      <c r="BW262" s="1118" t="s">
        <v>35</v>
      </c>
      <c r="BX262" s="1118" t="s">
        <v>35</v>
      </c>
      <c r="BY262" s="1175" t="s">
        <v>35</v>
      </c>
      <c r="BZ262" s="1884"/>
      <c r="CA262" s="1884"/>
      <c r="CB262" s="1884"/>
      <c r="CC262" s="1884"/>
      <c r="CD262" s="1884"/>
      <c r="CE262" s="1884"/>
      <c r="CF262" s="1884"/>
      <c r="CG262" s="1884"/>
      <c r="CH262" s="1884"/>
      <c r="CI262" s="1884"/>
      <c r="CJ262" s="1884"/>
      <c r="CK262" s="1884"/>
      <c r="CL262" s="1884"/>
      <c r="CM262" s="1884"/>
      <c r="CN262" s="1884"/>
      <c r="CO262" s="1884"/>
      <c r="CP262" s="1884"/>
      <c r="CQ262" s="1884"/>
      <c r="CR262" s="1884"/>
      <c r="CS262" s="1884"/>
      <c r="CT262" s="1884"/>
      <c r="CU262" s="1884"/>
      <c r="CV262" s="1884"/>
      <c r="CW262" s="1884"/>
      <c r="CX262" s="1884"/>
      <c r="CY262" s="1884"/>
      <c r="CZ262" s="1884"/>
    </row>
    <row r="263" s="637" customFormat="true" ht="15" customHeight="true" x14ac:dyDescent="0.2">
      <c r="B263" s="638"/>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273"/>
      <c r="BB263" s="295" t="s">
        <v>112</v>
      </c>
      <c r="BC263" s="1099" t="s">
        <v>35</v>
      </c>
      <c r="BD263" s="1118" t="s">
        <v>35</v>
      </c>
      <c r="BE263" s="1118" t="s">
        <v>35</v>
      </c>
      <c r="BF263" s="1118" t="s">
        <v>35</v>
      </c>
      <c r="BG263" s="1138" t="s">
        <v>35</v>
      </c>
      <c r="BH263" s="1158" t="s">
        <v>35</v>
      </c>
      <c r="BI263" s="1118" t="s">
        <v>35</v>
      </c>
      <c r="BJ263" s="1118" t="s">
        <v>35</v>
      </c>
      <c r="BK263" s="1118" t="s">
        <v>35</v>
      </c>
      <c r="BL263" s="1138" t="s">
        <v>35</v>
      </c>
      <c r="BM263" s="1158" t="s">
        <v>35</v>
      </c>
      <c r="BN263" s="1118" t="s">
        <v>35</v>
      </c>
      <c r="BO263" s="1118" t="s">
        <v>35</v>
      </c>
      <c r="BP263" s="1118" t="s">
        <v>35</v>
      </c>
      <c r="BQ263" s="1138" t="s">
        <v>35</v>
      </c>
      <c r="BR263" s="1158" t="s">
        <v>35</v>
      </c>
      <c r="BS263" s="1118" t="s">
        <v>35</v>
      </c>
      <c r="BT263" s="1118" t="s">
        <v>35</v>
      </c>
      <c r="BU263" s="1118" t="s">
        <v>35</v>
      </c>
      <c r="BV263" s="1118" t="s">
        <v>35</v>
      </c>
      <c r="BW263" s="1118" t="s">
        <v>35</v>
      </c>
      <c r="BX263" s="1118" t="s">
        <v>35</v>
      </c>
      <c r="BY263" s="1175" t="s">
        <v>35</v>
      </c>
      <c r="BZ263" s="1884"/>
      <c r="CA263" s="1884"/>
      <c r="CB263" s="1884"/>
      <c r="CC263" s="1884"/>
      <c r="CD263" s="1884"/>
      <c r="CE263" s="1884"/>
      <c r="CF263" s="1884"/>
      <c r="CG263" s="1884"/>
      <c r="CH263" s="1884"/>
      <c r="CI263" s="1884"/>
      <c r="CJ263" s="1884"/>
      <c r="CK263" s="1884"/>
      <c r="CL263" s="1884"/>
      <c r="CM263" s="1884"/>
      <c r="CN263" s="1884"/>
      <c r="CO263" s="1884"/>
      <c r="CP263" s="1884"/>
      <c r="CQ263" s="1884"/>
      <c r="CR263" s="1884"/>
      <c r="CS263" s="1884"/>
      <c r="CT263" s="1884"/>
      <c r="CU263" s="1884"/>
      <c r="CV263" s="1884"/>
      <c r="CW263" s="1884"/>
      <c r="CX263" s="1884"/>
      <c r="CY263" s="1884"/>
      <c r="CZ263" s="1884"/>
    </row>
    <row r="264" s="637" customFormat="true" ht="15" customHeight="true" x14ac:dyDescent="0.2">
      <c r="B264" s="638"/>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273" t="s">
        <v>74</v>
      </c>
      <c r="BB264" s="295" t="s">
        <v>88</v>
      </c>
      <c r="BC264" s="1099" t="s">
        <v>35</v>
      </c>
      <c r="BD264" s="1118" t="s">
        <v>35</v>
      </c>
      <c r="BE264" s="1118" t="s">
        <v>35</v>
      </c>
      <c r="BF264" s="1118" t="s">
        <v>35</v>
      </c>
      <c r="BG264" s="1138" t="s">
        <v>35</v>
      </c>
      <c r="BH264" s="1158" t="s">
        <v>35</v>
      </c>
      <c r="BI264" s="1118" t="s">
        <v>35</v>
      </c>
      <c r="BJ264" s="1118" t="s">
        <v>35</v>
      </c>
      <c r="BK264" s="1118" t="s">
        <v>35</v>
      </c>
      <c r="BL264" s="1138" t="s">
        <v>35</v>
      </c>
      <c r="BM264" s="1158" t="s">
        <v>35</v>
      </c>
      <c r="BN264" s="1118" t="s">
        <v>35</v>
      </c>
      <c r="BO264" s="1118" t="s">
        <v>35</v>
      </c>
      <c r="BP264" s="1118" t="s">
        <v>35</v>
      </c>
      <c r="BQ264" s="1138" t="s">
        <v>35</v>
      </c>
      <c r="BR264" s="1158" t="s">
        <v>35</v>
      </c>
      <c r="BS264" s="1118" t="s">
        <v>35</v>
      </c>
      <c r="BT264" s="1118" t="s">
        <v>35</v>
      </c>
      <c r="BU264" s="1118" t="s">
        <v>35</v>
      </c>
      <c r="BV264" s="1118" t="s">
        <v>35</v>
      </c>
      <c r="BW264" s="1118" t="s">
        <v>35</v>
      </c>
      <c r="BX264" s="1118" t="s">
        <v>35</v>
      </c>
      <c r="BY264" s="1175" t="s">
        <v>35</v>
      </c>
      <c r="BZ264" s="1884"/>
      <c r="CA264" s="1884"/>
      <c r="CB264" s="1884"/>
      <c r="CC264" s="1884"/>
      <c r="CD264" s="1884"/>
      <c r="CE264" s="1884"/>
      <c r="CF264" s="1884"/>
      <c r="CG264" s="1884"/>
      <c r="CH264" s="1884"/>
      <c r="CI264" s="1884"/>
      <c r="CJ264" s="1884"/>
      <c r="CK264" s="1884"/>
      <c r="CL264" s="1884"/>
      <c r="CM264" s="1884"/>
      <c r="CN264" s="1884"/>
      <c r="CO264" s="1884"/>
      <c r="CP264" s="1884"/>
      <c r="CQ264" s="1884"/>
      <c r="CR264" s="1884"/>
      <c r="CS264" s="1884"/>
      <c r="CT264" s="1884"/>
      <c r="CU264" s="1884"/>
      <c r="CV264" s="1884"/>
      <c r="CW264" s="1884"/>
      <c r="CX264" s="1884"/>
      <c r="CY264" s="1884"/>
      <c r="CZ264" s="1884"/>
    </row>
    <row r="265" s="637" customFormat="true" ht="15" customHeight="true" x14ac:dyDescent="0.2">
      <c r="B265" s="638"/>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273"/>
      <c r="BB265" s="295" t="s">
        <v>89</v>
      </c>
      <c r="BC265" s="1099" t="s">
        <v>35</v>
      </c>
      <c r="BD265" s="1118" t="s">
        <v>35</v>
      </c>
      <c r="BE265" s="1118" t="s">
        <v>35</v>
      </c>
      <c r="BF265" s="1118" t="s">
        <v>35</v>
      </c>
      <c r="BG265" s="1138" t="s">
        <v>35</v>
      </c>
      <c r="BH265" s="1158" t="s">
        <v>35</v>
      </c>
      <c r="BI265" s="1118" t="s">
        <v>35</v>
      </c>
      <c r="BJ265" s="1118" t="s">
        <v>35</v>
      </c>
      <c r="BK265" s="1118" t="s">
        <v>35</v>
      </c>
      <c r="BL265" s="1138" t="s">
        <v>35</v>
      </c>
      <c r="BM265" s="1158" t="s">
        <v>35</v>
      </c>
      <c r="BN265" s="1118" t="s">
        <v>35</v>
      </c>
      <c r="BO265" s="1118" t="s">
        <v>35</v>
      </c>
      <c r="BP265" s="1118" t="s">
        <v>35</v>
      </c>
      <c r="BQ265" s="1138" t="s">
        <v>35</v>
      </c>
      <c r="BR265" s="1158" t="s">
        <v>35</v>
      </c>
      <c r="BS265" s="1118" t="s">
        <v>35</v>
      </c>
      <c r="BT265" s="1118" t="s">
        <v>35</v>
      </c>
      <c r="BU265" s="1118" t="s">
        <v>35</v>
      </c>
      <c r="BV265" s="1118" t="s">
        <v>35</v>
      </c>
      <c r="BW265" s="1118" t="s">
        <v>35</v>
      </c>
      <c r="BX265" s="1118" t="s">
        <v>35</v>
      </c>
      <c r="BY265" s="1175" t="s">
        <v>35</v>
      </c>
      <c r="BZ265" s="1884"/>
      <c r="CA265" s="1884"/>
      <c r="CB265" s="1884"/>
      <c r="CC265" s="1884"/>
      <c r="CD265" s="1884"/>
      <c r="CE265" s="1884"/>
      <c r="CF265" s="1884"/>
      <c r="CG265" s="1884"/>
      <c r="CH265" s="1884"/>
      <c r="CI265" s="1884"/>
      <c r="CJ265" s="1884"/>
      <c r="CK265" s="1884"/>
      <c r="CL265" s="1884"/>
      <c r="CM265" s="1884"/>
      <c r="CN265" s="1884"/>
      <c r="CO265" s="1884"/>
      <c r="CP265" s="1884"/>
      <c r="CQ265" s="1884"/>
      <c r="CR265" s="1884"/>
      <c r="CS265" s="1884"/>
      <c r="CT265" s="1884"/>
      <c r="CU265" s="1884"/>
      <c r="CV265" s="1884"/>
      <c r="CW265" s="1884"/>
      <c r="CX265" s="1884"/>
      <c r="CY265" s="1884"/>
      <c r="CZ265" s="1884"/>
    </row>
    <row r="266" s="637" customFormat="true" ht="15" customHeight="true" x14ac:dyDescent="0.2">
      <c r="B266" s="638"/>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273"/>
      <c r="BB266" s="295" t="s">
        <v>90</v>
      </c>
      <c r="BC266" s="1099" t="s">
        <v>35</v>
      </c>
      <c r="BD266" s="1118" t="s">
        <v>35</v>
      </c>
      <c r="BE266" s="1118" t="s">
        <v>35</v>
      </c>
      <c r="BF266" s="1118" t="s">
        <v>35</v>
      </c>
      <c r="BG266" s="1138" t="s">
        <v>35</v>
      </c>
      <c r="BH266" s="1158" t="s">
        <v>35</v>
      </c>
      <c r="BI266" s="1118" t="s">
        <v>35</v>
      </c>
      <c r="BJ266" s="1118" t="s">
        <v>35</v>
      </c>
      <c r="BK266" s="1118" t="s">
        <v>35</v>
      </c>
      <c r="BL266" s="1138" t="s">
        <v>35</v>
      </c>
      <c r="BM266" s="1158" t="s">
        <v>35</v>
      </c>
      <c r="BN266" s="1118" t="s">
        <v>35</v>
      </c>
      <c r="BO266" s="1118" t="s">
        <v>35</v>
      </c>
      <c r="BP266" s="1118" t="s">
        <v>35</v>
      </c>
      <c r="BQ266" s="1138" t="s">
        <v>35</v>
      </c>
      <c r="BR266" s="1158" t="s">
        <v>35</v>
      </c>
      <c r="BS266" s="1118" t="s">
        <v>35</v>
      </c>
      <c r="BT266" s="1118" t="s">
        <v>35</v>
      </c>
      <c r="BU266" s="1118" t="s">
        <v>35</v>
      </c>
      <c r="BV266" s="1118" t="s">
        <v>35</v>
      </c>
      <c r="BW266" s="1118" t="s">
        <v>35</v>
      </c>
      <c r="BX266" s="1118" t="s">
        <v>35</v>
      </c>
      <c r="BY266" s="1175" t="s">
        <v>35</v>
      </c>
      <c r="BZ266" s="1884"/>
      <c r="CA266" s="1884"/>
      <c r="CB266" s="1884"/>
      <c r="CC266" s="1884"/>
      <c r="CD266" s="1884"/>
      <c r="CE266" s="1884"/>
      <c r="CF266" s="1884"/>
      <c r="CG266" s="1884"/>
      <c r="CH266" s="1884"/>
      <c r="CI266" s="1884"/>
      <c r="CJ266" s="1884"/>
      <c r="CK266" s="1884"/>
      <c r="CL266" s="1884"/>
      <c r="CM266" s="1884"/>
      <c r="CN266" s="1884"/>
      <c r="CO266" s="1884"/>
      <c r="CP266" s="1884"/>
      <c r="CQ266" s="1884"/>
      <c r="CR266" s="1884"/>
      <c r="CS266" s="1884"/>
      <c r="CT266" s="1884"/>
      <c r="CU266" s="1884"/>
      <c r="CV266" s="1884"/>
      <c r="CW266" s="1884"/>
      <c r="CX266" s="1884"/>
      <c r="CY266" s="1884"/>
      <c r="CZ266" s="1884"/>
    </row>
    <row r="267" s="637" customFormat="true" ht="15" customHeight="true" x14ac:dyDescent="0.2">
      <c r="B267" s="638"/>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273"/>
      <c r="BB267" s="295" t="s">
        <v>112</v>
      </c>
      <c r="BC267" s="1099" t="s">
        <v>35</v>
      </c>
      <c r="BD267" s="1118" t="s">
        <v>35</v>
      </c>
      <c r="BE267" s="1118" t="s">
        <v>35</v>
      </c>
      <c r="BF267" s="1118" t="s">
        <v>35</v>
      </c>
      <c r="BG267" s="1138" t="s">
        <v>35</v>
      </c>
      <c r="BH267" s="1158" t="s">
        <v>35</v>
      </c>
      <c r="BI267" s="1118" t="s">
        <v>35</v>
      </c>
      <c r="BJ267" s="1118" t="s">
        <v>35</v>
      </c>
      <c r="BK267" s="1118" t="s">
        <v>35</v>
      </c>
      <c r="BL267" s="1138" t="s">
        <v>35</v>
      </c>
      <c r="BM267" s="1158" t="s">
        <v>35</v>
      </c>
      <c r="BN267" s="1118" t="s">
        <v>35</v>
      </c>
      <c r="BO267" s="1118" t="s">
        <v>35</v>
      </c>
      <c r="BP267" s="1118" t="s">
        <v>35</v>
      </c>
      <c r="BQ267" s="1138" t="s">
        <v>35</v>
      </c>
      <c r="BR267" s="1158" t="s">
        <v>35</v>
      </c>
      <c r="BS267" s="1118" t="s">
        <v>35</v>
      </c>
      <c r="BT267" s="1118" t="s">
        <v>35</v>
      </c>
      <c r="BU267" s="1118" t="s">
        <v>35</v>
      </c>
      <c r="BV267" s="1118" t="s">
        <v>35</v>
      </c>
      <c r="BW267" s="1118" t="s">
        <v>35</v>
      </c>
      <c r="BX267" s="1118" t="s">
        <v>35</v>
      </c>
      <c r="BY267" s="1175" t="s">
        <v>35</v>
      </c>
      <c r="BZ267" s="1884"/>
      <c r="CA267" s="1884"/>
      <c r="CB267" s="1884"/>
      <c r="CC267" s="1884"/>
      <c r="CD267" s="1884"/>
      <c r="CE267" s="1884"/>
      <c r="CF267" s="1884"/>
      <c r="CG267" s="1884"/>
      <c r="CH267" s="1884"/>
      <c r="CI267" s="1884"/>
      <c r="CJ267" s="1884"/>
      <c r="CK267" s="1884"/>
      <c r="CL267" s="1884"/>
      <c r="CM267" s="1884"/>
      <c r="CN267" s="1884"/>
      <c r="CO267" s="1884"/>
      <c r="CP267" s="1884"/>
      <c r="CQ267" s="1884"/>
      <c r="CR267" s="1884"/>
      <c r="CS267" s="1884"/>
      <c r="CT267" s="1884"/>
      <c r="CU267" s="1884"/>
      <c r="CV267" s="1884"/>
      <c r="CW267" s="1884"/>
      <c r="CX267" s="1884"/>
      <c r="CY267" s="1884"/>
      <c r="CZ267" s="1884"/>
    </row>
    <row r="268" s="637" customFormat="true" ht="15" customHeight="true" x14ac:dyDescent="0.2">
      <c r="B268" s="638"/>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273" t="s">
        <v>115</v>
      </c>
      <c r="BB268" s="295" t="s">
        <v>88</v>
      </c>
      <c r="BC268" s="1099" t="s">
        <v>35</v>
      </c>
      <c r="BD268" s="1118" t="s">
        <v>35</v>
      </c>
      <c r="BE268" s="1118" t="s">
        <v>35</v>
      </c>
      <c r="BF268" s="1118" t="s">
        <v>35</v>
      </c>
      <c r="BG268" s="1138" t="s">
        <v>35</v>
      </c>
      <c r="BH268" s="1158" t="s">
        <v>35</v>
      </c>
      <c r="BI268" s="1118" t="s">
        <v>35</v>
      </c>
      <c r="BJ268" s="1118" t="s">
        <v>35</v>
      </c>
      <c r="BK268" s="1118" t="s">
        <v>35</v>
      </c>
      <c r="BL268" s="1138" t="s">
        <v>35</v>
      </c>
      <c r="BM268" s="1158" t="s">
        <v>35</v>
      </c>
      <c r="BN268" s="1118" t="s">
        <v>35</v>
      </c>
      <c r="BO268" s="1118" t="s">
        <v>35</v>
      </c>
      <c r="BP268" s="1118" t="s">
        <v>35</v>
      </c>
      <c r="BQ268" s="1138" t="s">
        <v>35</v>
      </c>
      <c r="BR268" s="1158" t="s">
        <v>35</v>
      </c>
      <c r="BS268" s="1118" t="s">
        <v>35</v>
      </c>
      <c r="BT268" s="1118" t="s">
        <v>35</v>
      </c>
      <c r="BU268" s="1118" t="s">
        <v>35</v>
      </c>
      <c r="BV268" s="1118" t="s">
        <v>35</v>
      </c>
      <c r="BW268" s="1118" t="s">
        <v>35</v>
      </c>
      <c r="BX268" s="1118" t="s">
        <v>35</v>
      </c>
      <c r="BY268" s="1175" t="s">
        <v>35</v>
      </c>
      <c r="BZ268" s="1884"/>
      <c r="CA268" s="1884"/>
      <c r="CB268" s="1884"/>
      <c r="CC268" s="1884"/>
      <c r="CD268" s="1884"/>
      <c r="CE268" s="1884"/>
      <c r="CF268" s="1884"/>
      <c r="CG268" s="1884"/>
      <c r="CH268" s="1884"/>
      <c r="CI268" s="1884"/>
      <c r="CJ268" s="1884"/>
      <c r="CK268" s="1884"/>
      <c r="CL268" s="1884"/>
      <c r="CM268" s="1884"/>
      <c r="CN268" s="1884"/>
      <c r="CO268" s="1884"/>
      <c r="CP268" s="1884"/>
      <c r="CQ268" s="1884"/>
      <c r="CR268" s="1884"/>
      <c r="CS268" s="1884"/>
      <c r="CT268" s="1884"/>
      <c r="CU268" s="1884"/>
      <c r="CV268" s="1884"/>
      <c r="CW268" s="1884"/>
      <c r="CX268" s="1884"/>
      <c r="CY268" s="1884"/>
      <c r="CZ268" s="1884"/>
    </row>
    <row r="269" s="637" customFormat="true" ht="15" customHeight="true" x14ac:dyDescent="0.2">
      <c r="B269" s="638"/>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273"/>
      <c r="BB269" s="295" t="s">
        <v>89</v>
      </c>
      <c r="BC269" s="1099" t="s">
        <v>35</v>
      </c>
      <c r="BD269" s="1118" t="s">
        <v>35</v>
      </c>
      <c r="BE269" s="1118" t="s">
        <v>35</v>
      </c>
      <c r="BF269" s="1118" t="s">
        <v>35</v>
      </c>
      <c r="BG269" s="1138" t="s">
        <v>35</v>
      </c>
      <c r="BH269" s="1158" t="s">
        <v>35</v>
      </c>
      <c r="BI269" s="1118" t="s">
        <v>35</v>
      </c>
      <c r="BJ269" s="1118" t="s">
        <v>35</v>
      </c>
      <c r="BK269" s="1118" t="s">
        <v>35</v>
      </c>
      <c r="BL269" s="1138" t="s">
        <v>35</v>
      </c>
      <c r="BM269" s="1158" t="s">
        <v>35</v>
      </c>
      <c r="BN269" s="1118" t="s">
        <v>35</v>
      </c>
      <c r="BO269" s="1118" t="s">
        <v>35</v>
      </c>
      <c r="BP269" s="1118" t="s">
        <v>35</v>
      </c>
      <c r="BQ269" s="1138" t="s">
        <v>35</v>
      </c>
      <c r="BR269" s="1158" t="s">
        <v>35</v>
      </c>
      <c r="BS269" s="1118" t="s">
        <v>35</v>
      </c>
      <c r="BT269" s="1118" t="s">
        <v>35</v>
      </c>
      <c r="BU269" s="1118" t="s">
        <v>35</v>
      </c>
      <c r="BV269" s="1118" t="s">
        <v>35</v>
      </c>
      <c r="BW269" s="1118" t="s">
        <v>35</v>
      </c>
      <c r="BX269" s="1118" t="s">
        <v>35</v>
      </c>
      <c r="BY269" s="1175" t="s">
        <v>35</v>
      </c>
      <c r="BZ269" s="1884"/>
      <c r="CA269" s="1884"/>
      <c r="CB269" s="1884"/>
      <c r="CC269" s="1884"/>
      <c r="CD269" s="1884"/>
      <c r="CE269" s="1884"/>
      <c r="CF269" s="1884"/>
      <c r="CG269" s="1884"/>
      <c r="CH269" s="1884"/>
      <c r="CI269" s="1884"/>
      <c r="CJ269" s="1884"/>
      <c r="CK269" s="1884"/>
      <c r="CL269" s="1884"/>
      <c r="CM269" s="1884"/>
      <c r="CN269" s="1884"/>
      <c r="CO269" s="1884"/>
      <c r="CP269" s="1884"/>
      <c r="CQ269" s="1884"/>
      <c r="CR269" s="1884"/>
      <c r="CS269" s="1884"/>
      <c r="CT269" s="1884"/>
      <c r="CU269" s="1884"/>
      <c r="CV269" s="1884"/>
      <c r="CW269" s="1884"/>
      <c r="CX269" s="1884"/>
      <c r="CY269" s="1884"/>
      <c r="CZ269" s="1884"/>
    </row>
    <row r="270" s="637" customFormat="true" ht="15" customHeight="true" x14ac:dyDescent="0.2">
      <c r="B270" s="638"/>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273"/>
      <c r="BB270" s="295" t="s">
        <v>90</v>
      </c>
      <c r="BC270" s="1099" t="s">
        <v>35</v>
      </c>
      <c r="BD270" s="1118" t="s">
        <v>35</v>
      </c>
      <c r="BE270" s="1118" t="s">
        <v>35</v>
      </c>
      <c r="BF270" s="1118" t="s">
        <v>35</v>
      </c>
      <c r="BG270" s="1138" t="s">
        <v>35</v>
      </c>
      <c r="BH270" s="1158" t="s">
        <v>35</v>
      </c>
      <c r="BI270" s="1118" t="s">
        <v>35</v>
      </c>
      <c r="BJ270" s="1118" t="s">
        <v>35</v>
      </c>
      <c r="BK270" s="1118" t="s">
        <v>35</v>
      </c>
      <c r="BL270" s="1138" t="s">
        <v>35</v>
      </c>
      <c r="BM270" s="1158" t="s">
        <v>35</v>
      </c>
      <c r="BN270" s="1118" t="s">
        <v>35</v>
      </c>
      <c r="BO270" s="1118" t="s">
        <v>35</v>
      </c>
      <c r="BP270" s="1118" t="s">
        <v>35</v>
      </c>
      <c r="BQ270" s="1138" t="s">
        <v>35</v>
      </c>
      <c r="BR270" s="1158" t="s">
        <v>35</v>
      </c>
      <c r="BS270" s="1118" t="s">
        <v>35</v>
      </c>
      <c r="BT270" s="1118" t="s">
        <v>35</v>
      </c>
      <c r="BU270" s="1118" t="s">
        <v>35</v>
      </c>
      <c r="BV270" s="1118" t="s">
        <v>35</v>
      </c>
      <c r="BW270" s="1118" t="s">
        <v>35</v>
      </c>
      <c r="BX270" s="1118" t="s">
        <v>35</v>
      </c>
      <c r="BY270" s="1175" t="s">
        <v>35</v>
      </c>
      <c r="BZ270" s="1884"/>
      <c r="CA270" s="1884"/>
      <c r="CB270" s="1884"/>
      <c r="CC270" s="1884"/>
      <c r="CD270" s="1884"/>
      <c r="CE270" s="1884"/>
      <c r="CF270" s="1884"/>
      <c r="CG270" s="1884"/>
      <c r="CH270" s="1884"/>
      <c r="CI270" s="1884"/>
      <c r="CJ270" s="1884"/>
      <c r="CK270" s="1884"/>
      <c r="CL270" s="1884"/>
      <c r="CM270" s="1884"/>
      <c r="CN270" s="1884"/>
      <c r="CO270" s="1884"/>
      <c r="CP270" s="1884"/>
      <c r="CQ270" s="1884"/>
      <c r="CR270" s="1884"/>
      <c r="CS270" s="1884"/>
      <c r="CT270" s="1884"/>
      <c r="CU270" s="1884"/>
      <c r="CV270" s="1884"/>
      <c r="CW270" s="1884"/>
      <c r="CX270" s="1884"/>
      <c r="CY270" s="1884"/>
      <c r="CZ270" s="1884"/>
    </row>
    <row r="271" s="637" customFormat="true" ht="15" customHeight="true" x14ac:dyDescent="0.2">
      <c r="B271" s="638"/>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273" t="s">
        <v>75</v>
      </c>
      <c r="BB271" s="295" t="s">
        <v>49</v>
      </c>
      <c r="BC271" s="1099" t="s">
        <v>35</v>
      </c>
      <c r="BD271" s="1119" t="s">
        <v>35</v>
      </c>
      <c r="BE271" s="1119" t="s">
        <v>35</v>
      </c>
      <c r="BF271" s="1119" t="s">
        <v>35</v>
      </c>
      <c r="BG271" s="1139" t="s">
        <v>35</v>
      </c>
      <c r="BH271" s="1099" t="s">
        <v>35</v>
      </c>
      <c r="BI271" s="1119" t="s">
        <v>35</v>
      </c>
      <c r="BJ271" s="1119" t="s">
        <v>35</v>
      </c>
      <c r="BK271" s="1119" t="s">
        <v>35</v>
      </c>
      <c r="BL271" s="1139" t="s">
        <v>35</v>
      </c>
      <c r="BM271" s="1099" t="s">
        <v>35</v>
      </c>
      <c r="BN271" s="1119" t="s">
        <v>35</v>
      </c>
      <c r="BO271" s="1119" t="s">
        <v>35</v>
      </c>
      <c r="BP271" s="1119" t="s">
        <v>35</v>
      </c>
      <c r="BQ271" s="1139" t="s">
        <v>35</v>
      </c>
      <c r="BR271" s="1099" t="s">
        <v>35</v>
      </c>
      <c r="BS271" s="1119" t="s">
        <v>35</v>
      </c>
      <c r="BT271" s="1119" t="s">
        <v>35</v>
      </c>
      <c r="BU271" s="1119" t="s">
        <v>35</v>
      </c>
      <c r="BV271" s="1119" t="s">
        <v>35</v>
      </c>
      <c r="BW271" s="1119" t="s">
        <v>35</v>
      </c>
      <c r="BX271" s="1119" t="s">
        <v>35</v>
      </c>
      <c r="BY271" s="1176" t="s">
        <v>35</v>
      </c>
      <c r="BZ271" s="1885"/>
      <c r="CA271" s="1885"/>
      <c r="CB271" s="1885"/>
      <c r="CC271" s="1885"/>
      <c r="CD271" s="1885"/>
      <c r="CE271" s="1885"/>
      <c r="CF271" s="1885"/>
      <c r="CG271" s="1885"/>
      <c r="CH271" s="1885"/>
      <c r="CI271" s="1885"/>
      <c r="CJ271" s="1885"/>
      <c r="CK271" s="1885"/>
      <c r="CL271" s="1885"/>
      <c r="CM271" s="1885"/>
      <c r="CN271" s="1885"/>
      <c r="CO271" s="1885"/>
      <c r="CP271" s="1885"/>
      <c r="CQ271" s="1885"/>
      <c r="CR271" s="1885"/>
      <c r="CS271" s="1885"/>
      <c r="CT271" s="1885"/>
      <c r="CU271" s="1885"/>
      <c r="CV271" s="1885"/>
      <c r="CW271" s="1885"/>
      <c r="CX271" s="1885"/>
      <c r="CY271" s="1885"/>
      <c r="CZ271" s="1885"/>
    </row>
    <row r="272" s="637" customFormat="true" ht="15" customHeight="true" x14ac:dyDescent="0.2">
      <c r="B272" s="638"/>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273"/>
      <c r="BB272" s="295" t="s">
        <v>48</v>
      </c>
      <c r="BC272" s="1099" t="s">
        <v>35</v>
      </c>
      <c r="BD272" s="1119" t="s">
        <v>35</v>
      </c>
      <c r="BE272" s="1119" t="s">
        <v>35</v>
      </c>
      <c r="BF272" s="1119" t="s">
        <v>35</v>
      </c>
      <c r="BG272" s="1139" t="s">
        <v>35</v>
      </c>
      <c r="BH272" s="1099" t="s">
        <v>35</v>
      </c>
      <c r="BI272" s="1119" t="s">
        <v>35</v>
      </c>
      <c r="BJ272" s="1119" t="s">
        <v>35</v>
      </c>
      <c r="BK272" s="1119" t="s">
        <v>35</v>
      </c>
      <c r="BL272" s="1139" t="s">
        <v>35</v>
      </c>
      <c r="BM272" s="1099" t="s">
        <v>35</v>
      </c>
      <c r="BN272" s="1119" t="s">
        <v>35</v>
      </c>
      <c r="BO272" s="1119" t="s">
        <v>35</v>
      </c>
      <c r="BP272" s="1119" t="s">
        <v>35</v>
      </c>
      <c r="BQ272" s="1139" t="s">
        <v>35</v>
      </c>
      <c r="BR272" s="1099" t="s">
        <v>35</v>
      </c>
      <c r="BS272" s="1119" t="s">
        <v>35</v>
      </c>
      <c r="BT272" s="1119" t="s">
        <v>35</v>
      </c>
      <c r="BU272" s="1119" t="s">
        <v>35</v>
      </c>
      <c r="BV272" s="1119" t="s">
        <v>35</v>
      </c>
      <c r="BW272" s="1119" t="s">
        <v>35</v>
      </c>
      <c r="BX272" s="1119" t="s">
        <v>35</v>
      </c>
      <c r="BY272" s="1176" t="s">
        <v>35</v>
      </c>
      <c r="BZ272" s="1885"/>
      <c r="CA272" s="1885"/>
      <c r="CB272" s="1885"/>
      <c r="CC272" s="1885"/>
      <c r="CD272" s="1885"/>
      <c r="CE272" s="1885"/>
      <c r="CF272" s="1885"/>
      <c r="CG272" s="1885"/>
      <c r="CH272" s="1885"/>
      <c r="CI272" s="1885"/>
      <c r="CJ272" s="1885"/>
      <c r="CK272" s="1885"/>
      <c r="CL272" s="1885"/>
      <c r="CM272" s="1885"/>
      <c r="CN272" s="1885"/>
      <c r="CO272" s="1885"/>
      <c r="CP272" s="1885"/>
      <c r="CQ272" s="1885"/>
      <c r="CR272" s="1885"/>
      <c r="CS272" s="1885"/>
      <c r="CT272" s="1885"/>
      <c r="CU272" s="1885"/>
      <c r="CV272" s="1885"/>
      <c r="CW272" s="1885"/>
      <c r="CX272" s="1885"/>
      <c r="CY272" s="1885"/>
      <c r="CZ272" s="1885"/>
    </row>
    <row r="273" s="637" customFormat="true" ht="15" customHeight="true" x14ac:dyDescent="0.2">
      <c r="B273" s="638"/>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273"/>
      <c r="BB273" s="295" t="s">
        <v>112</v>
      </c>
      <c r="BC273" s="1099" t="s">
        <v>35</v>
      </c>
      <c r="BD273" s="1119" t="s">
        <v>35</v>
      </c>
      <c r="BE273" s="1119" t="s">
        <v>35</v>
      </c>
      <c r="BF273" s="1119" t="s">
        <v>35</v>
      </c>
      <c r="BG273" s="1139" t="s">
        <v>35</v>
      </c>
      <c r="BH273" s="1099" t="s">
        <v>35</v>
      </c>
      <c r="BI273" s="1119" t="s">
        <v>35</v>
      </c>
      <c r="BJ273" s="1119" t="s">
        <v>35</v>
      </c>
      <c r="BK273" s="1119" t="s">
        <v>35</v>
      </c>
      <c r="BL273" s="1139" t="s">
        <v>35</v>
      </c>
      <c r="BM273" s="1099" t="s">
        <v>35</v>
      </c>
      <c r="BN273" s="1119" t="s">
        <v>35</v>
      </c>
      <c r="BO273" s="1119" t="s">
        <v>35</v>
      </c>
      <c r="BP273" s="1119" t="s">
        <v>35</v>
      </c>
      <c r="BQ273" s="1139" t="s">
        <v>35</v>
      </c>
      <c r="BR273" s="1099" t="s">
        <v>35</v>
      </c>
      <c r="BS273" s="1119" t="s">
        <v>35</v>
      </c>
      <c r="BT273" s="1119" t="s">
        <v>35</v>
      </c>
      <c r="BU273" s="1119" t="s">
        <v>35</v>
      </c>
      <c r="BV273" s="1119" t="s">
        <v>35</v>
      </c>
      <c r="BW273" s="1119" t="s">
        <v>35</v>
      </c>
      <c r="BX273" s="1119" t="s">
        <v>35</v>
      </c>
      <c r="BY273" s="1176" t="s">
        <v>35</v>
      </c>
      <c r="BZ273" s="1885"/>
      <c r="CA273" s="1885"/>
      <c r="CB273" s="1885"/>
      <c r="CC273" s="1885"/>
      <c r="CD273" s="1885"/>
      <c r="CE273" s="1885"/>
      <c r="CF273" s="1885"/>
      <c r="CG273" s="1885"/>
      <c r="CH273" s="1885"/>
      <c r="CI273" s="1885"/>
      <c r="CJ273" s="1885"/>
      <c r="CK273" s="1885"/>
      <c r="CL273" s="1885"/>
      <c r="CM273" s="1885"/>
      <c r="CN273" s="1885"/>
      <c r="CO273" s="1885"/>
      <c r="CP273" s="1885"/>
      <c r="CQ273" s="1885"/>
      <c r="CR273" s="1885"/>
      <c r="CS273" s="1885"/>
      <c r="CT273" s="1885"/>
      <c r="CU273" s="1885"/>
      <c r="CV273" s="1885"/>
      <c r="CW273" s="1885"/>
      <c r="CX273" s="1885"/>
      <c r="CY273" s="1885"/>
      <c r="CZ273" s="1885"/>
    </row>
    <row r="274" s="637" customFormat="true" ht="15" customHeight="true" x14ac:dyDescent="0.2">
      <c r="B274" s="638"/>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273" t="s">
        <v>76</v>
      </c>
      <c r="BB274" s="295" t="s">
        <v>49</v>
      </c>
      <c r="BC274" s="1099" t="s">
        <v>35</v>
      </c>
      <c r="BD274" s="1118" t="s">
        <v>35</v>
      </c>
      <c r="BE274" s="1118" t="s">
        <v>35</v>
      </c>
      <c r="BF274" s="1118" t="s">
        <v>35</v>
      </c>
      <c r="BG274" s="1138" t="s">
        <v>35</v>
      </c>
      <c r="BH274" s="1158" t="s">
        <v>35</v>
      </c>
      <c r="BI274" s="1118" t="s">
        <v>35</v>
      </c>
      <c r="BJ274" s="1118" t="s">
        <v>35</v>
      </c>
      <c r="BK274" s="1118" t="s">
        <v>35</v>
      </c>
      <c r="BL274" s="1138" t="s">
        <v>35</v>
      </c>
      <c r="BM274" s="1158" t="s">
        <v>35</v>
      </c>
      <c r="BN274" s="1118" t="s">
        <v>35</v>
      </c>
      <c r="BO274" s="1118" t="s">
        <v>35</v>
      </c>
      <c r="BP274" s="1118" t="s">
        <v>35</v>
      </c>
      <c r="BQ274" s="1138" t="s">
        <v>35</v>
      </c>
      <c r="BR274" s="1158" t="s">
        <v>35</v>
      </c>
      <c r="BS274" s="1118" t="s">
        <v>35</v>
      </c>
      <c r="BT274" s="1118" t="s">
        <v>35</v>
      </c>
      <c r="BU274" s="1118" t="s">
        <v>35</v>
      </c>
      <c r="BV274" s="1118" t="s">
        <v>35</v>
      </c>
      <c r="BW274" s="1118" t="s">
        <v>35</v>
      </c>
      <c r="BX274" s="1118" t="s">
        <v>35</v>
      </c>
      <c r="BY274" s="1175" t="s">
        <v>35</v>
      </c>
      <c r="BZ274" s="1884"/>
      <c r="CA274" s="1884"/>
      <c r="CB274" s="1884"/>
      <c r="CC274" s="1884"/>
      <c r="CD274" s="1884"/>
      <c r="CE274" s="1884"/>
      <c r="CF274" s="1884"/>
      <c r="CG274" s="1884"/>
      <c r="CH274" s="1884"/>
      <c r="CI274" s="1884"/>
      <c r="CJ274" s="1884"/>
      <c r="CK274" s="1884"/>
      <c r="CL274" s="1884"/>
      <c r="CM274" s="1884"/>
      <c r="CN274" s="1884"/>
      <c r="CO274" s="1884"/>
      <c r="CP274" s="1884"/>
      <c r="CQ274" s="1884"/>
      <c r="CR274" s="1884"/>
      <c r="CS274" s="1884"/>
      <c r="CT274" s="1884"/>
      <c r="CU274" s="1884"/>
      <c r="CV274" s="1884"/>
      <c r="CW274" s="1884"/>
      <c r="CX274" s="1884"/>
      <c r="CY274" s="1884"/>
      <c r="CZ274" s="1884"/>
    </row>
    <row r="275" s="637" customFormat="true" ht="15" customHeight="true" x14ac:dyDescent="0.2">
      <c r="B275" s="638"/>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273"/>
      <c r="BB275" s="295" t="s">
        <v>48</v>
      </c>
      <c r="BC275" s="1099" t="s">
        <v>35</v>
      </c>
      <c r="BD275" s="1118" t="s">
        <v>35</v>
      </c>
      <c r="BE275" s="1118" t="s">
        <v>35</v>
      </c>
      <c r="BF275" s="1118" t="s">
        <v>35</v>
      </c>
      <c r="BG275" s="1138" t="s">
        <v>35</v>
      </c>
      <c r="BH275" s="1158" t="s">
        <v>35</v>
      </c>
      <c r="BI275" s="1118" t="s">
        <v>35</v>
      </c>
      <c r="BJ275" s="1118" t="s">
        <v>35</v>
      </c>
      <c r="BK275" s="1118" t="s">
        <v>35</v>
      </c>
      <c r="BL275" s="1138" t="s">
        <v>35</v>
      </c>
      <c r="BM275" s="1158" t="s">
        <v>35</v>
      </c>
      <c r="BN275" s="1118" t="s">
        <v>35</v>
      </c>
      <c r="BO275" s="1118" t="s">
        <v>35</v>
      </c>
      <c r="BP275" s="1118" t="s">
        <v>35</v>
      </c>
      <c r="BQ275" s="1138" t="s">
        <v>35</v>
      </c>
      <c r="BR275" s="1158" t="s">
        <v>35</v>
      </c>
      <c r="BS275" s="1118" t="s">
        <v>35</v>
      </c>
      <c r="BT275" s="1118" t="s">
        <v>35</v>
      </c>
      <c r="BU275" s="1118" t="s">
        <v>35</v>
      </c>
      <c r="BV275" s="1118" t="s">
        <v>35</v>
      </c>
      <c r="BW275" s="1118" t="s">
        <v>35</v>
      </c>
      <c r="BX275" s="1118" t="s">
        <v>35</v>
      </c>
      <c r="BY275" s="1175" t="s">
        <v>35</v>
      </c>
      <c r="BZ275" s="1884"/>
      <c r="CA275" s="1884"/>
      <c r="CB275" s="1884"/>
      <c r="CC275" s="1884"/>
      <c r="CD275" s="1884"/>
      <c r="CE275" s="1884"/>
      <c r="CF275" s="1884"/>
      <c r="CG275" s="1884"/>
      <c r="CH275" s="1884"/>
      <c r="CI275" s="1884"/>
      <c r="CJ275" s="1884"/>
      <c r="CK275" s="1884"/>
      <c r="CL275" s="1884"/>
      <c r="CM275" s="1884"/>
      <c r="CN275" s="1884"/>
      <c r="CO275" s="1884"/>
      <c r="CP275" s="1884"/>
      <c r="CQ275" s="1884"/>
      <c r="CR275" s="1884"/>
      <c r="CS275" s="1884"/>
      <c r="CT275" s="1884"/>
      <c r="CU275" s="1884"/>
      <c r="CV275" s="1884"/>
      <c r="CW275" s="1884"/>
      <c r="CX275" s="1884"/>
      <c r="CY275" s="1884"/>
      <c r="CZ275" s="1884"/>
    </row>
    <row r="276" s="637" customFormat="true" ht="15" customHeight="true" x14ac:dyDescent="0.2">
      <c r="B276" s="638"/>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273"/>
      <c r="BB276" s="295" t="s">
        <v>113</v>
      </c>
      <c r="BC276" s="1099" t="s">
        <v>35</v>
      </c>
      <c r="BD276" s="1118" t="s">
        <v>35</v>
      </c>
      <c r="BE276" s="1118" t="s">
        <v>35</v>
      </c>
      <c r="BF276" s="1118" t="s">
        <v>35</v>
      </c>
      <c r="BG276" s="1138" t="s">
        <v>35</v>
      </c>
      <c r="BH276" s="1158" t="s">
        <v>35</v>
      </c>
      <c r="BI276" s="1118" t="s">
        <v>35</v>
      </c>
      <c r="BJ276" s="1118" t="s">
        <v>35</v>
      </c>
      <c r="BK276" s="1118" t="s">
        <v>35</v>
      </c>
      <c r="BL276" s="1138" t="s">
        <v>35</v>
      </c>
      <c r="BM276" s="1158" t="s">
        <v>35</v>
      </c>
      <c r="BN276" s="1118" t="s">
        <v>35</v>
      </c>
      <c r="BO276" s="1118" t="s">
        <v>35</v>
      </c>
      <c r="BP276" s="1118" t="s">
        <v>35</v>
      </c>
      <c r="BQ276" s="1138" t="s">
        <v>35</v>
      </c>
      <c r="BR276" s="1158" t="s">
        <v>35</v>
      </c>
      <c r="BS276" s="1118" t="s">
        <v>35</v>
      </c>
      <c r="BT276" s="1118" t="s">
        <v>35</v>
      </c>
      <c r="BU276" s="1118" t="s">
        <v>35</v>
      </c>
      <c r="BV276" s="1118" t="s">
        <v>35</v>
      </c>
      <c r="BW276" s="1118" t="s">
        <v>35</v>
      </c>
      <c r="BX276" s="1118" t="s">
        <v>35</v>
      </c>
      <c r="BY276" s="1175" t="s">
        <v>35</v>
      </c>
      <c r="BZ276" s="1884"/>
      <c r="CA276" s="1884"/>
      <c r="CB276" s="1884"/>
      <c r="CC276" s="1884"/>
      <c r="CD276" s="1884"/>
      <c r="CE276" s="1884"/>
      <c r="CF276" s="1884"/>
      <c r="CG276" s="1884"/>
      <c r="CH276" s="1884"/>
      <c r="CI276" s="1884"/>
      <c r="CJ276" s="1884"/>
      <c r="CK276" s="1884"/>
      <c r="CL276" s="1884"/>
      <c r="CM276" s="1884"/>
      <c r="CN276" s="1884"/>
      <c r="CO276" s="1884"/>
      <c r="CP276" s="1884"/>
      <c r="CQ276" s="1884"/>
      <c r="CR276" s="1884"/>
      <c r="CS276" s="1884"/>
      <c r="CT276" s="1884"/>
      <c r="CU276" s="1884"/>
      <c r="CV276" s="1884"/>
      <c r="CW276" s="1884"/>
      <c r="CX276" s="1884"/>
      <c r="CY276" s="1884"/>
      <c r="CZ276" s="1884"/>
    </row>
    <row r="277" s="637" customFormat="true" ht="15" customHeight="true" x14ac:dyDescent="0.2">
      <c r="B277" s="638"/>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273" t="s">
        <v>77</v>
      </c>
      <c r="BB277" s="295" t="s">
        <v>78</v>
      </c>
      <c r="BC277" s="1099" t="s">
        <v>35</v>
      </c>
      <c r="BD277" s="1118" t="s">
        <v>35</v>
      </c>
      <c r="BE277" s="1118" t="s">
        <v>35</v>
      </c>
      <c r="BF277" s="1118" t="s">
        <v>35</v>
      </c>
      <c r="BG277" s="1138" t="s">
        <v>35</v>
      </c>
      <c r="BH277" s="1158" t="s">
        <v>35</v>
      </c>
      <c r="BI277" s="1118" t="s">
        <v>35</v>
      </c>
      <c r="BJ277" s="1118" t="s">
        <v>35</v>
      </c>
      <c r="BK277" s="1118" t="s">
        <v>35</v>
      </c>
      <c r="BL277" s="1138" t="s">
        <v>35</v>
      </c>
      <c r="BM277" s="1158" t="s">
        <v>35</v>
      </c>
      <c r="BN277" s="1118" t="s">
        <v>35</v>
      </c>
      <c r="BO277" s="1118" t="s">
        <v>35</v>
      </c>
      <c r="BP277" s="1118" t="s">
        <v>35</v>
      </c>
      <c r="BQ277" s="1138" t="s">
        <v>35</v>
      </c>
      <c r="BR277" s="1158" t="s">
        <v>35</v>
      </c>
      <c r="BS277" s="1118" t="s">
        <v>35</v>
      </c>
      <c r="BT277" s="1118" t="s">
        <v>35</v>
      </c>
      <c r="BU277" s="1118" t="s">
        <v>35</v>
      </c>
      <c r="BV277" s="1118" t="s">
        <v>35</v>
      </c>
      <c r="BW277" s="1118" t="s">
        <v>35</v>
      </c>
      <c r="BX277" s="1118" t="s">
        <v>35</v>
      </c>
      <c r="BY277" s="1175" t="s">
        <v>35</v>
      </c>
      <c r="BZ277" s="1884"/>
      <c r="CA277" s="1884"/>
      <c r="CB277" s="1884"/>
      <c r="CC277" s="1884"/>
      <c r="CD277" s="1884"/>
      <c r="CE277" s="1884"/>
      <c r="CF277" s="1884"/>
      <c r="CG277" s="1884"/>
      <c r="CH277" s="1884"/>
      <c r="CI277" s="1884"/>
      <c r="CJ277" s="1884"/>
      <c r="CK277" s="1884"/>
      <c r="CL277" s="1884"/>
      <c r="CM277" s="1884"/>
      <c r="CN277" s="1884"/>
      <c r="CO277" s="1884"/>
      <c r="CP277" s="1884"/>
      <c r="CQ277" s="1884"/>
      <c r="CR277" s="1884"/>
      <c r="CS277" s="1884"/>
      <c r="CT277" s="1884"/>
      <c r="CU277" s="1884"/>
      <c r="CV277" s="1884"/>
      <c r="CW277" s="1884"/>
      <c r="CX277" s="1884"/>
      <c r="CY277" s="1884"/>
      <c r="CZ277" s="1884"/>
    </row>
    <row r="278" s="637" customFormat="true" ht="15" customHeight="true" x14ac:dyDescent="0.2">
      <c r="B278" s="638"/>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273"/>
      <c r="BB278" s="295" t="s">
        <v>79</v>
      </c>
      <c r="BC278" s="1099" t="s">
        <v>35</v>
      </c>
      <c r="BD278" s="1118" t="s">
        <v>35</v>
      </c>
      <c r="BE278" s="1118" t="s">
        <v>35</v>
      </c>
      <c r="BF278" s="1118" t="s">
        <v>35</v>
      </c>
      <c r="BG278" s="1138" t="s">
        <v>35</v>
      </c>
      <c r="BH278" s="1158" t="s">
        <v>35</v>
      </c>
      <c r="BI278" s="1118" t="s">
        <v>35</v>
      </c>
      <c r="BJ278" s="1118" t="s">
        <v>35</v>
      </c>
      <c r="BK278" s="1118" t="s">
        <v>35</v>
      </c>
      <c r="BL278" s="1138" t="s">
        <v>35</v>
      </c>
      <c r="BM278" s="1158" t="s">
        <v>35</v>
      </c>
      <c r="BN278" s="1118" t="s">
        <v>35</v>
      </c>
      <c r="BO278" s="1118" t="s">
        <v>35</v>
      </c>
      <c r="BP278" s="1118" t="s">
        <v>35</v>
      </c>
      <c r="BQ278" s="1138" t="s">
        <v>35</v>
      </c>
      <c r="BR278" s="1158" t="s">
        <v>35</v>
      </c>
      <c r="BS278" s="1118" t="s">
        <v>35</v>
      </c>
      <c r="BT278" s="1118" t="s">
        <v>35</v>
      </c>
      <c r="BU278" s="1118" t="s">
        <v>35</v>
      </c>
      <c r="BV278" s="1118" t="s">
        <v>35</v>
      </c>
      <c r="BW278" s="1118" t="s">
        <v>35</v>
      </c>
      <c r="BX278" s="1118" t="s">
        <v>35</v>
      </c>
      <c r="BY278" s="1175" t="s">
        <v>35</v>
      </c>
      <c r="BZ278" s="1884"/>
      <c r="CA278" s="1884"/>
      <c r="CB278" s="1884"/>
      <c r="CC278" s="1884"/>
      <c r="CD278" s="1884"/>
      <c r="CE278" s="1884"/>
      <c r="CF278" s="1884"/>
      <c r="CG278" s="1884"/>
      <c r="CH278" s="1884"/>
      <c r="CI278" s="1884"/>
      <c r="CJ278" s="1884"/>
      <c r="CK278" s="1884"/>
      <c r="CL278" s="1884"/>
      <c r="CM278" s="1884"/>
      <c r="CN278" s="1884"/>
      <c r="CO278" s="1884"/>
      <c r="CP278" s="1884"/>
      <c r="CQ278" s="1884"/>
      <c r="CR278" s="1884"/>
      <c r="CS278" s="1884"/>
      <c r="CT278" s="1884"/>
      <c r="CU278" s="1884"/>
      <c r="CV278" s="1884"/>
      <c r="CW278" s="1884"/>
      <c r="CX278" s="1884"/>
      <c r="CY278" s="1884"/>
      <c r="CZ278" s="1884"/>
    </row>
    <row r="279" s="637" customFormat="true" ht="15" customHeight="true" x14ac:dyDescent="0.2">
      <c r="B279" s="638"/>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273"/>
      <c r="BB279" s="295" t="s">
        <v>80</v>
      </c>
      <c r="BC279" s="1099" t="s">
        <v>35</v>
      </c>
      <c r="BD279" s="1119" t="s">
        <v>35</v>
      </c>
      <c r="BE279" s="1119" t="s">
        <v>35</v>
      </c>
      <c r="BF279" s="1119" t="s">
        <v>35</v>
      </c>
      <c r="BG279" s="1139" t="s">
        <v>35</v>
      </c>
      <c r="BH279" s="1099" t="s">
        <v>35</v>
      </c>
      <c r="BI279" s="1119" t="s">
        <v>35</v>
      </c>
      <c r="BJ279" s="1119" t="s">
        <v>35</v>
      </c>
      <c r="BK279" s="1119" t="s">
        <v>35</v>
      </c>
      <c r="BL279" s="1139" t="s">
        <v>35</v>
      </c>
      <c r="BM279" s="1099" t="s">
        <v>35</v>
      </c>
      <c r="BN279" s="1119" t="s">
        <v>35</v>
      </c>
      <c r="BO279" s="1119" t="s">
        <v>35</v>
      </c>
      <c r="BP279" s="1119" t="s">
        <v>35</v>
      </c>
      <c r="BQ279" s="1139" t="s">
        <v>35</v>
      </c>
      <c r="BR279" s="1099" t="s">
        <v>35</v>
      </c>
      <c r="BS279" s="1119" t="s">
        <v>35</v>
      </c>
      <c r="BT279" s="1119" t="s">
        <v>35</v>
      </c>
      <c r="BU279" s="1119" t="s">
        <v>35</v>
      </c>
      <c r="BV279" s="1119" t="s">
        <v>35</v>
      </c>
      <c r="BW279" s="1119" t="s">
        <v>35</v>
      </c>
      <c r="BX279" s="1119" t="s">
        <v>35</v>
      </c>
      <c r="BY279" s="1176" t="s">
        <v>35</v>
      </c>
      <c r="BZ279" s="1885"/>
      <c r="CA279" s="1885"/>
      <c r="CB279" s="1885"/>
      <c r="CC279" s="1885"/>
      <c r="CD279" s="1885"/>
      <c r="CE279" s="1885"/>
      <c r="CF279" s="1885"/>
      <c r="CG279" s="1885"/>
      <c r="CH279" s="1885"/>
      <c r="CI279" s="1885"/>
      <c r="CJ279" s="1885"/>
      <c r="CK279" s="1885"/>
      <c r="CL279" s="1885"/>
      <c r="CM279" s="1885"/>
      <c r="CN279" s="1885"/>
      <c r="CO279" s="1885"/>
      <c r="CP279" s="1885"/>
      <c r="CQ279" s="1885"/>
      <c r="CR279" s="1885"/>
      <c r="CS279" s="1885"/>
      <c r="CT279" s="1885"/>
      <c r="CU279" s="1885"/>
      <c r="CV279" s="1885"/>
      <c r="CW279" s="1885"/>
      <c r="CX279" s="1885"/>
      <c r="CY279" s="1885"/>
      <c r="CZ279" s="1885"/>
    </row>
    <row r="280" s="637" customFormat="true" ht="15" customHeight="true" x14ac:dyDescent="0.2">
      <c r="B280" s="638"/>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73"/>
      <c r="BB280" s="295" t="s">
        <v>81</v>
      </c>
      <c r="BC280" s="1099" t="s">
        <v>35</v>
      </c>
      <c r="BD280" s="1119" t="s">
        <v>35</v>
      </c>
      <c r="BE280" s="1119" t="s">
        <v>35</v>
      </c>
      <c r="BF280" s="1119" t="s">
        <v>35</v>
      </c>
      <c r="BG280" s="1139" t="s">
        <v>35</v>
      </c>
      <c r="BH280" s="1099" t="s">
        <v>35</v>
      </c>
      <c r="BI280" s="1119" t="s">
        <v>35</v>
      </c>
      <c r="BJ280" s="1119" t="s">
        <v>35</v>
      </c>
      <c r="BK280" s="1119" t="s">
        <v>35</v>
      </c>
      <c r="BL280" s="1139" t="s">
        <v>35</v>
      </c>
      <c r="BM280" s="1099" t="s">
        <v>35</v>
      </c>
      <c r="BN280" s="1119" t="s">
        <v>35</v>
      </c>
      <c r="BO280" s="1119" t="s">
        <v>35</v>
      </c>
      <c r="BP280" s="1119" t="s">
        <v>35</v>
      </c>
      <c r="BQ280" s="1139" t="s">
        <v>35</v>
      </c>
      <c r="BR280" s="1099" t="s">
        <v>35</v>
      </c>
      <c r="BS280" s="1119" t="s">
        <v>35</v>
      </c>
      <c r="BT280" s="1119" t="s">
        <v>35</v>
      </c>
      <c r="BU280" s="1119" t="s">
        <v>35</v>
      </c>
      <c r="BV280" s="1119" t="s">
        <v>35</v>
      </c>
      <c r="BW280" s="1119" t="s">
        <v>35</v>
      </c>
      <c r="BX280" s="1119" t="s">
        <v>35</v>
      </c>
      <c r="BY280" s="1176" t="s">
        <v>35</v>
      </c>
      <c r="BZ280" s="1885"/>
      <c r="CA280" s="1885"/>
      <c r="CB280" s="1885"/>
      <c r="CC280" s="1885"/>
      <c r="CD280" s="1885"/>
      <c r="CE280" s="1885"/>
      <c r="CF280" s="1885"/>
      <c r="CG280" s="1885"/>
      <c r="CH280" s="1885"/>
      <c r="CI280" s="1885"/>
      <c r="CJ280" s="1885"/>
      <c r="CK280" s="1885"/>
      <c r="CL280" s="1885"/>
      <c r="CM280" s="1885"/>
      <c r="CN280" s="1885"/>
      <c r="CO280" s="1885"/>
      <c r="CP280" s="1885"/>
      <c r="CQ280" s="1885"/>
      <c r="CR280" s="1885"/>
      <c r="CS280" s="1885"/>
      <c r="CT280" s="1885"/>
      <c r="CU280" s="1885"/>
      <c r="CV280" s="1885"/>
      <c r="CW280" s="1885"/>
      <c r="CX280" s="1885"/>
      <c r="CY280" s="1885"/>
      <c r="CZ280" s="1885"/>
    </row>
    <row r="281" s="637" customFormat="true" ht="15" customHeight="true" x14ac:dyDescent="0.2">
      <c r="B281" s="638"/>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73"/>
      <c r="BB281" s="295" t="s">
        <v>82</v>
      </c>
      <c r="BC281" s="1099" t="s">
        <v>35</v>
      </c>
      <c r="BD281" s="1119" t="s">
        <v>35</v>
      </c>
      <c r="BE281" s="1119" t="s">
        <v>35</v>
      </c>
      <c r="BF281" s="1119" t="s">
        <v>35</v>
      </c>
      <c r="BG281" s="1139" t="s">
        <v>35</v>
      </c>
      <c r="BH281" s="1099" t="s">
        <v>35</v>
      </c>
      <c r="BI281" s="1119" t="s">
        <v>35</v>
      </c>
      <c r="BJ281" s="1119" t="s">
        <v>35</v>
      </c>
      <c r="BK281" s="1119" t="s">
        <v>35</v>
      </c>
      <c r="BL281" s="1139" t="s">
        <v>35</v>
      </c>
      <c r="BM281" s="1099" t="s">
        <v>35</v>
      </c>
      <c r="BN281" s="1119" t="s">
        <v>35</v>
      </c>
      <c r="BO281" s="1119" t="s">
        <v>35</v>
      </c>
      <c r="BP281" s="1119" t="s">
        <v>35</v>
      </c>
      <c r="BQ281" s="1139" t="s">
        <v>35</v>
      </c>
      <c r="BR281" s="1099" t="s">
        <v>35</v>
      </c>
      <c r="BS281" s="1119" t="s">
        <v>35</v>
      </c>
      <c r="BT281" s="1119" t="s">
        <v>35</v>
      </c>
      <c r="BU281" s="1119" t="s">
        <v>35</v>
      </c>
      <c r="BV281" s="1119" t="s">
        <v>35</v>
      </c>
      <c r="BW281" s="1119" t="s">
        <v>35</v>
      </c>
      <c r="BX281" s="1119" t="s">
        <v>35</v>
      </c>
      <c r="BY281" s="1176" t="s">
        <v>35</v>
      </c>
      <c r="BZ281" s="1885"/>
      <c r="CA281" s="1885"/>
      <c r="CB281" s="1885"/>
      <c r="CC281" s="1885"/>
      <c r="CD281" s="1885"/>
      <c r="CE281" s="1885"/>
      <c r="CF281" s="1885"/>
      <c r="CG281" s="1885"/>
      <c r="CH281" s="1885"/>
      <c r="CI281" s="1885"/>
      <c r="CJ281" s="1885"/>
      <c r="CK281" s="1885"/>
      <c r="CL281" s="1885"/>
      <c r="CM281" s="1885"/>
      <c r="CN281" s="1885"/>
      <c r="CO281" s="1885"/>
      <c r="CP281" s="1885"/>
      <c r="CQ281" s="1885"/>
      <c r="CR281" s="1885"/>
      <c r="CS281" s="1885"/>
      <c r="CT281" s="1885"/>
      <c r="CU281" s="1885"/>
      <c r="CV281" s="1885"/>
      <c r="CW281" s="1885"/>
      <c r="CX281" s="1885"/>
      <c r="CY281" s="1885"/>
      <c r="CZ281" s="1885"/>
    </row>
    <row r="282" s="637" customFormat="true" ht="15" customHeight="true" x14ac:dyDescent="0.2">
      <c r="B282" s="638"/>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73"/>
      <c r="BB282" s="295" t="s">
        <v>83</v>
      </c>
      <c r="BC282" s="1099" t="s">
        <v>35</v>
      </c>
      <c r="BD282" s="1119" t="s">
        <v>35</v>
      </c>
      <c r="BE282" s="1119" t="s">
        <v>35</v>
      </c>
      <c r="BF282" s="1119" t="s">
        <v>35</v>
      </c>
      <c r="BG282" s="1139" t="s">
        <v>35</v>
      </c>
      <c r="BH282" s="1099" t="s">
        <v>35</v>
      </c>
      <c r="BI282" s="1119" t="s">
        <v>35</v>
      </c>
      <c r="BJ282" s="1119" t="s">
        <v>35</v>
      </c>
      <c r="BK282" s="1119" t="s">
        <v>35</v>
      </c>
      <c r="BL282" s="1139" t="s">
        <v>35</v>
      </c>
      <c r="BM282" s="1099" t="s">
        <v>35</v>
      </c>
      <c r="BN282" s="1119" t="s">
        <v>35</v>
      </c>
      <c r="BO282" s="1119" t="s">
        <v>35</v>
      </c>
      <c r="BP282" s="1119" t="s">
        <v>35</v>
      </c>
      <c r="BQ282" s="1139" t="s">
        <v>35</v>
      </c>
      <c r="BR282" s="1099" t="s">
        <v>35</v>
      </c>
      <c r="BS282" s="1119" t="s">
        <v>35</v>
      </c>
      <c r="BT282" s="1119" t="s">
        <v>35</v>
      </c>
      <c r="BU282" s="1119" t="s">
        <v>35</v>
      </c>
      <c r="BV282" s="1119" t="s">
        <v>35</v>
      </c>
      <c r="BW282" s="1119" t="s">
        <v>35</v>
      </c>
      <c r="BX282" s="1119" t="s">
        <v>35</v>
      </c>
      <c r="BY282" s="1176" t="s">
        <v>35</v>
      </c>
      <c r="BZ282" s="1885"/>
      <c r="CA282" s="1885"/>
      <c r="CB282" s="1885"/>
      <c r="CC282" s="1885"/>
      <c r="CD282" s="1885"/>
      <c r="CE282" s="1885"/>
      <c r="CF282" s="1885"/>
      <c r="CG282" s="1885"/>
      <c r="CH282" s="1885"/>
      <c r="CI282" s="1885"/>
      <c r="CJ282" s="1885"/>
      <c r="CK282" s="1885"/>
      <c r="CL282" s="1885"/>
      <c r="CM282" s="1885"/>
      <c r="CN282" s="1885"/>
      <c r="CO282" s="1885"/>
      <c r="CP282" s="1885"/>
      <c r="CQ282" s="1885"/>
      <c r="CR282" s="1885"/>
      <c r="CS282" s="1885"/>
      <c r="CT282" s="1885"/>
      <c r="CU282" s="1885"/>
      <c r="CV282" s="1885"/>
      <c r="CW282" s="1885"/>
      <c r="CX282" s="1885"/>
      <c r="CY282" s="1885"/>
      <c r="CZ282" s="1885"/>
    </row>
    <row r="283" s="637" customFormat="true" ht="15" customHeight="true" x14ac:dyDescent="0.2">
      <c r="B283" s="638"/>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73"/>
      <c r="BB283" s="295" t="s">
        <v>84</v>
      </c>
      <c r="BC283" s="1099" t="s">
        <v>35</v>
      </c>
      <c r="BD283" s="1119" t="s">
        <v>35</v>
      </c>
      <c r="BE283" s="1119" t="s">
        <v>35</v>
      </c>
      <c r="BF283" s="1119" t="s">
        <v>35</v>
      </c>
      <c r="BG283" s="1139" t="s">
        <v>35</v>
      </c>
      <c r="BH283" s="1099" t="s">
        <v>35</v>
      </c>
      <c r="BI283" s="1119" t="s">
        <v>35</v>
      </c>
      <c r="BJ283" s="1119" t="s">
        <v>35</v>
      </c>
      <c r="BK283" s="1119" t="s">
        <v>35</v>
      </c>
      <c r="BL283" s="1139" t="s">
        <v>35</v>
      </c>
      <c r="BM283" s="1099" t="s">
        <v>35</v>
      </c>
      <c r="BN283" s="1119" t="s">
        <v>35</v>
      </c>
      <c r="BO283" s="1119" t="s">
        <v>35</v>
      </c>
      <c r="BP283" s="1119" t="s">
        <v>35</v>
      </c>
      <c r="BQ283" s="1139" t="s">
        <v>35</v>
      </c>
      <c r="BR283" s="1099" t="s">
        <v>35</v>
      </c>
      <c r="BS283" s="1119" t="s">
        <v>35</v>
      </c>
      <c r="BT283" s="1119" t="s">
        <v>35</v>
      </c>
      <c r="BU283" s="1119" t="s">
        <v>35</v>
      </c>
      <c r="BV283" s="1119" t="s">
        <v>35</v>
      </c>
      <c r="BW283" s="1119" t="s">
        <v>35</v>
      </c>
      <c r="BX283" s="1119" t="s">
        <v>35</v>
      </c>
      <c r="BY283" s="1176" t="s">
        <v>35</v>
      </c>
      <c r="BZ283" s="1885"/>
      <c r="CA283" s="1885"/>
      <c r="CB283" s="1885"/>
      <c r="CC283" s="1885"/>
      <c r="CD283" s="1885"/>
      <c r="CE283" s="1885"/>
      <c r="CF283" s="1885"/>
      <c r="CG283" s="1885"/>
      <c r="CH283" s="1885"/>
      <c r="CI283" s="1885"/>
      <c r="CJ283" s="1885"/>
      <c r="CK283" s="1885"/>
      <c r="CL283" s="1885"/>
      <c r="CM283" s="1885"/>
      <c r="CN283" s="1885"/>
      <c r="CO283" s="1885"/>
      <c r="CP283" s="1885"/>
      <c r="CQ283" s="1885"/>
      <c r="CR283" s="1885"/>
      <c r="CS283" s="1885"/>
      <c r="CT283" s="1885"/>
      <c r="CU283" s="1885"/>
      <c r="CV283" s="1885"/>
      <c r="CW283" s="1885"/>
      <c r="CX283" s="1885"/>
      <c r="CY283" s="1885"/>
      <c r="CZ283" s="1885"/>
    </row>
    <row r="284" s="637" customFormat="true" ht="15" customHeight="true" x14ac:dyDescent="0.2">
      <c r="B284" s="638"/>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74"/>
      <c r="BB284" s="296" t="s">
        <v>113</v>
      </c>
      <c r="BC284" s="1100" t="s">
        <v>35</v>
      </c>
      <c r="BD284" s="1120" t="s">
        <v>35</v>
      </c>
      <c r="BE284" s="1120" t="s">
        <v>35</v>
      </c>
      <c r="BF284" s="1120" t="s">
        <v>35</v>
      </c>
      <c r="BG284" s="1140" t="s">
        <v>35</v>
      </c>
      <c r="BH284" s="1159" t="s">
        <v>35</v>
      </c>
      <c r="BI284" s="1120" t="s">
        <v>35</v>
      </c>
      <c r="BJ284" s="1120" t="s">
        <v>35</v>
      </c>
      <c r="BK284" s="1120" t="s">
        <v>35</v>
      </c>
      <c r="BL284" s="1140" t="s">
        <v>35</v>
      </c>
      <c r="BM284" s="1159" t="s">
        <v>35</v>
      </c>
      <c r="BN284" s="1120" t="s">
        <v>35</v>
      </c>
      <c r="BO284" s="1120" t="s">
        <v>35</v>
      </c>
      <c r="BP284" s="1120" t="s">
        <v>35</v>
      </c>
      <c r="BQ284" s="1140" t="s">
        <v>35</v>
      </c>
      <c r="BR284" s="1159" t="s">
        <v>35</v>
      </c>
      <c r="BS284" s="1120" t="s">
        <v>35</v>
      </c>
      <c r="BT284" s="1120" t="s">
        <v>35</v>
      </c>
      <c r="BU284" s="1120" t="s">
        <v>35</v>
      </c>
      <c r="BV284" s="1120" t="s">
        <v>35</v>
      </c>
      <c r="BW284" s="1120" t="s">
        <v>35</v>
      </c>
      <c r="BX284" s="1120" t="s">
        <v>35</v>
      </c>
      <c r="BY284" s="1177" t="s">
        <v>35</v>
      </c>
      <c r="BZ284" s="1886"/>
      <c r="CA284" s="1886"/>
      <c r="CB284" s="1886"/>
      <c r="CC284" s="1886"/>
      <c r="CD284" s="1886"/>
      <c r="CE284" s="1886"/>
      <c r="CF284" s="1886"/>
      <c r="CG284" s="1886"/>
      <c r="CH284" s="1886"/>
      <c r="CI284" s="1886"/>
      <c r="CJ284" s="1886"/>
      <c r="CK284" s="1886"/>
      <c r="CL284" s="1886"/>
      <c r="CM284" s="1886"/>
      <c r="CN284" s="1886"/>
      <c r="CO284" s="1886"/>
      <c r="CP284" s="1886"/>
      <c r="CQ284" s="1886"/>
      <c r="CR284" s="1886"/>
      <c r="CS284" s="1886"/>
      <c r="CT284" s="1886"/>
      <c r="CU284" s="1886"/>
      <c r="CV284" s="1886"/>
      <c r="CW284" s="1886"/>
      <c r="CX284" s="1886"/>
      <c r="CY284" s="1886"/>
      <c r="CZ284" s="1886"/>
    </row>
    <row r="285" s="637" customFormat="true" ht="15" customHeight="true" x14ac:dyDescent="0.2">
      <c r="B285" s="638"/>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637" customFormat="true" ht="15" customHeight="true" x14ac:dyDescent="0.2">
      <c r="B286" s="638"/>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637" customFormat="true" ht="15" customHeight="true" x14ac:dyDescent="0.2">
      <c r="B287" s="638"/>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637" customFormat="true" ht="15" customHeight="true" x14ac:dyDescent="0.2">
      <c r="B288" s="638"/>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637" customFormat="true" ht="15" customHeight="true" x14ac:dyDescent="0.2">
      <c r="A289" s="409"/>
      <c r="B289" s="410"/>
      <c r="C289" s="411"/>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637" customFormat="true" ht="15" customHeight="true" x14ac:dyDescent="0.2">
      <c r="A290" s="667"/>
      <c r="B290" s="668"/>
      <c r="C290" s="669"/>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637" customFormat="true" ht="15" customHeight="true" x14ac:dyDescent="0.2">
      <c r="A291" s="670"/>
      <c r="B291" s="671"/>
      <c r="C291" s="672"/>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637" customFormat="true" ht="15" customHeight="true" x14ac:dyDescent="0.2">
      <c r="A292" s="673"/>
      <c r="B292" s="674"/>
      <c r="C292" s="675"/>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637" customFormat="true" ht="15" customHeight="true" x14ac:dyDescent="0.2">
      <c r="A293" s="676"/>
      <c r="B293" s="677"/>
      <c r="C293" s="678"/>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637" customFormat="true" ht="15" customHeight="true" x14ac:dyDescent="0.2">
      <c r="A294" s="679"/>
      <c r="B294" s="680"/>
      <c r="C294" s="681"/>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637" customFormat="true" ht="15" customHeight="true" x14ac:dyDescent="0.2">
      <c r="A295" s="679"/>
      <c r="B295" s="680"/>
      <c r="C295" s="681"/>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637" customFormat="true" ht="15" customHeight="true" x14ac:dyDescent="0.2">
      <c r="A296" s="679"/>
      <c r="B296" s="682"/>
      <c r="C296" s="681"/>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637" customFormat="true" ht="15" customHeight="true" x14ac:dyDescent="0.2">
      <c r="A297" s="683"/>
      <c r="B297" s="684"/>
      <c r="C297" s="685"/>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637" customFormat="true" ht="15" customHeight="true" x14ac:dyDescent="0.2">
      <c r="B298" s="638"/>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637" customFormat="true" ht="15" customHeight="true" x14ac:dyDescent="0.2">
      <c r="A299" s="412"/>
      <c r="B299" s="413"/>
      <c r="C299" s="414"/>
      <c r="D299" s="415"/>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637" customFormat="true" ht="15" customHeight="true" x14ac:dyDescent="0.2">
      <c r="A300" s="686"/>
      <c r="B300" s="687"/>
      <c r="C300" s="688"/>
      <c r="D300" s="689"/>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637" customFormat="true" ht="15" customHeight="true" x14ac:dyDescent="0.2">
      <c r="A301" s="690"/>
      <c r="B301" s="691"/>
      <c r="C301" s="692"/>
      <c r="D301" s="693"/>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637" customFormat="true" ht="15" customHeight="true" x14ac:dyDescent="0.2">
      <c r="A302" s="694"/>
      <c r="B302" s="695"/>
      <c r="C302" s="696"/>
      <c r="D302" s="697"/>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637" customFormat="true" ht="15" customHeight="true" x14ac:dyDescent="0.2">
      <c r="A303" s="698"/>
      <c r="B303" s="699"/>
      <c r="C303" s="700"/>
      <c r="D303" s="701"/>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637" customFormat="true" ht="15" customHeight="true" x14ac:dyDescent="0.2">
      <c r="A304" s="702"/>
      <c r="B304" s="703"/>
      <c r="C304" s="704"/>
      <c r="D304" s="705"/>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637" customFormat="true" ht="15" customHeight="true" x14ac:dyDescent="0.2">
      <c r="A305" s="706"/>
      <c r="B305" s="707"/>
      <c r="C305" s="708"/>
      <c r="D305" s="709"/>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637" customFormat="true" ht="15" customHeight="true" x14ac:dyDescent="0.2">
      <c r="B306" s="638"/>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637" customFormat="true" ht="15" customHeight="true" x14ac:dyDescent="0.2">
      <c r="B307" s="638"/>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637" customFormat="true" ht="15" customHeight="true" x14ac:dyDescent="0.2">
      <c r="B308" s="638"/>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637" customFormat="true" ht="15" customHeight="true" x14ac:dyDescent="0.2">
      <c r="B309" s="638"/>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637" customFormat="true" ht="15" customHeight="true" x14ac:dyDescent="0.2">
      <c r="B310" s="638"/>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637" customFormat="true" ht="15" customHeight="true" x14ac:dyDescent="0.2">
      <c r="B311" s="638"/>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637" customFormat="true" ht="15" customHeight="true" x14ac:dyDescent="0.2">
      <c r="B312" s="638"/>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637" customFormat="true" ht="15" customHeight="true" x14ac:dyDescent="0.2">
      <c r="B313" s="638"/>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637" customFormat="true" ht="15" customHeight="true" x14ac:dyDescent="0.2">
      <c r="B314" s="638"/>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637" customFormat="true" ht="15" customHeight="true" x14ac:dyDescent="0.2">
      <c r="B315" s="638"/>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637" customFormat="true" ht="15" customHeight="true" x14ac:dyDescent="0.2">
      <c r="B316" s="638"/>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637" customFormat="true" ht="15" customHeight="true" x14ac:dyDescent="0.2">
      <c r="B317" s="638"/>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637" customFormat="true" ht="15" customHeight="true" x14ac:dyDescent="0.2">
      <c r="B318" s="638"/>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637" customFormat="true" ht="15" customHeight="true" x14ac:dyDescent="0.2">
      <c r="B319" s="638"/>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637" customFormat="true" ht="15" customHeight="true" x14ac:dyDescent="0.2">
      <c r="B320" s="638"/>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637" customFormat="true" ht="15" customHeight="true" x14ac:dyDescent="0.2">
      <c r="B321" s="638"/>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637" customFormat="true" ht="15" customHeight="true" x14ac:dyDescent="0.2">
      <c r="B322" s="638"/>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637" customFormat="true" ht="15" customHeight="true" x14ac:dyDescent="0.2">
      <c r="B323" s="638"/>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637" customFormat="true" ht="15" customHeight="true" x14ac:dyDescent="0.2">
      <c r="B324" s="638"/>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637" customFormat="true" ht="15" customHeight="true" x14ac:dyDescent="0.2">
      <c r="B325" s="638"/>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637" customFormat="true" ht="15" customHeight="true" x14ac:dyDescent="0.2">
      <c r="B326" s="638"/>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637" customFormat="true" ht="15" customHeight="true" x14ac:dyDescent="0.2">
      <c r="B327" s="638"/>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637" customFormat="true" ht="15" customHeight="true" x14ac:dyDescent="0.2">
      <c r="B328" s="638"/>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637" customFormat="true" ht="250.15" customHeight="true" x14ac:dyDescent="0.2">
      <c r="B329" s="638"/>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6"/>
      <c r="BD330" s="396"/>
      <c r="BE330" s="396"/>
      <c r="BF330" s="396"/>
      <c r="BG330" s="396"/>
      <c r="BH330" s="396"/>
      <c r="BI330" s="396"/>
      <c r="BJ330" s="396"/>
      <c r="BK330" s="396"/>
      <c r="BL330" s="396"/>
      <c r="BM330" s="396"/>
      <c r="BN330" s="396"/>
      <c r="BO330" s="396"/>
      <c r="BP330" s="396"/>
      <c r="BQ330" s="396"/>
      <c r="BR330" s="396"/>
      <c r="BS330" s="396"/>
      <c r="BT330" s="396"/>
      <c r="BU330" s="396"/>
      <c r="BV330" s="396"/>
      <c r="BW330" s="396"/>
      <c r="BX330" s="396"/>
      <c r="BY330" s="396"/>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6"/>
      <c r="BD331" s="396"/>
      <c r="BE331" s="396"/>
      <c r="BF331" s="396"/>
      <c r="BG331" s="396"/>
      <c r="BH331" s="396"/>
      <c r="BI331" s="396"/>
      <c r="BJ331" s="396"/>
      <c r="BK331" s="396"/>
      <c r="BL331" s="396"/>
      <c r="BM331" s="396"/>
      <c r="BN331" s="396"/>
      <c r="BO331" s="396"/>
      <c r="BP331" s="396"/>
      <c r="BQ331" s="396"/>
      <c r="BR331" s="396"/>
      <c r="BS331" s="396"/>
      <c r="BT331" s="396"/>
      <c r="BU331" s="396"/>
      <c r="BV331" s="396"/>
      <c r="BW331" s="396"/>
      <c r="BX331" s="396"/>
      <c r="BY331" s="396"/>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6"/>
      <c r="BD332" s="396"/>
      <c r="BE332" s="396"/>
      <c r="BF332" s="396"/>
      <c r="BG332" s="396"/>
      <c r="BH332" s="396"/>
      <c r="BI332" s="396"/>
      <c r="BJ332" s="396"/>
      <c r="BK332" s="396"/>
      <c r="BL332" s="396"/>
      <c r="BM332" s="396"/>
      <c r="BN332" s="396"/>
      <c r="BO332" s="396"/>
      <c r="BP332" s="396"/>
      <c r="BQ332" s="396"/>
      <c r="BR332" s="396"/>
      <c r="BS332" s="396"/>
      <c r="BT332" s="396"/>
      <c r="BU332" s="396"/>
      <c r="BV332" s="396"/>
      <c r="BW332" s="396"/>
      <c r="BX332" s="396"/>
      <c r="BY332" s="396"/>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6"/>
      <c r="BD333" s="396"/>
      <c r="BE333" s="396"/>
      <c r="BF333" s="396"/>
      <c r="BG333" s="396"/>
      <c r="BH333" s="396"/>
      <c r="BI333" s="396"/>
      <c r="BJ333" s="396"/>
      <c r="BK333" s="396"/>
      <c r="BL333" s="396"/>
      <c r="BM333" s="396"/>
      <c r="BN333" s="396"/>
      <c r="BO333" s="396"/>
      <c r="BP333" s="396"/>
      <c r="BQ333" s="396"/>
      <c r="BR333" s="396"/>
      <c r="BS333" s="396"/>
      <c r="BT333" s="396"/>
      <c r="BU333" s="396"/>
      <c r="BV333" s="396"/>
      <c r="BW333" s="396"/>
      <c r="BX333" s="396"/>
      <c r="BY333" s="396"/>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6"/>
      <c r="BD334" s="396"/>
      <c r="BE334" s="396"/>
      <c r="BF334" s="396"/>
      <c r="BG334" s="396"/>
      <c r="BH334" s="396"/>
      <c r="BI334" s="396"/>
      <c r="BJ334" s="396"/>
      <c r="BK334" s="396"/>
      <c r="BL334" s="396"/>
      <c r="BM334" s="396"/>
      <c r="BN334" s="396"/>
      <c r="BO334" s="396"/>
      <c r="BP334" s="396"/>
      <c r="BQ334" s="396"/>
      <c r="BR334" s="396"/>
      <c r="BS334" s="396"/>
      <c r="BT334" s="396"/>
      <c r="BU334" s="396"/>
      <c r="BV334" s="396"/>
      <c r="BW334" s="396"/>
      <c r="BX334" s="396"/>
      <c r="BY334" s="396"/>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6"/>
      <c r="BD335" s="396"/>
      <c r="BE335" s="396"/>
      <c r="BF335" s="396"/>
      <c r="BG335" s="396"/>
      <c r="BH335" s="396"/>
      <c r="BI335" s="396"/>
      <c r="BJ335" s="396"/>
      <c r="BK335" s="396"/>
      <c r="BL335" s="396"/>
      <c r="BM335" s="396"/>
      <c r="BN335" s="396"/>
      <c r="BO335" s="396"/>
      <c r="BP335" s="396"/>
      <c r="BQ335" s="396"/>
      <c r="BR335" s="396"/>
      <c r="BS335" s="396"/>
      <c r="BT335" s="396"/>
      <c r="BU335" s="396"/>
      <c r="BV335" s="396"/>
      <c r="BW335" s="396"/>
      <c r="BX335" s="396"/>
      <c r="BY335" s="396"/>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6"/>
      <c r="BD336" s="396"/>
      <c r="BE336" s="396"/>
      <c r="BF336" s="396"/>
      <c r="BG336" s="396"/>
      <c r="BH336" s="396"/>
      <c r="BI336" s="396"/>
      <c r="BJ336" s="396"/>
      <c r="BK336" s="396"/>
      <c r="BL336" s="396"/>
      <c r="BM336" s="396"/>
      <c r="BN336" s="396"/>
      <c r="BO336" s="396"/>
      <c r="BP336" s="396"/>
      <c r="BQ336" s="396"/>
      <c r="BR336" s="396"/>
      <c r="BS336" s="396"/>
      <c r="BT336" s="396"/>
      <c r="BU336" s="396"/>
      <c r="BV336" s="396"/>
      <c r="BW336" s="396"/>
      <c r="BX336" s="396"/>
      <c r="BY336" s="396"/>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6"/>
      <c r="BD337" s="396"/>
      <c r="BE337" s="396"/>
      <c r="BF337" s="396"/>
      <c r="BG337" s="396"/>
      <c r="BH337" s="396"/>
      <c r="BI337" s="396"/>
      <c r="BJ337" s="396"/>
      <c r="BK337" s="396"/>
      <c r="BL337" s="396"/>
      <c r="BM337" s="396"/>
      <c r="BN337" s="396"/>
      <c r="BO337" s="396"/>
      <c r="BP337" s="396"/>
      <c r="BQ337" s="396"/>
      <c r="BR337" s="396"/>
      <c r="BS337" s="396"/>
      <c r="BT337" s="396"/>
      <c r="BU337" s="396"/>
      <c r="BV337" s="396"/>
      <c r="BW337" s="396"/>
      <c r="BX337" s="396"/>
      <c r="BY337" s="396"/>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6"/>
      <c r="BD338" s="396"/>
      <c r="BE338" s="396"/>
      <c r="BF338" s="396"/>
      <c r="BG338" s="396"/>
      <c r="BH338" s="396"/>
      <c r="BI338" s="396"/>
      <c r="BJ338" s="396"/>
      <c r="BK338" s="396"/>
      <c r="BL338" s="396"/>
      <c r="BM338" s="396"/>
      <c r="BN338" s="396"/>
      <c r="BO338" s="396"/>
      <c r="BP338" s="396"/>
      <c r="BQ338" s="396"/>
      <c r="BR338" s="396"/>
      <c r="BS338" s="396"/>
      <c r="BT338" s="396"/>
      <c r="BU338" s="396"/>
      <c r="BV338" s="396"/>
      <c r="BW338" s="396"/>
      <c r="BX338" s="396"/>
      <c r="BY338" s="396"/>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637" customFormat="true" ht="15" customHeight="true" x14ac:dyDescent="0.2">
      <c r="B339" s="638"/>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275" t="s">
        <v>114</v>
      </c>
      <c r="BD339" s="2276"/>
      <c r="BE339" s="2276"/>
      <c r="BF339" s="2276"/>
      <c r="BG339" s="2277"/>
      <c r="BH339" s="2278" t="s">
        <v>38</v>
      </c>
      <c r="BI339" s="2276"/>
      <c r="BJ339" s="2276"/>
      <c r="BK339" s="2276"/>
      <c r="BL339" s="2277"/>
      <c r="BM339" s="2278" t="s">
        <v>37</v>
      </c>
      <c r="BN339" s="2276"/>
      <c r="BO339" s="2276"/>
      <c r="BP339" s="2276"/>
      <c r="BQ339" s="2279"/>
      <c r="BR339" s="1792" t="s">
        <v>137</v>
      </c>
      <c r="BS339" s="1793"/>
      <c r="BT339" s="1793"/>
      <c r="BU339" s="1793"/>
      <c r="BV339" s="1793"/>
      <c r="BW339" s="1793"/>
      <c r="BX339" s="1793"/>
      <c r="BY339" s="1794"/>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637" customFormat="true" ht="12.75" x14ac:dyDescent="0.2">
      <c r="B340" s="638"/>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240</v>
      </c>
      <c r="BS340" s="180" t="s">
        <v>241</v>
      </c>
      <c r="BT340" s="180" t="s">
        <v>306</v>
      </c>
      <c r="BU340" s="180" t="s">
        <v>307</v>
      </c>
      <c r="BV340" s="180" t="s">
        <v>243</v>
      </c>
      <c r="BW340" s="180" t="s">
        <v>308</v>
      </c>
      <c r="BX340" s="180" t="s">
        <v>309</v>
      </c>
      <c r="BY340" s="181" t="s">
        <v>310</v>
      </c>
      <c r="BZ340" s="1887"/>
      <c r="CA340" s="1887"/>
      <c r="CB340" s="1887"/>
      <c r="CC340" s="1887"/>
      <c r="CD340" s="1887"/>
      <c r="CE340" s="1887"/>
      <c r="CF340" s="1887"/>
      <c r="CG340" s="1887"/>
      <c r="CH340" s="1887"/>
      <c r="CI340" s="1887"/>
      <c r="CJ340" s="1887"/>
      <c r="CK340" s="1887"/>
      <c r="CL340" s="1887"/>
      <c r="CM340" s="1887"/>
      <c r="CN340" s="1887"/>
      <c r="CO340" s="1887"/>
      <c r="CP340" s="1887"/>
      <c r="CQ340" s="1887"/>
      <c r="CR340" s="1887"/>
      <c r="CS340" s="1887"/>
      <c r="CT340" s="1887"/>
      <c r="CU340" s="1887"/>
      <c r="CV340" s="1887"/>
      <c r="CW340" s="1887"/>
      <c r="CX340" s="1887"/>
      <c r="CY340" s="1887"/>
      <c r="CZ340" s="1887"/>
    </row>
    <row r="341" s="637" customFormat="true" ht="15" customHeight="true" x14ac:dyDescent="0.2">
      <c r="B341" s="638"/>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80" t="s">
        <v>144</v>
      </c>
      <c r="BB341" s="162" t="s">
        <v>49</v>
      </c>
      <c r="BC341" s="1101" t="s">
        <v>35</v>
      </c>
      <c r="BD341" s="1121" t="s">
        <v>35</v>
      </c>
      <c r="BE341" s="1121" t="s">
        <v>35</v>
      </c>
      <c r="BF341" s="1121" t="s">
        <v>35</v>
      </c>
      <c r="BG341" s="1141" t="s">
        <v>35</v>
      </c>
      <c r="BH341" s="1160" t="s">
        <v>35</v>
      </c>
      <c r="BI341" s="1121" t="s">
        <v>35</v>
      </c>
      <c r="BJ341" s="1121" t="s">
        <v>35</v>
      </c>
      <c r="BK341" s="1121" t="s">
        <v>35</v>
      </c>
      <c r="BL341" s="1141" t="s">
        <v>35</v>
      </c>
      <c r="BM341" s="1160" t="s">
        <v>35</v>
      </c>
      <c r="BN341" s="1121" t="s">
        <v>35</v>
      </c>
      <c r="BO341" s="1121" t="s">
        <v>35</v>
      </c>
      <c r="BP341" s="1121" t="s">
        <v>35</v>
      </c>
      <c r="BQ341" s="1141" t="s">
        <v>35</v>
      </c>
      <c r="BR341" s="1160" t="s">
        <v>35</v>
      </c>
      <c r="BS341" s="1121" t="s">
        <v>35</v>
      </c>
      <c r="BT341" s="1121" t="s">
        <v>35</v>
      </c>
      <c r="BU341" s="1121" t="s">
        <v>35</v>
      </c>
      <c r="BV341" s="1121" t="s">
        <v>35</v>
      </c>
      <c r="BW341" s="1121" t="s">
        <v>35</v>
      </c>
      <c r="BX341" s="1121" t="s">
        <v>35</v>
      </c>
      <c r="BY341" s="1178" t="s">
        <v>35</v>
      </c>
      <c r="BZ341" s="1888"/>
      <c r="CA341" s="1888"/>
      <c r="CB341" s="1888"/>
      <c r="CC341" s="1888"/>
      <c r="CD341" s="1888"/>
      <c r="CE341" s="1888"/>
      <c r="CF341" s="1888"/>
      <c r="CG341" s="1888"/>
      <c r="CH341" s="1888"/>
      <c r="CI341" s="1888"/>
      <c r="CJ341" s="1888"/>
      <c r="CK341" s="1888"/>
      <c r="CL341" s="1888"/>
      <c r="CM341" s="1888"/>
      <c r="CN341" s="1888"/>
      <c r="CO341" s="1888"/>
      <c r="CP341" s="1888"/>
      <c r="CQ341" s="1888"/>
      <c r="CR341" s="1888"/>
      <c r="CS341" s="1888"/>
      <c r="CT341" s="1888"/>
      <c r="CU341" s="1888"/>
      <c r="CV341" s="1888"/>
      <c r="CW341" s="1888"/>
      <c r="CX341" s="1888"/>
      <c r="CY341" s="1888"/>
      <c r="CZ341" s="1888"/>
    </row>
    <row r="342" s="637" customFormat="true" ht="15" customHeight="true" x14ac:dyDescent="0.2">
      <c r="B342" s="638"/>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71"/>
      <c r="BB342" s="163" t="s">
        <v>48</v>
      </c>
      <c r="BC342" s="1102" t="s">
        <v>35</v>
      </c>
      <c r="BD342" s="1122" t="s">
        <v>35</v>
      </c>
      <c r="BE342" s="1122" t="s">
        <v>35</v>
      </c>
      <c r="BF342" s="1122" t="s">
        <v>35</v>
      </c>
      <c r="BG342" s="1142" t="s">
        <v>35</v>
      </c>
      <c r="BH342" s="1161" t="s">
        <v>35</v>
      </c>
      <c r="BI342" s="1122" t="s">
        <v>35</v>
      </c>
      <c r="BJ342" s="1122" t="s">
        <v>35</v>
      </c>
      <c r="BK342" s="1122" t="s">
        <v>35</v>
      </c>
      <c r="BL342" s="1142" t="s">
        <v>35</v>
      </c>
      <c r="BM342" s="1161" t="s">
        <v>35</v>
      </c>
      <c r="BN342" s="1122" t="s">
        <v>35</v>
      </c>
      <c r="BO342" s="1122" t="s">
        <v>35</v>
      </c>
      <c r="BP342" s="1122" t="s">
        <v>35</v>
      </c>
      <c r="BQ342" s="1142" t="s">
        <v>35</v>
      </c>
      <c r="BR342" s="1161" t="s">
        <v>35</v>
      </c>
      <c r="BS342" s="1122" t="s">
        <v>35</v>
      </c>
      <c r="BT342" s="1122" t="s">
        <v>35</v>
      </c>
      <c r="BU342" s="1122" t="s">
        <v>35</v>
      </c>
      <c r="BV342" s="1122" t="s">
        <v>35</v>
      </c>
      <c r="BW342" s="1122" t="s">
        <v>35</v>
      </c>
      <c r="BX342" s="1122" t="s">
        <v>35</v>
      </c>
      <c r="BY342" s="1179" t="s">
        <v>35</v>
      </c>
      <c r="BZ342" s="1889"/>
      <c r="CA342" s="1889"/>
      <c r="CB342" s="1889"/>
      <c r="CC342" s="1889"/>
      <c r="CD342" s="1889"/>
      <c r="CE342" s="1889"/>
      <c r="CF342" s="1889"/>
      <c r="CG342" s="1889"/>
      <c r="CH342" s="1889"/>
      <c r="CI342" s="1889"/>
      <c r="CJ342" s="1889"/>
      <c r="CK342" s="1889"/>
      <c r="CL342" s="1889"/>
      <c r="CM342" s="1889"/>
      <c r="CN342" s="1889"/>
      <c r="CO342" s="1889"/>
      <c r="CP342" s="1889"/>
      <c r="CQ342" s="1889"/>
      <c r="CR342" s="1889"/>
      <c r="CS342" s="1889"/>
      <c r="CT342" s="1889"/>
      <c r="CU342" s="1889"/>
      <c r="CV342" s="1889"/>
      <c r="CW342" s="1889"/>
      <c r="CX342" s="1889"/>
      <c r="CY342" s="1889"/>
      <c r="CZ342" s="1889"/>
    </row>
    <row r="343" s="637" customFormat="true" ht="15" customHeight="true" x14ac:dyDescent="0.2">
      <c r="B343" s="638"/>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70" t="s">
        <v>139</v>
      </c>
      <c r="BB343" s="163" t="s">
        <v>49</v>
      </c>
      <c r="BC343" s="1102" t="s">
        <v>35</v>
      </c>
      <c r="BD343" s="1122" t="s">
        <v>35</v>
      </c>
      <c r="BE343" s="1122" t="s">
        <v>35</v>
      </c>
      <c r="BF343" s="1122" t="s">
        <v>35</v>
      </c>
      <c r="BG343" s="1142" t="s">
        <v>35</v>
      </c>
      <c r="BH343" s="1161" t="s">
        <v>35</v>
      </c>
      <c r="BI343" s="1122" t="s">
        <v>35</v>
      </c>
      <c r="BJ343" s="1122" t="s">
        <v>35</v>
      </c>
      <c r="BK343" s="1122" t="s">
        <v>35</v>
      </c>
      <c r="BL343" s="1142" t="s">
        <v>35</v>
      </c>
      <c r="BM343" s="1161" t="s">
        <v>35</v>
      </c>
      <c r="BN343" s="1122" t="s">
        <v>35</v>
      </c>
      <c r="BO343" s="1122" t="s">
        <v>35</v>
      </c>
      <c r="BP343" s="1122" t="s">
        <v>35</v>
      </c>
      <c r="BQ343" s="1142" t="s">
        <v>35</v>
      </c>
      <c r="BR343" s="1161" t="s">
        <v>35</v>
      </c>
      <c r="BS343" s="1122" t="s">
        <v>35</v>
      </c>
      <c r="BT343" s="1122" t="s">
        <v>35</v>
      </c>
      <c r="BU343" s="1122" t="s">
        <v>35</v>
      </c>
      <c r="BV343" s="1122" t="s">
        <v>35</v>
      </c>
      <c r="BW343" s="1122" t="s">
        <v>35</v>
      </c>
      <c r="BX343" s="1122" t="s">
        <v>35</v>
      </c>
      <c r="BY343" s="1179" t="s">
        <v>35</v>
      </c>
      <c r="BZ343" s="1889"/>
      <c r="CA343" s="1889"/>
      <c r="CB343" s="1889"/>
      <c r="CC343" s="1889"/>
      <c r="CD343" s="1889"/>
      <c r="CE343" s="1889"/>
      <c r="CF343" s="1889"/>
      <c r="CG343" s="1889"/>
      <c r="CH343" s="1889"/>
      <c r="CI343" s="1889"/>
      <c r="CJ343" s="1889"/>
      <c r="CK343" s="1889"/>
      <c r="CL343" s="1889"/>
      <c r="CM343" s="1889"/>
      <c r="CN343" s="1889"/>
      <c r="CO343" s="1889"/>
      <c r="CP343" s="1889"/>
      <c r="CQ343" s="1889"/>
      <c r="CR343" s="1889"/>
      <c r="CS343" s="1889"/>
      <c r="CT343" s="1889"/>
      <c r="CU343" s="1889"/>
      <c r="CV343" s="1889"/>
      <c r="CW343" s="1889"/>
      <c r="CX343" s="1889"/>
      <c r="CY343" s="1889"/>
      <c r="CZ343" s="1889"/>
    </row>
    <row r="344" s="637" customFormat="true" ht="15" customHeight="true" x14ac:dyDescent="0.2">
      <c r="B344" s="638"/>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71"/>
      <c r="BB344" s="163" t="s">
        <v>48</v>
      </c>
      <c r="BC344" s="1102" t="s">
        <v>35</v>
      </c>
      <c r="BD344" s="1122" t="s">
        <v>35</v>
      </c>
      <c r="BE344" s="1122" t="s">
        <v>35</v>
      </c>
      <c r="BF344" s="1122" t="s">
        <v>35</v>
      </c>
      <c r="BG344" s="1142" t="s">
        <v>35</v>
      </c>
      <c r="BH344" s="1161" t="s">
        <v>35</v>
      </c>
      <c r="BI344" s="1122" t="s">
        <v>35</v>
      </c>
      <c r="BJ344" s="1122" t="s">
        <v>35</v>
      </c>
      <c r="BK344" s="1122" t="s">
        <v>35</v>
      </c>
      <c r="BL344" s="1142" t="s">
        <v>35</v>
      </c>
      <c r="BM344" s="1161" t="s">
        <v>35</v>
      </c>
      <c r="BN344" s="1122" t="s">
        <v>35</v>
      </c>
      <c r="BO344" s="1122" t="s">
        <v>35</v>
      </c>
      <c r="BP344" s="1122" t="s">
        <v>35</v>
      </c>
      <c r="BQ344" s="1142" t="s">
        <v>35</v>
      </c>
      <c r="BR344" s="1161" t="s">
        <v>35</v>
      </c>
      <c r="BS344" s="1122" t="s">
        <v>35</v>
      </c>
      <c r="BT344" s="1122" t="s">
        <v>35</v>
      </c>
      <c r="BU344" s="1122" t="s">
        <v>35</v>
      </c>
      <c r="BV344" s="1122" t="s">
        <v>35</v>
      </c>
      <c r="BW344" s="1122" t="s">
        <v>35</v>
      </c>
      <c r="BX344" s="1122" t="s">
        <v>35</v>
      </c>
      <c r="BY344" s="1179" t="s">
        <v>35</v>
      </c>
      <c r="BZ344" s="1889"/>
      <c r="CA344" s="1889"/>
      <c r="CB344" s="1889"/>
      <c r="CC344" s="1889"/>
      <c r="CD344" s="1889"/>
      <c r="CE344" s="1889"/>
      <c r="CF344" s="1889"/>
      <c r="CG344" s="1889"/>
      <c r="CH344" s="1889"/>
      <c r="CI344" s="1889"/>
      <c r="CJ344" s="1889"/>
      <c r="CK344" s="1889"/>
      <c r="CL344" s="1889"/>
      <c r="CM344" s="1889"/>
      <c r="CN344" s="1889"/>
      <c r="CO344" s="1889"/>
      <c r="CP344" s="1889"/>
      <c r="CQ344" s="1889"/>
      <c r="CR344" s="1889"/>
      <c r="CS344" s="1889"/>
      <c r="CT344" s="1889"/>
      <c r="CU344" s="1889"/>
      <c r="CV344" s="1889"/>
      <c r="CW344" s="1889"/>
      <c r="CX344" s="1889"/>
      <c r="CY344" s="1889"/>
      <c r="CZ344" s="1889"/>
    </row>
    <row r="345" s="637" customFormat="true" ht="15" customHeight="true" x14ac:dyDescent="0.2">
      <c r="B345" s="638"/>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70" t="s">
        <v>140</v>
      </c>
      <c r="BB345" s="163" t="s">
        <v>49</v>
      </c>
      <c r="BC345" s="1102" t="s">
        <v>35</v>
      </c>
      <c r="BD345" s="1122" t="s">
        <v>35</v>
      </c>
      <c r="BE345" s="1122" t="s">
        <v>35</v>
      </c>
      <c r="BF345" s="1122" t="s">
        <v>35</v>
      </c>
      <c r="BG345" s="1142" t="s">
        <v>35</v>
      </c>
      <c r="BH345" s="1161" t="s">
        <v>35</v>
      </c>
      <c r="BI345" s="1122" t="s">
        <v>35</v>
      </c>
      <c r="BJ345" s="1122" t="s">
        <v>35</v>
      </c>
      <c r="BK345" s="1122" t="s">
        <v>35</v>
      </c>
      <c r="BL345" s="1142" t="s">
        <v>35</v>
      </c>
      <c r="BM345" s="1161" t="s">
        <v>35</v>
      </c>
      <c r="BN345" s="1122" t="s">
        <v>35</v>
      </c>
      <c r="BO345" s="1122" t="s">
        <v>35</v>
      </c>
      <c r="BP345" s="1122" t="s">
        <v>35</v>
      </c>
      <c r="BQ345" s="1142" t="s">
        <v>35</v>
      </c>
      <c r="BR345" s="1161" t="s">
        <v>35</v>
      </c>
      <c r="BS345" s="1122" t="s">
        <v>35</v>
      </c>
      <c r="BT345" s="1122" t="s">
        <v>35</v>
      </c>
      <c r="BU345" s="1122" t="s">
        <v>35</v>
      </c>
      <c r="BV345" s="1122" t="s">
        <v>35</v>
      </c>
      <c r="BW345" s="1122" t="s">
        <v>35</v>
      </c>
      <c r="BX345" s="1122" t="s">
        <v>35</v>
      </c>
      <c r="BY345" s="1179" t="s">
        <v>35</v>
      </c>
      <c r="BZ345" s="1889"/>
      <c r="CA345" s="1889"/>
      <c r="CB345" s="1889"/>
      <c r="CC345" s="1889"/>
      <c r="CD345" s="1889"/>
      <c r="CE345" s="1889"/>
      <c r="CF345" s="1889"/>
      <c r="CG345" s="1889"/>
      <c r="CH345" s="1889"/>
      <c r="CI345" s="1889"/>
      <c r="CJ345" s="1889"/>
      <c r="CK345" s="1889"/>
      <c r="CL345" s="1889"/>
      <c r="CM345" s="1889"/>
      <c r="CN345" s="1889"/>
      <c r="CO345" s="1889"/>
      <c r="CP345" s="1889"/>
      <c r="CQ345" s="1889"/>
      <c r="CR345" s="1889"/>
      <c r="CS345" s="1889"/>
      <c r="CT345" s="1889"/>
      <c r="CU345" s="1889"/>
      <c r="CV345" s="1889"/>
      <c r="CW345" s="1889"/>
      <c r="CX345" s="1889"/>
      <c r="CY345" s="1889"/>
      <c r="CZ345" s="1889"/>
    </row>
    <row r="346" s="637" customFormat="true" ht="15" customHeight="true" x14ac:dyDescent="0.2">
      <c r="B346" s="638"/>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71"/>
      <c r="BB346" s="163" t="s">
        <v>48</v>
      </c>
      <c r="BC346" s="1102" t="s">
        <v>35</v>
      </c>
      <c r="BD346" s="1122" t="s">
        <v>35</v>
      </c>
      <c r="BE346" s="1122" t="s">
        <v>35</v>
      </c>
      <c r="BF346" s="1122" t="s">
        <v>35</v>
      </c>
      <c r="BG346" s="1142" t="s">
        <v>35</v>
      </c>
      <c r="BH346" s="1161" t="s">
        <v>35</v>
      </c>
      <c r="BI346" s="1122" t="s">
        <v>35</v>
      </c>
      <c r="BJ346" s="1122" t="s">
        <v>35</v>
      </c>
      <c r="BK346" s="1122" t="s">
        <v>35</v>
      </c>
      <c r="BL346" s="1142" t="s">
        <v>35</v>
      </c>
      <c r="BM346" s="1161" t="s">
        <v>35</v>
      </c>
      <c r="BN346" s="1122" t="s">
        <v>35</v>
      </c>
      <c r="BO346" s="1122" t="s">
        <v>35</v>
      </c>
      <c r="BP346" s="1122" t="s">
        <v>35</v>
      </c>
      <c r="BQ346" s="1142" t="s">
        <v>35</v>
      </c>
      <c r="BR346" s="1161" t="s">
        <v>35</v>
      </c>
      <c r="BS346" s="1122" t="s">
        <v>35</v>
      </c>
      <c r="BT346" s="1122" t="s">
        <v>35</v>
      </c>
      <c r="BU346" s="1122" t="s">
        <v>35</v>
      </c>
      <c r="BV346" s="1122" t="s">
        <v>35</v>
      </c>
      <c r="BW346" s="1122" t="s">
        <v>35</v>
      </c>
      <c r="BX346" s="1122" t="s">
        <v>35</v>
      </c>
      <c r="BY346" s="1179" t="s">
        <v>35</v>
      </c>
      <c r="BZ346" s="1889"/>
      <c r="CA346" s="1889"/>
      <c r="CB346" s="1889"/>
      <c r="CC346" s="1889"/>
      <c r="CD346" s="1889"/>
      <c r="CE346" s="1889"/>
      <c r="CF346" s="1889"/>
      <c r="CG346" s="1889"/>
      <c r="CH346" s="1889"/>
      <c r="CI346" s="1889"/>
      <c r="CJ346" s="1889"/>
      <c r="CK346" s="1889"/>
      <c r="CL346" s="1889"/>
      <c r="CM346" s="1889"/>
      <c r="CN346" s="1889"/>
      <c r="CO346" s="1889"/>
      <c r="CP346" s="1889"/>
      <c r="CQ346" s="1889"/>
      <c r="CR346" s="1889"/>
      <c r="CS346" s="1889"/>
      <c r="CT346" s="1889"/>
      <c r="CU346" s="1889"/>
      <c r="CV346" s="1889"/>
      <c r="CW346" s="1889"/>
      <c r="CX346" s="1889"/>
      <c r="CY346" s="1889"/>
      <c r="CZ346" s="1889"/>
    </row>
    <row r="347" s="637" customFormat="true" ht="15" customHeight="true" x14ac:dyDescent="0.2">
      <c r="B347" s="638"/>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70" t="s">
        <v>141</v>
      </c>
      <c r="BB347" s="163" t="s">
        <v>49</v>
      </c>
      <c r="BC347" s="1102" t="s">
        <v>35</v>
      </c>
      <c r="BD347" s="1122" t="s">
        <v>35</v>
      </c>
      <c r="BE347" s="1122" t="s">
        <v>35</v>
      </c>
      <c r="BF347" s="1122" t="s">
        <v>35</v>
      </c>
      <c r="BG347" s="1142" t="s">
        <v>35</v>
      </c>
      <c r="BH347" s="1161" t="s">
        <v>35</v>
      </c>
      <c r="BI347" s="1122" t="s">
        <v>35</v>
      </c>
      <c r="BJ347" s="1122" t="s">
        <v>35</v>
      </c>
      <c r="BK347" s="1122" t="s">
        <v>35</v>
      </c>
      <c r="BL347" s="1142" t="s">
        <v>35</v>
      </c>
      <c r="BM347" s="1161" t="s">
        <v>35</v>
      </c>
      <c r="BN347" s="1122" t="s">
        <v>35</v>
      </c>
      <c r="BO347" s="1122" t="s">
        <v>35</v>
      </c>
      <c r="BP347" s="1122" t="s">
        <v>35</v>
      </c>
      <c r="BQ347" s="1142" t="s">
        <v>35</v>
      </c>
      <c r="BR347" s="1161" t="s">
        <v>35</v>
      </c>
      <c r="BS347" s="1122" t="s">
        <v>35</v>
      </c>
      <c r="BT347" s="1122" t="s">
        <v>35</v>
      </c>
      <c r="BU347" s="1122" t="s">
        <v>35</v>
      </c>
      <c r="BV347" s="1122" t="s">
        <v>35</v>
      </c>
      <c r="BW347" s="1122" t="s">
        <v>35</v>
      </c>
      <c r="BX347" s="1122" t="s">
        <v>35</v>
      </c>
      <c r="BY347" s="1179" t="s">
        <v>35</v>
      </c>
      <c r="BZ347" s="1889"/>
      <c r="CA347" s="1889"/>
      <c r="CB347" s="1889"/>
      <c r="CC347" s="1889"/>
      <c r="CD347" s="1889"/>
      <c r="CE347" s="1889"/>
      <c r="CF347" s="1889"/>
      <c r="CG347" s="1889"/>
      <c r="CH347" s="1889"/>
      <c r="CI347" s="1889"/>
      <c r="CJ347" s="1889"/>
      <c r="CK347" s="1889"/>
      <c r="CL347" s="1889"/>
      <c r="CM347" s="1889"/>
      <c r="CN347" s="1889"/>
      <c r="CO347" s="1889"/>
      <c r="CP347" s="1889"/>
      <c r="CQ347" s="1889"/>
      <c r="CR347" s="1889"/>
      <c r="CS347" s="1889"/>
      <c r="CT347" s="1889"/>
      <c r="CU347" s="1889"/>
      <c r="CV347" s="1889"/>
      <c r="CW347" s="1889"/>
      <c r="CX347" s="1889"/>
      <c r="CY347" s="1889"/>
      <c r="CZ347" s="1889"/>
    </row>
    <row r="348" s="637" customFormat="true" ht="15" customHeight="true" x14ac:dyDescent="0.2">
      <c r="B348" s="638"/>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71"/>
      <c r="BB348" s="163" t="s">
        <v>48</v>
      </c>
      <c r="BC348" s="1102" t="s">
        <v>35</v>
      </c>
      <c r="BD348" s="1122" t="s">
        <v>35</v>
      </c>
      <c r="BE348" s="1122" t="s">
        <v>35</v>
      </c>
      <c r="BF348" s="1122" t="s">
        <v>35</v>
      </c>
      <c r="BG348" s="1142" t="s">
        <v>35</v>
      </c>
      <c r="BH348" s="1161" t="s">
        <v>35</v>
      </c>
      <c r="BI348" s="1122" t="s">
        <v>35</v>
      </c>
      <c r="BJ348" s="1122" t="s">
        <v>35</v>
      </c>
      <c r="BK348" s="1122" t="s">
        <v>35</v>
      </c>
      <c r="BL348" s="1142" t="s">
        <v>35</v>
      </c>
      <c r="BM348" s="1161" t="s">
        <v>35</v>
      </c>
      <c r="BN348" s="1122" t="s">
        <v>35</v>
      </c>
      <c r="BO348" s="1122" t="s">
        <v>35</v>
      </c>
      <c r="BP348" s="1122" t="s">
        <v>35</v>
      </c>
      <c r="BQ348" s="1142" t="s">
        <v>35</v>
      </c>
      <c r="BR348" s="1161" t="s">
        <v>35</v>
      </c>
      <c r="BS348" s="1122" t="s">
        <v>35</v>
      </c>
      <c r="BT348" s="1122" t="s">
        <v>35</v>
      </c>
      <c r="BU348" s="1122" t="s">
        <v>35</v>
      </c>
      <c r="BV348" s="1122" t="s">
        <v>35</v>
      </c>
      <c r="BW348" s="1122" t="s">
        <v>35</v>
      </c>
      <c r="BX348" s="1122" t="s">
        <v>35</v>
      </c>
      <c r="BY348" s="1179" t="s">
        <v>35</v>
      </c>
      <c r="BZ348" s="1889"/>
      <c r="CA348" s="1889"/>
      <c r="CB348" s="1889"/>
      <c r="CC348" s="1889"/>
      <c r="CD348" s="1889"/>
      <c r="CE348" s="1889"/>
      <c r="CF348" s="1889"/>
      <c r="CG348" s="1889"/>
      <c r="CH348" s="1889"/>
      <c r="CI348" s="1889"/>
      <c r="CJ348" s="1889"/>
      <c r="CK348" s="1889"/>
      <c r="CL348" s="1889"/>
      <c r="CM348" s="1889"/>
      <c r="CN348" s="1889"/>
      <c r="CO348" s="1889"/>
      <c r="CP348" s="1889"/>
      <c r="CQ348" s="1889"/>
      <c r="CR348" s="1889"/>
      <c r="CS348" s="1889"/>
      <c r="CT348" s="1889"/>
      <c r="CU348" s="1889"/>
      <c r="CV348" s="1889"/>
      <c r="CW348" s="1889"/>
      <c r="CX348" s="1889"/>
      <c r="CY348" s="1889"/>
      <c r="CZ348" s="1889"/>
    </row>
    <row r="349" s="637" customFormat="true" ht="15" customHeight="true" x14ac:dyDescent="0.2">
      <c r="B349" s="638"/>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70" t="s">
        <v>142</v>
      </c>
      <c r="BB349" s="163" t="s">
        <v>49</v>
      </c>
      <c r="BC349" s="1102" t="s">
        <v>35</v>
      </c>
      <c r="BD349" s="1122" t="s">
        <v>35</v>
      </c>
      <c r="BE349" s="1122" t="s">
        <v>35</v>
      </c>
      <c r="BF349" s="1122" t="s">
        <v>35</v>
      </c>
      <c r="BG349" s="1142" t="s">
        <v>35</v>
      </c>
      <c r="BH349" s="1161" t="s">
        <v>35</v>
      </c>
      <c r="BI349" s="1122" t="s">
        <v>35</v>
      </c>
      <c r="BJ349" s="1122" t="s">
        <v>35</v>
      </c>
      <c r="BK349" s="1122" t="s">
        <v>35</v>
      </c>
      <c r="BL349" s="1142" t="s">
        <v>35</v>
      </c>
      <c r="BM349" s="1161" t="s">
        <v>35</v>
      </c>
      <c r="BN349" s="1122" t="s">
        <v>35</v>
      </c>
      <c r="BO349" s="1122" t="s">
        <v>35</v>
      </c>
      <c r="BP349" s="1122" t="s">
        <v>35</v>
      </c>
      <c r="BQ349" s="1142" t="s">
        <v>35</v>
      </c>
      <c r="BR349" s="1161" t="s">
        <v>35</v>
      </c>
      <c r="BS349" s="1122" t="s">
        <v>35</v>
      </c>
      <c r="BT349" s="1122" t="s">
        <v>35</v>
      </c>
      <c r="BU349" s="1122" t="s">
        <v>35</v>
      </c>
      <c r="BV349" s="1122" t="s">
        <v>35</v>
      </c>
      <c r="BW349" s="1122" t="s">
        <v>35</v>
      </c>
      <c r="BX349" s="1122" t="s">
        <v>35</v>
      </c>
      <c r="BY349" s="1179" t="s">
        <v>35</v>
      </c>
      <c r="BZ349" s="1889"/>
      <c r="CA349" s="1889"/>
      <c r="CB349" s="1889"/>
      <c r="CC349" s="1889"/>
      <c r="CD349" s="1889"/>
      <c r="CE349" s="1889"/>
      <c r="CF349" s="1889"/>
      <c r="CG349" s="1889"/>
      <c r="CH349" s="1889"/>
      <c r="CI349" s="1889"/>
      <c r="CJ349" s="1889"/>
      <c r="CK349" s="1889"/>
      <c r="CL349" s="1889"/>
      <c r="CM349" s="1889"/>
      <c r="CN349" s="1889"/>
      <c r="CO349" s="1889"/>
      <c r="CP349" s="1889"/>
      <c r="CQ349" s="1889"/>
      <c r="CR349" s="1889"/>
      <c r="CS349" s="1889"/>
      <c r="CT349" s="1889"/>
      <c r="CU349" s="1889"/>
      <c r="CV349" s="1889"/>
      <c r="CW349" s="1889"/>
      <c r="CX349" s="1889"/>
      <c r="CY349" s="1889"/>
      <c r="CZ349" s="1889"/>
    </row>
    <row r="350" s="637" customFormat="true" ht="15" customHeight="true" x14ac:dyDescent="0.2">
      <c r="B350" s="638"/>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71"/>
      <c r="BB350" s="163" t="s">
        <v>48</v>
      </c>
      <c r="BC350" s="1102" t="s">
        <v>35</v>
      </c>
      <c r="BD350" s="1122" t="s">
        <v>35</v>
      </c>
      <c r="BE350" s="1122" t="s">
        <v>35</v>
      </c>
      <c r="BF350" s="1122" t="s">
        <v>35</v>
      </c>
      <c r="BG350" s="1142" t="s">
        <v>35</v>
      </c>
      <c r="BH350" s="1161" t="s">
        <v>35</v>
      </c>
      <c r="BI350" s="1122" t="s">
        <v>35</v>
      </c>
      <c r="BJ350" s="1122" t="s">
        <v>35</v>
      </c>
      <c r="BK350" s="1122" t="s">
        <v>35</v>
      </c>
      <c r="BL350" s="1142" t="s">
        <v>35</v>
      </c>
      <c r="BM350" s="1161" t="s">
        <v>35</v>
      </c>
      <c r="BN350" s="1122" t="s">
        <v>35</v>
      </c>
      <c r="BO350" s="1122" t="s">
        <v>35</v>
      </c>
      <c r="BP350" s="1122" t="s">
        <v>35</v>
      </c>
      <c r="BQ350" s="1142" t="s">
        <v>35</v>
      </c>
      <c r="BR350" s="1161" t="s">
        <v>35</v>
      </c>
      <c r="BS350" s="1122" t="s">
        <v>35</v>
      </c>
      <c r="BT350" s="1122" t="s">
        <v>35</v>
      </c>
      <c r="BU350" s="1122" t="s">
        <v>35</v>
      </c>
      <c r="BV350" s="1122" t="s">
        <v>35</v>
      </c>
      <c r="BW350" s="1122" t="s">
        <v>35</v>
      </c>
      <c r="BX350" s="1122" t="s">
        <v>35</v>
      </c>
      <c r="BY350" s="1179" t="s">
        <v>35</v>
      </c>
      <c r="BZ350" s="1889"/>
      <c r="CA350" s="1889"/>
      <c r="CB350" s="1889"/>
      <c r="CC350" s="1889"/>
      <c r="CD350" s="1889"/>
      <c r="CE350" s="1889"/>
      <c r="CF350" s="1889"/>
      <c r="CG350" s="1889"/>
      <c r="CH350" s="1889"/>
      <c r="CI350" s="1889"/>
      <c r="CJ350" s="1889"/>
      <c r="CK350" s="1889"/>
      <c r="CL350" s="1889"/>
      <c r="CM350" s="1889"/>
      <c r="CN350" s="1889"/>
      <c r="CO350" s="1889"/>
      <c r="CP350" s="1889"/>
      <c r="CQ350" s="1889"/>
      <c r="CR350" s="1889"/>
      <c r="CS350" s="1889"/>
      <c r="CT350" s="1889"/>
      <c r="CU350" s="1889"/>
      <c r="CV350" s="1889"/>
      <c r="CW350" s="1889"/>
      <c r="CX350" s="1889"/>
      <c r="CY350" s="1889"/>
      <c r="CZ350" s="1889"/>
    </row>
    <row r="351" s="637" customFormat="true" ht="15" customHeight="true" x14ac:dyDescent="0.2">
      <c r="B351" s="638"/>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70" t="s">
        <v>143</v>
      </c>
      <c r="BB351" s="163" t="s">
        <v>49</v>
      </c>
      <c r="BC351" s="1102" t="s">
        <v>35</v>
      </c>
      <c r="BD351" s="1122" t="s">
        <v>35</v>
      </c>
      <c r="BE351" s="1122" t="s">
        <v>35</v>
      </c>
      <c r="BF351" s="1122" t="s">
        <v>35</v>
      </c>
      <c r="BG351" s="1142" t="s">
        <v>35</v>
      </c>
      <c r="BH351" s="1161" t="s">
        <v>35</v>
      </c>
      <c r="BI351" s="1122" t="s">
        <v>35</v>
      </c>
      <c r="BJ351" s="1122" t="s">
        <v>35</v>
      </c>
      <c r="BK351" s="1122" t="s">
        <v>35</v>
      </c>
      <c r="BL351" s="1142" t="s">
        <v>35</v>
      </c>
      <c r="BM351" s="1161" t="s">
        <v>35</v>
      </c>
      <c r="BN351" s="1122" t="s">
        <v>35</v>
      </c>
      <c r="BO351" s="1122" t="s">
        <v>35</v>
      </c>
      <c r="BP351" s="1122" t="s">
        <v>35</v>
      </c>
      <c r="BQ351" s="1142" t="s">
        <v>35</v>
      </c>
      <c r="BR351" s="1161" t="s">
        <v>35</v>
      </c>
      <c r="BS351" s="1122" t="s">
        <v>35</v>
      </c>
      <c r="BT351" s="1122" t="s">
        <v>35</v>
      </c>
      <c r="BU351" s="1122" t="s">
        <v>35</v>
      </c>
      <c r="BV351" s="1122" t="s">
        <v>35</v>
      </c>
      <c r="BW351" s="1122" t="s">
        <v>35</v>
      </c>
      <c r="BX351" s="1122" t="s">
        <v>35</v>
      </c>
      <c r="BY351" s="1179" t="s">
        <v>35</v>
      </c>
      <c r="BZ351" s="1889"/>
      <c r="CA351" s="1889"/>
      <c r="CB351" s="1889"/>
      <c r="CC351" s="1889"/>
      <c r="CD351" s="1889"/>
      <c r="CE351" s="1889"/>
      <c r="CF351" s="1889"/>
      <c r="CG351" s="1889"/>
      <c r="CH351" s="1889"/>
      <c r="CI351" s="1889"/>
      <c r="CJ351" s="1889"/>
      <c r="CK351" s="1889"/>
      <c r="CL351" s="1889"/>
      <c r="CM351" s="1889"/>
      <c r="CN351" s="1889"/>
      <c r="CO351" s="1889"/>
      <c r="CP351" s="1889"/>
      <c r="CQ351" s="1889"/>
      <c r="CR351" s="1889"/>
      <c r="CS351" s="1889"/>
      <c r="CT351" s="1889"/>
      <c r="CU351" s="1889"/>
      <c r="CV351" s="1889"/>
      <c r="CW351" s="1889"/>
      <c r="CX351" s="1889"/>
      <c r="CY351" s="1889"/>
      <c r="CZ351" s="1889"/>
    </row>
    <row r="352" s="637" customFormat="true" ht="15" customHeight="true" x14ac:dyDescent="0.2">
      <c r="B352" s="638"/>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71"/>
      <c r="BB352" s="163" t="s">
        <v>48</v>
      </c>
      <c r="BC352" s="1102" t="s">
        <v>35</v>
      </c>
      <c r="BD352" s="1122" t="s">
        <v>35</v>
      </c>
      <c r="BE352" s="1122" t="s">
        <v>35</v>
      </c>
      <c r="BF352" s="1122" t="s">
        <v>35</v>
      </c>
      <c r="BG352" s="1142" t="s">
        <v>35</v>
      </c>
      <c r="BH352" s="1161" t="s">
        <v>35</v>
      </c>
      <c r="BI352" s="1122" t="s">
        <v>35</v>
      </c>
      <c r="BJ352" s="1122" t="s">
        <v>35</v>
      </c>
      <c r="BK352" s="1122" t="s">
        <v>35</v>
      </c>
      <c r="BL352" s="1142" t="s">
        <v>35</v>
      </c>
      <c r="BM352" s="1161" t="s">
        <v>35</v>
      </c>
      <c r="BN352" s="1122" t="s">
        <v>35</v>
      </c>
      <c r="BO352" s="1122" t="s">
        <v>35</v>
      </c>
      <c r="BP352" s="1122" t="s">
        <v>35</v>
      </c>
      <c r="BQ352" s="1142" t="s">
        <v>35</v>
      </c>
      <c r="BR352" s="1161" t="s">
        <v>35</v>
      </c>
      <c r="BS352" s="1122" t="s">
        <v>35</v>
      </c>
      <c r="BT352" s="1122" t="s">
        <v>35</v>
      </c>
      <c r="BU352" s="1122" t="s">
        <v>35</v>
      </c>
      <c r="BV352" s="1122" t="s">
        <v>35</v>
      </c>
      <c r="BW352" s="1122" t="s">
        <v>35</v>
      </c>
      <c r="BX352" s="1122" t="s">
        <v>35</v>
      </c>
      <c r="BY352" s="1179" t="s">
        <v>35</v>
      </c>
      <c r="BZ352" s="1889"/>
      <c r="CA352" s="1889"/>
      <c r="CB352" s="1889"/>
      <c r="CC352" s="1889"/>
      <c r="CD352" s="1889"/>
      <c r="CE352" s="1889"/>
      <c r="CF352" s="1889"/>
      <c r="CG352" s="1889"/>
      <c r="CH352" s="1889"/>
      <c r="CI352" s="1889"/>
      <c r="CJ352" s="1889"/>
      <c r="CK352" s="1889"/>
      <c r="CL352" s="1889"/>
      <c r="CM352" s="1889"/>
      <c r="CN352" s="1889"/>
      <c r="CO352" s="1889"/>
      <c r="CP352" s="1889"/>
      <c r="CQ352" s="1889"/>
      <c r="CR352" s="1889"/>
      <c r="CS352" s="1889"/>
      <c r="CT352" s="1889"/>
      <c r="CU352" s="1889"/>
      <c r="CV352" s="1889"/>
      <c r="CW352" s="1889"/>
      <c r="CX352" s="1889"/>
      <c r="CY352" s="1889"/>
      <c r="CZ352" s="1889"/>
    </row>
    <row r="353" s="637" customFormat="true" ht="15" customHeight="true" x14ac:dyDescent="0.2">
      <c r="B353" s="638"/>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70" t="s">
        <v>138</v>
      </c>
      <c r="BB353" s="163" t="s">
        <v>49</v>
      </c>
      <c r="BC353" s="1102" t="s">
        <v>35</v>
      </c>
      <c r="BD353" s="1122" t="s">
        <v>35</v>
      </c>
      <c r="BE353" s="1122" t="s">
        <v>35</v>
      </c>
      <c r="BF353" s="1122" t="s">
        <v>35</v>
      </c>
      <c r="BG353" s="1142" t="s">
        <v>35</v>
      </c>
      <c r="BH353" s="1161" t="s">
        <v>35</v>
      </c>
      <c r="BI353" s="1122" t="s">
        <v>35</v>
      </c>
      <c r="BJ353" s="1122" t="s">
        <v>35</v>
      </c>
      <c r="BK353" s="1122" t="s">
        <v>35</v>
      </c>
      <c r="BL353" s="1142" t="s">
        <v>35</v>
      </c>
      <c r="BM353" s="1161" t="s">
        <v>35</v>
      </c>
      <c r="BN353" s="1122" t="s">
        <v>35</v>
      </c>
      <c r="BO353" s="1122" t="s">
        <v>35</v>
      </c>
      <c r="BP353" s="1122" t="s">
        <v>35</v>
      </c>
      <c r="BQ353" s="1142" t="s">
        <v>35</v>
      </c>
      <c r="BR353" s="1161" t="s">
        <v>35</v>
      </c>
      <c r="BS353" s="1122" t="s">
        <v>35</v>
      </c>
      <c r="BT353" s="1122" t="s">
        <v>35</v>
      </c>
      <c r="BU353" s="1122" t="s">
        <v>35</v>
      </c>
      <c r="BV353" s="1122" t="s">
        <v>35</v>
      </c>
      <c r="BW353" s="1122" t="s">
        <v>35</v>
      </c>
      <c r="BX353" s="1122" t="s">
        <v>35</v>
      </c>
      <c r="BY353" s="1179" t="s">
        <v>35</v>
      </c>
      <c r="BZ353" s="1889"/>
      <c r="CA353" s="1889"/>
      <c r="CB353" s="1889"/>
      <c r="CC353" s="1889"/>
      <c r="CD353" s="1889"/>
      <c r="CE353" s="1889"/>
      <c r="CF353" s="1889"/>
      <c r="CG353" s="1889"/>
      <c r="CH353" s="1889"/>
      <c r="CI353" s="1889"/>
      <c r="CJ353" s="1889"/>
      <c r="CK353" s="1889"/>
      <c r="CL353" s="1889"/>
      <c r="CM353" s="1889"/>
      <c r="CN353" s="1889"/>
      <c r="CO353" s="1889"/>
      <c r="CP353" s="1889"/>
      <c r="CQ353" s="1889"/>
      <c r="CR353" s="1889"/>
      <c r="CS353" s="1889"/>
      <c r="CT353" s="1889"/>
      <c r="CU353" s="1889"/>
      <c r="CV353" s="1889"/>
      <c r="CW353" s="1889"/>
      <c r="CX353" s="1889"/>
      <c r="CY353" s="1889"/>
      <c r="CZ353" s="1889"/>
    </row>
    <row r="354" s="637" customFormat="true" ht="15" customHeight="true" x14ac:dyDescent="0.2">
      <c r="B354" s="638"/>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72"/>
      <c r="BB354" s="164" t="s">
        <v>48</v>
      </c>
      <c r="BC354" s="1103" t="s">
        <v>35</v>
      </c>
      <c r="BD354" s="1123" t="s">
        <v>35</v>
      </c>
      <c r="BE354" s="1123" t="s">
        <v>35</v>
      </c>
      <c r="BF354" s="1123" t="s">
        <v>35</v>
      </c>
      <c r="BG354" s="1143" t="s">
        <v>35</v>
      </c>
      <c r="BH354" s="1162" t="s">
        <v>35</v>
      </c>
      <c r="BI354" s="1123" t="s">
        <v>35</v>
      </c>
      <c r="BJ354" s="1123" t="s">
        <v>35</v>
      </c>
      <c r="BK354" s="1123" t="s">
        <v>35</v>
      </c>
      <c r="BL354" s="1143" t="s">
        <v>35</v>
      </c>
      <c r="BM354" s="1162" t="s">
        <v>35</v>
      </c>
      <c r="BN354" s="1123" t="s">
        <v>35</v>
      </c>
      <c r="BO354" s="1123" t="s">
        <v>35</v>
      </c>
      <c r="BP354" s="1123" t="s">
        <v>35</v>
      </c>
      <c r="BQ354" s="1143" t="s">
        <v>35</v>
      </c>
      <c r="BR354" s="1162" t="s">
        <v>35</v>
      </c>
      <c r="BS354" s="1123" t="s">
        <v>35</v>
      </c>
      <c r="BT354" s="1123" t="s">
        <v>35</v>
      </c>
      <c r="BU354" s="1123" t="s">
        <v>35</v>
      </c>
      <c r="BV354" s="1123" t="s">
        <v>35</v>
      </c>
      <c r="BW354" s="1123" t="s">
        <v>35</v>
      </c>
      <c r="BX354" s="1123" t="s">
        <v>35</v>
      </c>
      <c r="BY354" s="1180" t="s">
        <v>35</v>
      </c>
      <c r="BZ354" s="1890"/>
      <c r="CA354" s="1890"/>
      <c r="CB354" s="1890"/>
      <c r="CC354" s="1890"/>
      <c r="CD354" s="1890"/>
      <c r="CE354" s="1890"/>
      <c r="CF354" s="1890"/>
      <c r="CG354" s="1890"/>
      <c r="CH354" s="1890"/>
      <c r="CI354" s="1890"/>
      <c r="CJ354" s="1890"/>
      <c r="CK354" s="1890"/>
      <c r="CL354" s="1890"/>
      <c r="CM354" s="1890"/>
      <c r="CN354" s="1890"/>
      <c r="CO354" s="1890"/>
      <c r="CP354" s="1890"/>
      <c r="CQ354" s="1890"/>
      <c r="CR354" s="1890"/>
      <c r="CS354" s="1890"/>
      <c r="CT354" s="1890"/>
      <c r="CU354" s="1890"/>
      <c r="CV354" s="1890"/>
      <c r="CW354" s="1890"/>
      <c r="CX354" s="1890"/>
      <c r="CY354" s="1890"/>
      <c r="CZ354" s="1890"/>
    </row>
    <row r="355" s="637" customFormat="true" ht="15" customHeight="true" x14ac:dyDescent="0.2">
      <c r="B355" s="638"/>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637" customFormat="true" ht="15" customHeight="true" x14ac:dyDescent="0.2">
      <c r="B356" s="638"/>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637" customFormat="true" ht="15" customHeight="true" x14ac:dyDescent="0.2">
      <c r="B390" s="638"/>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637" customFormat="true" ht="15" customHeight="true" x14ac:dyDescent="0.2">
      <c r="B391" s="638"/>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637" customFormat="true" ht="15" customHeight="true" x14ac:dyDescent="0.2">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637" customFormat="true" ht="15" customHeight="true" x14ac:dyDescent="0.2">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637" customFormat="true" ht="15" customHeight="true" x14ac:dyDescent="0.2">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637" customFormat="true" ht="15" customHeight="true" x14ac:dyDescent="0.2">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637" customFormat="true" ht="15" customHeight="true" x14ac:dyDescent="0.2">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637" customFormat="true" ht="15" customHeight="true" x14ac:dyDescent="0.2">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637" customFormat="true" ht="15" customHeight="true" x14ac:dyDescent="0.2">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2141" t="s">
        <v>129</v>
      </c>
      <c r="D399" s="2142"/>
      <c r="E399" s="2142"/>
      <c r="F399" s="2142"/>
      <c r="G399" s="136"/>
      <c r="H399" s="2155" t="s">
        <v>130</v>
      </c>
      <c r="I399" s="2156"/>
      <c r="J399" s="2156"/>
      <c r="K399" s="2156"/>
      <c r="M399" s="2155" t="s">
        <v>131</v>
      </c>
      <c r="N399" s="2156"/>
      <c r="O399" s="2156"/>
      <c r="P399" s="2156"/>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157" t="s">
        <v>183</v>
      </c>
      <c r="D400" s="2158"/>
      <c r="E400" s="2158"/>
      <c r="F400" s="399"/>
      <c r="G400" s="399"/>
      <c r="H400" s="2159" t="s">
        <v>183</v>
      </c>
      <c r="I400" s="2159"/>
      <c r="J400" s="2159"/>
      <c r="K400" s="399"/>
      <c r="L400" s="399"/>
      <c r="M400" s="2159" t="s">
        <v>183</v>
      </c>
      <c r="N400" s="2159"/>
      <c r="O400" s="2159"/>
      <c r="P400" s="399"/>
      <c r="Q400" s="399"/>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157"/>
      <c r="D401" s="2158"/>
      <c r="E401" s="447" t="s">
        <v>184</v>
      </c>
      <c r="F401" s="399"/>
      <c r="G401" s="399"/>
      <c r="H401" s="2159"/>
      <c r="I401" s="2159"/>
      <c r="J401" s="448" t="s">
        <v>184</v>
      </c>
      <c r="K401" s="399"/>
      <c r="L401" s="399"/>
      <c r="M401" s="2159"/>
      <c r="N401" s="2159"/>
      <c r="O401" s="449" t="s">
        <v>184</v>
      </c>
      <c r="P401" s="399"/>
      <c r="Q401" s="399"/>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160" t="s">
        <v>135</v>
      </c>
      <c r="C402" s="2158"/>
      <c r="D402" s="2158"/>
      <c r="E402" s="450" t="s">
        <v>185</v>
      </c>
      <c r="F402" s="399"/>
      <c r="G402" s="399"/>
      <c r="H402" s="2159"/>
      <c r="I402" s="2159"/>
      <c r="J402" s="451" t="s">
        <v>185</v>
      </c>
      <c r="K402" s="399"/>
      <c r="L402" s="399"/>
      <c r="M402" s="2159"/>
      <c r="N402" s="2159"/>
      <c r="O402" s="452" t="s">
        <v>185</v>
      </c>
      <c r="P402" s="399"/>
      <c r="Q402" s="399"/>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161"/>
      <c r="C403" s="2120" t="s">
        <v>338</v>
      </c>
      <c r="D403" s="2121"/>
      <c r="E403" s="565">
        <v>-0.74729470780332019</v>
      </c>
      <c r="F403" s="481"/>
      <c r="G403" s="481"/>
      <c r="H403" s="2121" t="s">
        <v>338</v>
      </c>
      <c r="I403" s="2121"/>
      <c r="J403" s="566">
        <v>-0.71944249886268574</v>
      </c>
      <c r="K403" s="481"/>
      <c r="L403" s="481"/>
      <c r="M403" s="2121" t="s">
        <v>339</v>
      </c>
      <c r="N403" s="2121"/>
      <c r="O403" s="567">
        <v>0.68989688373947655</v>
      </c>
      <c r="P403" s="481"/>
      <c r="Q403" s="48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161"/>
      <c r="C404" s="2120" t="s">
        <v>340</v>
      </c>
      <c r="D404" s="2121"/>
      <c r="E404" s="568">
        <v>0.74166780803039234</v>
      </c>
      <c r="F404" s="481"/>
      <c r="G404" s="481"/>
      <c r="H404" s="2121" t="s">
        <v>340</v>
      </c>
      <c r="I404" s="2121"/>
      <c r="J404" s="569">
        <v>0.69548078296023164</v>
      </c>
      <c r="K404" s="481"/>
      <c r="L404" s="481"/>
      <c r="M404" s="2121" t="s">
        <v>341</v>
      </c>
      <c r="N404" s="2121"/>
      <c r="O404" s="570">
        <v>-0.689052910146701</v>
      </c>
      <c r="P404" s="481"/>
      <c r="Q404" s="48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161"/>
      <c r="C405" s="2120" t="s">
        <v>339</v>
      </c>
      <c r="D405" s="2121"/>
      <c r="E405" s="568">
        <v>0.70695290425376889</v>
      </c>
      <c r="F405" s="481"/>
      <c r="G405" s="481"/>
      <c r="H405" s="2121" t="s">
        <v>339</v>
      </c>
      <c r="I405" s="2121"/>
      <c r="J405" s="569">
        <v>0.67840051348103192</v>
      </c>
      <c r="K405" s="481"/>
      <c r="L405" s="481"/>
      <c r="M405" s="2121" t="s">
        <v>340</v>
      </c>
      <c r="N405" s="2121"/>
      <c r="O405" s="570">
        <v>0.63754806093400085</v>
      </c>
      <c r="P405" s="481"/>
      <c r="Q405" s="48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161"/>
      <c r="C406" s="2120" t="s">
        <v>342</v>
      </c>
      <c r="D406" s="2121"/>
      <c r="E406" s="568">
        <v>0.64942610406887069</v>
      </c>
      <c r="F406" s="481"/>
      <c r="G406" s="481"/>
      <c r="H406" s="2121" t="s">
        <v>343</v>
      </c>
      <c r="I406" s="2121"/>
      <c r="J406" s="569">
        <v>0.63338059471231534</v>
      </c>
      <c r="K406" s="481"/>
      <c r="L406" s="481"/>
      <c r="M406" s="2121" t="s">
        <v>344</v>
      </c>
      <c r="N406" s="2121"/>
      <c r="O406" s="570">
        <v>0.63054238052929468</v>
      </c>
      <c r="P406" s="481"/>
      <c r="Q406" s="48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161"/>
      <c r="C407" s="2120" t="s">
        <v>341</v>
      </c>
      <c r="D407" s="2121"/>
      <c r="E407" s="568">
        <v>-0.64760744576723073</v>
      </c>
      <c r="F407" s="481"/>
      <c r="G407" s="481"/>
      <c r="H407" s="2121" t="s">
        <v>345</v>
      </c>
      <c r="I407" s="2121"/>
      <c r="J407" s="569">
        <v>0.63286515222039708</v>
      </c>
      <c r="K407" s="481"/>
      <c r="L407" s="481"/>
      <c r="M407" s="2121" t="s">
        <v>346</v>
      </c>
      <c r="N407" s="2121"/>
      <c r="O407" s="570">
        <v>0.62464032573178219</v>
      </c>
      <c r="P407" s="481"/>
      <c r="Q407" s="48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161"/>
      <c r="C408" s="2120" t="s">
        <v>345</v>
      </c>
      <c r="D408" s="2121"/>
      <c r="E408" s="568">
        <v>0.64747347838560987</v>
      </c>
      <c r="F408" s="481"/>
      <c r="G408" s="481"/>
      <c r="H408" s="2121" t="s">
        <v>342</v>
      </c>
      <c r="I408" s="2121"/>
      <c r="J408" s="569">
        <v>0.63179942025509306</v>
      </c>
      <c r="K408" s="481"/>
      <c r="L408" s="481"/>
      <c r="M408" s="2121" t="s">
        <v>338</v>
      </c>
      <c r="N408" s="2121"/>
      <c r="O408" s="570">
        <v>-0.62122645207954974</v>
      </c>
      <c r="P408" s="481"/>
      <c r="Q408" s="48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161"/>
      <c r="C409" s="2120" t="s">
        <v>343</v>
      </c>
      <c r="D409" s="2121"/>
      <c r="E409" s="568">
        <v>0.62817738844838067</v>
      </c>
      <c r="F409" s="481"/>
      <c r="G409" s="481"/>
      <c r="H409" s="2121" t="s">
        <v>347</v>
      </c>
      <c r="I409" s="2121"/>
      <c r="J409" s="569">
        <v>0.59363189517563208</v>
      </c>
      <c r="K409" s="481"/>
      <c r="L409" s="481"/>
      <c r="M409" s="2121" t="s">
        <v>345</v>
      </c>
      <c r="N409" s="2121"/>
      <c r="O409" s="570">
        <v>0.56726617917157274</v>
      </c>
      <c r="P409" s="481"/>
      <c r="Q409" s="48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161"/>
      <c r="C410" s="2120" t="s">
        <v>344</v>
      </c>
      <c r="D410" s="2121"/>
      <c r="E410" s="568">
        <v>0.60896980449877047</v>
      </c>
      <c r="F410" s="481"/>
      <c r="G410" s="481"/>
      <c r="H410" s="2121" t="s">
        <v>348</v>
      </c>
      <c r="I410" s="2121"/>
      <c r="J410" s="569">
        <v>0.57337009197382915</v>
      </c>
      <c r="K410" s="481"/>
      <c r="L410" s="481"/>
      <c r="M410" s="2121" t="s">
        <v>342</v>
      </c>
      <c r="N410" s="2121"/>
      <c r="O410" s="570">
        <v>0.5385976677070462</v>
      </c>
      <c r="P410" s="481"/>
      <c r="Q410" s="48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161"/>
      <c r="C411" s="2120" t="s">
        <v>346</v>
      </c>
      <c r="D411" s="2121"/>
      <c r="E411" s="568">
        <v>0.60873452895388525</v>
      </c>
      <c r="F411" s="481"/>
      <c r="G411" s="481"/>
      <c r="H411" s="2121" t="s">
        <v>349</v>
      </c>
      <c r="I411" s="2121"/>
      <c r="J411" s="569">
        <v>0.55087094286530103</v>
      </c>
      <c r="K411" s="481"/>
      <c r="L411" s="481"/>
      <c r="M411" s="2121" t="s">
        <v>348</v>
      </c>
      <c r="N411" s="2121"/>
      <c r="O411" s="570">
        <v>0.52913694667663624</v>
      </c>
      <c r="P411" s="481"/>
      <c r="Q411" s="48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161"/>
      <c r="C412" s="2120" t="s">
        <v>347</v>
      </c>
      <c r="D412" s="2121"/>
      <c r="E412" s="568">
        <v>0.58440155310761099</v>
      </c>
      <c r="F412" s="481"/>
      <c r="G412" s="481"/>
      <c r="H412" s="2121" t="s">
        <v>341</v>
      </c>
      <c r="I412" s="2121"/>
      <c r="J412" s="569">
        <v>-0.5383794112516902</v>
      </c>
      <c r="K412" s="481"/>
      <c r="L412" s="481"/>
      <c r="M412" s="2121" t="s">
        <v>350</v>
      </c>
      <c r="N412" s="2121"/>
      <c r="O412" s="570">
        <v>0.49535807144626126</v>
      </c>
      <c r="P412" s="481"/>
      <c r="Q412" s="48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161"/>
      <c r="C413" s="2120" t="s">
        <v>348</v>
      </c>
      <c r="D413" s="2121"/>
      <c r="E413" s="568">
        <v>0.57264860903719783</v>
      </c>
      <c r="F413" s="481"/>
      <c r="G413" s="481"/>
      <c r="H413" s="2121" t="s">
        <v>351</v>
      </c>
      <c r="I413" s="2121"/>
      <c r="J413" s="569">
        <v>-0.51986360446628932</v>
      </c>
      <c r="K413" s="481"/>
      <c r="L413" s="481"/>
      <c r="M413" s="2121" t="s">
        <v>343</v>
      </c>
      <c r="N413" s="2121"/>
      <c r="O413" s="570">
        <v>0.49345491329246732</v>
      </c>
      <c r="P413" s="481"/>
      <c r="Q413" s="48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161"/>
      <c r="C414" s="2120" t="s">
        <v>349</v>
      </c>
      <c r="D414" s="2121"/>
      <c r="E414" s="568">
        <v>0.56603674698586715</v>
      </c>
      <c r="F414" s="481"/>
      <c r="G414" s="481"/>
      <c r="H414" s="2121" t="s">
        <v>346</v>
      </c>
      <c r="I414" s="2121"/>
      <c r="J414" s="569">
        <v>0.50588387859476303</v>
      </c>
      <c r="K414" s="481"/>
      <c r="L414" s="481"/>
      <c r="M414" s="2121" t="s">
        <v>272</v>
      </c>
      <c r="N414" s="2121"/>
      <c r="O414" s="570">
        <v>-0.45196463686141164</v>
      </c>
      <c r="P414" s="481"/>
      <c r="Q414" s="48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161"/>
      <c r="C415" s="2120" t="s">
        <v>272</v>
      </c>
      <c r="D415" s="2121"/>
      <c r="E415" s="568">
        <v>-0.50874457213217361</v>
      </c>
      <c r="F415" s="481"/>
      <c r="G415" s="481"/>
      <c r="H415" s="2121" t="s">
        <v>272</v>
      </c>
      <c r="I415" s="2121"/>
      <c r="J415" s="569">
        <v>-0.49639634766227486</v>
      </c>
      <c r="K415" s="481"/>
      <c r="L415" s="481"/>
      <c r="M415" s="2121" t="s">
        <v>352</v>
      </c>
      <c r="N415" s="2121"/>
      <c r="O415" s="570">
        <v>0.44355931962428802</v>
      </c>
      <c r="P415" s="481"/>
      <c r="Q415" s="48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161"/>
      <c r="C416" s="2120" t="s">
        <v>353</v>
      </c>
      <c r="D416" s="2121"/>
      <c r="E416" s="568">
        <v>0.50721223091445866</v>
      </c>
      <c r="F416" s="481"/>
      <c r="G416" s="481"/>
      <c r="H416" s="2121" t="s">
        <v>353</v>
      </c>
      <c r="I416" s="2121"/>
      <c r="J416" s="569">
        <v>0.49381637427894504</v>
      </c>
      <c r="K416" s="481"/>
      <c r="L416" s="481"/>
      <c r="M416" s="2121" t="s">
        <v>353</v>
      </c>
      <c r="N416" s="2121"/>
      <c r="O416" s="570">
        <v>0.42463262014740993</v>
      </c>
      <c r="P416" s="481"/>
      <c r="Q416" s="48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161"/>
      <c r="C417" s="2120" t="s">
        <v>354</v>
      </c>
      <c r="D417" s="2121"/>
      <c r="E417" s="568">
        <v>0.48803963744605661</v>
      </c>
      <c r="F417" s="481"/>
      <c r="G417" s="481"/>
      <c r="H417" s="2121" t="s">
        <v>354</v>
      </c>
      <c r="I417" s="2121"/>
      <c r="J417" s="569">
        <v>0.49114149588378431</v>
      </c>
      <c r="K417" s="481"/>
      <c r="L417" s="481"/>
      <c r="M417" s="2121" t="s">
        <v>347</v>
      </c>
      <c r="N417" s="2121"/>
      <c r="O417" s="570">
        <v>0.4155868795155358</v>
      </c>
      <c r="P417" s="481"/>
      <c r="Q417" s="48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161"/>
      <c r="C418" s="2120" t="s">
        <v>350</v>
      </c>
      <c r="D418" s="2121"/>
      <c r="E418" s="568">
        <v>0.4591383322803268</v>
      </c>
      <c r="F418" s="481"/>
      <c r="G418" s="481"/>
      <c r="H418" s="2121" t="s">
        <v>344</v>
      </c>
      <c r="I418" s="2121"/>
      <c r="J418" s="569">
        <v>0.46326842267234553</v>
      </c>
      <c r="K418" s="481"/>
      <c r="L418" s="481"/>
      <c r="M418" s="2121" t="s">
        <v>355</v>
      </c>
      <c r="N418" s="2121"/>
      <c r="O418" s="570">
        <v>0.37360266588617919</v>
      </c>
      <c r="P418" s="481"/>
      <c r="Q418" s="48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161"/>
      <c r="C419" s="2120" t="s">
        <v>351</v>
      </c>
      <c r="D419" s="2121"/>
      <c r="E419" s="568">
        <v>-0.40512807226823216</v>
      </c>
      <c r="F419" s="481"/>
      <c r="G419" s="481"/>
      <c r="H419" s="2121" t="s">
        <v>356</v>
      </c>
      <c r="I419" s="2121"/>
      <c r="J419" s="569">
        <v>-0.36071021291347699</v>
      </c>
      <c r="K419" s="481"/>
      <c r="L419" s="481"/>
      <c r="M419" s="2121" t="s">
        <v>349</v>
      </c>
      <c r="N419" s="2121"/>
      <c r="O419" s="570">
        <v>0.37345738197947459</v>
      </c>
      <c r="P419" s="481"/>
      <c r="Q419" s="48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161"/>
      <c r="C420" s="2120" t="s">
        <v>352</v>
      </c>
      <c r="D420" s="2121"/>
      <c r="E420" s="568">
        <v>0.36425658239933256</v>
      </c>
      <c r="F420" s="481"/>
      <c r="G420" s="481"/>
      <c r="H420" s="2121" t="s">
        <v>357</v>
      </c>
      <c r="I420" s="2121"/>
      <c r="J420" s="569">
        <v>0.34786405612298937</v>
      </c>
      <c r="K420" s="481"/>
      <c r="L420" s="481"/>
      <c r="M420" s="2121" t="s">
        <v>354</v>
      </c>
      <c r="N420" s="2121"/>
      <c r="O420" s="570">
        <v>0.33856536814481625</v>
      </c>
      <c r="P420" s="481"/>
      <c r="Q420" s="48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161"/>
      <c r="C421" s="2120" t="s">
        <v>357</v>
      </c>
      <c r="D421" s="2121"/>
      <c r="E421" s="568">
        <v>0.36142131374726977</v>
      </c>
      <c r="F421" s="481"/>
      <c r="G421" s="481"/>
      <c r="H421" s="2121" t="s">
        <v>350</v>
      </c>
      <c r="I421" s="2121"/>
      <c r="J421" s="569">
        <v>0.33053966437315746</v>
      </c>
      <c r="K421" s="481"/>
      <c r="L421" s="481"/>
      <c r="M421" s="2121" t="s">
        <v>358</v>
      </c>
      <c r="N421" s="2121"/>
      <c r="O421" s="570">
        <v>0.32685039742892746</v>
      </c>
      <c r="P421" s="481"/>
      <c r="Q421" s="48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161"/>
      <c r="C422" s="2120" t="s">
        <v>355</v>
      </c>
      <c r="D422" s="2121"/>
      <c r="E422" s="568">
        <v>0.3517862115189358</v>
      </c>
      <c r="F422" s="481"/>
      <c r="G422" s="481"/>
      <c r="H422" s="2121" t="s">
        <v>352</v>
      </c>
      <c r="I422" s="2121"/>
      <c r="J422" s="569">
        <v>0.32931937071891454</v>
      </c>
      <c r="K422" s="481"/>
      <c r="L422" s="481"/>
      <c r="M422" s="2121" t="s">
        <v>359</v>
      </c>
      <c r="N422" s="2121"/>
      <c r="O422" s="570">
        <v>-0.31882906012302575</v>
      </c>
      <c r="P422" s="481"/>
      <c r="Q422" s="48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161"/>
      <c r="C423" s="2120" t="s">
        <v>359</v>
      </c>
      <c r="D423" s="2121"/>
      <c r="E423" s="568">
        <v>-0.33860455813068252</v>
      </c>
      <c r="F423" s="481"/>
      <c r="G423" s="481"/>
      <c r="H423" s="2121" t="s">
        <v>355</v>
      </c>
      <c r="I423" s="2121"/>
      <c r="J423" s="569">
        <v>0.31962347414473619</v>
      </c>
      <c r="K423" s="481"/>
      <c r="L423" s="481"/>
      <c r="M423" s="2121" t="s">
        <v>357</v>
      </c>
      <c r="N423" s="2121"/>
      <c r="O423" s="570">
        <v>0.3157316147524194</v>
      </c>
      <c r="P423" s="481"/>
      <c r="Q423" s="48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161"/>
      <c r="C424" s="2120" t="s">
        <v>360</v>
      </c>
      <c r="D424" s="2121"/>
      <c r="E424" s="568">
        <v>0.316525986894726</v>
      </c>
      <c r="F424" s="481"/>
      <c r="G424" s="481"/>
      <c r="H424" s="2121" t="s">
        <v>359</v>
      </c>
      <c r="I424" s="2121"/>
      <c r="J424" s="569">
        <v>-0.30145145611336693</v>
      </c>
      <c r="K424" s="481"/>
      <c r="L424" s="481"/>
      <c r="M424" s="2121" t="s">
        <v>360</v>
      </c>
      <c r="N424" s="2121"/>
      <c r="O424" s="570">
        <v>0.25132134910332232</v>
      </c>
      <c r="P424" s="481"/>
      <c r="Q424" s="48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161"/>
      <c r="C425" s="2120" t="s">
        <v>356</v>
      </c>
      <c r="D425" s="2121"/>
      <c r="E425" s="568">
        <v>-0.31482871508712262</v>
      </c>
      <c r="F425" s="481"/>
      <c r="G425" s="481"/>
      <c r="H425" s="2121" t="s">
        <v>361</v>
      </c>
      <c r="I425" s="2121"/>
      <c r="J425" s="569">
        <v>0.2928707741431828</v>
      </c>
      <c r="K425" s="481"/>
      <c r="L425" s="481"/>
      <c r="M425" s="2121" t="s">
        <v>362</v>
      </c>
      <c r="N425" s="2121"/>
      <c r="O425" s="570">
        <v>0.21053955122692522</v>
      </c>
      <c r="P425" s="481"/>
      <c r="Q425" s="48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161"/>
      <c r="C426" s="2120" t="s">
        <v>361</v>
      </c>
      <c r="D426" s="2121"/>
      <c r="E426" s="568">
        <v>0.28134053266373776</v>
      </c>
      <c r="F426" s="481"/>
      <c r="G426" s="481"/>
      <c r="H426" s="2121" t="s">
        <v>358</v>
      </c>
      <c r="I426" s="2121"/>
      <c r="J426" s="569">
        <v>-0.28960104496570199</v>
      </c>
      <c r="K426" s="481"/>
      <c r="L426" s="481"/>
      <c r="M426" s="2121" t="s">
        <v>363</v>
      </c>
      <c r="N426" s="2121"/>
      <c r="O426" s="570">
        <v>0.20238672211898515</v>
      </c>
      <c r="P426" s="481"/>
      <c r="Q426" s="48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161"/>
      <c r="C427" s="2120" t="s">
        <v>363</v>
      </c>
      <c r="D427" s="2121"/>
      <c r="E427" s="568">
        <v>0.17887851288322307</v>
      </c>
      <c r="F427" s="481"/>
      <c r="G427" s="481"/>
      <c r="H427" s="2121" t="s">
        <v>360</v>
      </c>
      <c r="I427" s="2121"/>
      <c r="J427" s="569">
        <v>0.27288656153999458</v>
      </c>
      <c r="K427" s="481"/>
      <c r="L427" s="481"/>
      <c r="M427" s="2121" t="s">
        <v>361</v>
      </c>
      <c r="N427" s="2121"/>
      <c r="O427" s="570">
        <v>0.18438996870767971</v>
      </c>
      <c r="P427" s="481"/>
      <c r="Q427" s="48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161"/>
      <c r="C428" s="2120" t="s">
        <v>364</v>
      </c>
      <c r="D428" s="2121"/>
      <c r="E428" s="568">
        <v>-0.16646603983471747</v>
      </c>
      <c r="F428" s="481"/>
      <c r="G428" s="481"/>
      <c r="H428" s="2121" t="s">
        <v>365</v>
      </c>
      <c r="I428" s="2121"/>
      <c r="J428" s="569">
        <v>-0.2439795933107341</v>
      </c>
      <c r="K428" s="481"/>
      <c r="L428" s="481"/>
      <c r="M428" s="2121" t="s">
        <v>366</v>
      </c>
      <c r="N428" s="2121"/>
      <c r="O428" s="570">
        <v>-0.18099285134654106</v>
      </c>
      <c r="P428" s="481"/>
      <c r="Q428" s="48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161"/>
      <c r="C429" s="2120" t="s">
        <v>366</v>
      </c>
      <c r="D429" s="2121"/>
      <c r="E429" s="568">
        <v>-0.16196349241483116</v>
      </c>
      <c r="F429" s="481"/>
      <c r="G429" s="481"/>
      <c r="H429" s="2121" t="s">
        <v>367</v>
      </c>
      <c r="I429" s="2121"/>
      <c r="J429" s="569">
        <v>-0.24007395125486647</v>
      </c>
      <c r="K429" s="481"/>
      <c r="L429" s="481"/>
      <c r="M429" s="2121" t="s">
        <v>364</v>
      </c>
      <c r="N429" s="2121"/>
      <c r="O429" s="570">
        <v>-0.17672879174664663</v>
      </c>
      <c r="P429" s="481"/>
      <c r="Q429" s="48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161"/>
      <c r="C430" s="2120" t="s">
        <v>365</v>
      </c>
      <c r="D430" s="2121"/>
      <c r="E430" s="568">
        <v>-0.14485794368608568</v>
      </c>
      <c r="F430" s="481"/>
      <c r="G430" s="481"/>
      <c r="H430" s="2121" t="s">
        <v>368</v>
      </c>
      <c r="I430" s="2121"/>
      <c r="J430" s="569">
        <v>-0.23650224974280656</v>
      </c>
      <c r="K430" s="481"/>
      <c r="L430" s="481"/>
      <c r="M430" s="2121" t="s">
        <v>356</v>
      </c>
      <c r="N430" s="2121"/>
      <c r="O430" s="570">
        <v>-0.16063204212407128</v>
      </c>
      <c r="P430" s="481"/>
      <c r="Q430" s="48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161"/>
      <c r="C431" s="2120" t="s">
        <v>367</v>
      </c>
      <c r="D431" s="2121"/>
      <c r="E431" s="568">
        <v>-0.1372895305123962</v>
      </c>
      <c r="F431" s="481"/>
      <c r="G431" s="481"/>
      <c r="H431" s="2121" t="s">
        <v>369</v>
      </c>
      <c r="I431" s="2121"/>
      <c r="J431" s="569">
        <v>-0.17495801931992983</v>
      </c>
      <c r="K431" s="481"/>
      <c r="L431" s="481"/>
      <c r="M431" s="2121" t="s">
        <v>368</v>
      </c>
      <c r="N431" s="2121"/>
      <c r="O431" s="570">
        <v>-0.14191260341878695</v>
      </c>
      <c r="P431" s="481"/>
      <c r="Q431" s="48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161"/>
      <c r="C432" s="2120" t="s">
        <v>370</v>
      </c>
      <c r="D432" s="2121"/>
      <c r="E432" s="568">
        <v>0.10939455497472801</v>
      </c>
      <c r="F432" s="481"/>
      <c r="G432" s="481"/>
      <c r="H432" s="2121" t="s">
        <v>364</v>
      </c>
      <c r="I432" s="2121"/>
      <c r="J432" s="569">
        <v>-0.16771228550749179</v>
      </c>
      <c r="K432" s="481"/>
      <c r="L432" s="481"/>
      <c r="M432" s="2121" t="s">
        <v>371</v>
      </c>
      <c r="N432" s="2121"/>
      <c r="O432" s="570">
        <v>-0.13080095128789873</v>
      </c>
      <c r="P432" s="481"/>
      <c r="Q432" s="48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161"/>
      <c r="C433" s="2120" t="s">
        <v>372</v>
      </c>
      <c r="D433" s="2121"/>
      <c r="E433" s="568">
        <v>-0.10391008769545883</v>
      </c>
      <c r="F433" s="481"/>
      <c r="G433" s="481"/>
      <c r="H433" s="2121" t="s">
        <v>371</v>
      </c>
      <c r="I433" s="2121"/>
      <c r="J433" s="569">
        <v>-0.15719705197235442</v>
      </c>
      <c r="K433" s="481"/>
      <c r="L433" s="481"/>
      <c r="M433" s="2121" t="s">
        <v>373</v>
      </c>
      <c r="N433" s="2121"/>
      <c r="O433" s="570">
        <v>0.11946299983596891</v>
      </c>
      <c r="P433" s="481"/>
      <c r="Q433" s="48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161"/>
      <c r="C434" s="2120" t="s">
        <v>374</v>
      </c>
      <c r="D434" s="2121"/>
      <c r="E434" s="568">
        <v>9.1002335169595577E-2</v>
      </c>
      <c r="F434" s="481"/>
      <c r="G434" s="481"/>
      <c r="H434" s="2121" t="s">
        <v>372</v>
      </c>
      <c r="I434" s="2121"/>
      <c r="J434" s="569">
        <v>-0.14551947991868075</v>
      </c>
      <c r="K434" s="481"/>
      <c r="L434" s="481"/>
      <c r="M434" s="2121" t="s">
        <v>351</v>
      </c>
      <c r="N434" s="2121"/>
      <c r="O434" s="570">
        <v>-0.11585838170415204</v>
      </c>
      <c r="P434" s="481"/>
      <c r="Q434" s="48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161"/>
      <c r="C435" s="2120" t="s">
        <v>375</v>
      </c>
      <c r="D435" s="2121"/>
      <c r="E435" s="568">
        <v>-8.7541004117943522E-2</v>
      </c>
      <c r="F435" s="481"/>
      <c r="G435" s="481"/>
      <c r="H435" s="2121" t="s">
        <v>376</v>
      </c>
      <c r="I435" s="2121"/>
      <c r="J435" s="569">
        <v>-0.12462037511046106</v>
      </c>
      <c r="K435" s="481"/>
      <c r="L435" s="481"/>
      <c r="M435" s="2121" t="s">
        <v>369</v>
      </c>
      <c r="N435" s="2121"/>
      <c r="O435" s="570">
        <v>-0.10895883696977665</v>
      </c>
      <c r="P435" s="481"/>
      <c r="Q435" s="48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161"/>
      <c r="C436" s="2120" t="s">
        <v>377</v>
      </c>
      <c r="D436" s="2121"/>
      <c r="E436" s="568">
        <v>8.2021859416114937E-2</v>
      </c>
      <c r="F436" s="481"/>
      <c r="G436" s="481"/>
      <c r="H436" s="2121" t="s">
        <v>378</v>
      </c>
      <c r="I436" s="2121"/>
      <c r="J436" s="569">
        <v>-0.12300598780482594</v>
      </c>
      <c r="K436" s="481"/>
      <c r="L436" s="481"/>
      <c r="M436" s="2121" t="s">
        <v>365</v>
      </c>
      <c r="N436" s="2121"/>
      <c r="O436" s="570">
        <v>-0.10611579122921963</v>
      </c>
      <c r="P436" s="481"/>
      <c r="Q436" s="48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161"/>
      <c r="C437" s="2120" t="s">
        <v>379</v>
      </c>
      <c r="D437" s="2121"/>
      <c r="E437" s="568">
        <v>7.0886530651707136E-2</v>
      </c>
      <c r="F437" s="481"/>
      <c r="G437" s="481"/>
      <c r="H437" s="2121" t="s">
        <v>380</v>
      </c>
      <c r="I437" s="2121"/>
      <c r="J437" s="569">
        <v>-0.11743229472064462</v>
      </c>
      <c r="K437" s="481"/>
      <c r="L437" s="481"/>
      <c r="M437" s="2121" t="s">
        <v>377</v>
      </c>
      <c r="N437" s="2121"/>
      <c r="O437" s="570">
        <v>8.9805513893264202E-2</v>
      </c>
      <c r="P437" s="481"/>
      <c r="Q437" s="48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161"/>
      <c r="C438" s="2120" t="s">
        <v>381</v>
      </c>
      <c r="D438" s="2121"/>
      <c r="E438" s="568">
        <v>-6.2679899842256748E-2</v>
      </c>
      <c r="F438" s="481"/>
      <c r="G438" s="481"/>
      <c r="H438" s="2121" t="s">
        <v>363</v>
      </c>
      <c r="I438" s="2121"/>
      <c r="J438" s="569">
        <v>0.10694027931988427</v>
      </c>
      <c r="K438" s="481"/>
      <c r="L438" s="481"/>
      <c r="M438" s="2121" t="s">
        <v>375</v>
      </c>
      <c r="N438" s="2121"/>
      <c r="O438" s="570">
        <v>-8.8713597865778385E-2</v>
      </c>
      <c r="P438" s="481"/>
      <c r="Q438" s="48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161"/>
      <c r="C439" s="2120" t="s">
        <v>382</v>
      </c>
      <c r="D439" s="2121"/>
      <c r="E439" s="568">
        <v>4.6502252245531832E-2</v>
      </c>
      <c r="F439" s="481"/>
      <c r="G439" s="481"/>
      <c r="H439" s="2121" t="s">
        <v>383</v>
      </c>
      <c r="I439" s="2121"/>
      <c r="J439" s="569">
        <v>-0.10657001637965133</v>
      </c>
      <c r="K439" s="481"/>
      <c r="L439" s="481"/>
      <c r="M439" s="2121" t="s">
        <v>384</v>
      </c>
      <c r="N439" s="2121"/>
      <c r="O439" s="570">
        <v>6.8111265035402865E-2</v>
      </c>
      <c r="P439" s="481"/>
      <c r="Q439" s="48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161"/>
      <c r="C440" s="2120" t="s">
        <v>385</v>
      </c>
      <c r="D440" s="2121"/>
      <c r="E440" s="568">
        <v>-4.3618064999100786E-2</v>
      </c>
      <c r="F440" s="481"/>
      <c r="G440" s="481"/>
      <c r="H440" s="2121" t="s">
        <v>374</v>
      </c>
      <c r="I440" s="2121"/>
      <c r="J440" s="569">
        <v>0.10330745012293929</v>
      </c>
      <c r="K440" s="481"/>
      <c r="L440" s="481"/>
      <c r="M440" s="2121" t="s">
        <v>380</v>
      </c>
      <c r="N440" s="2121"/>
      <c r="O440" s="570">
        <v>-6.4640640937325078E-2</v>
      </c>
      <c r="P440" s="481"/>
      <c r="Q440" s="48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161"/>
      <c r="C441" s="2120" t="s">
        <v>384</v>
      </c>
      <c r="D441" s="2121"/>
      <c r="E441" s="568">
        <v>3.6849405515924645E-2</v>
      </c>
      <c r="F441" s="481"/>
      <c r="G441" s="481"/>
      <c r="H441" s="2121" t="s">
        <v>370</v>
      </c>
      <c r="I441" s="2121"/>
      <c r="J441" s="569">
        <v>9.8315706879878118E-2</v>
      </c>
      <c r="K441" s="481"/>
      <c r="L441" s="481"/>
      <c r="M441" s="2121" t="s">
        <v>385</v>
      </c>
      <c r="N441" s="2121"/>
      <c r="O441" s="570">
        <v>-6.3382007623699096E-2</v>
      </c>
      <c r="P441" s="481"/>
      <c r="Q441" s="48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161"/>
      <c r="C442" s="2120" t="s">
        <v>386</v>
      </c>
      <c r="D442" s="2121"/>
      <c r="E442" s="568">
        <v>-3.3299073000405695E-2</v>
      </c>
      <c r="F442" s="481"/>
      <c r="G442" s="481"/>
      <c r="H442" s="2121" t="s">
        <v>362</v>
      </c>
      <c r="I442" s="2121"/>
      <c r="J442" s="569">
        <v>9.7640467573848602E-2</v>
      </c>
      <c r="K442" s="481"/>
      <c r="L442" s="481"/>
      <c r="M442" s="2121" t="s">
        <v>370</v>
      </c>
      <c r="N442" s="2121"/>
      <c r="O442" s="570">
        <v>6.2946963360538885E-2</v>
      </c>
      <c r="P442" s="481"/>
      <c r="Q442" s="48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161"/>
      <c r="C443" s="2120" t="s">
        <v>387</v>
      </c>
      <c r="D443" s="2121"/>
      <c r="E443" s="568">
        <v>-3.1545052770311617E-2</v>
      </c>
      <c r="F443" s="481"/>
      <c r="G443" s="481"/>
      <c r="H443" s="2121" t="s">
        <v>388</v>
      </c>
      <c r="I443" s="2121"/>
      <c r="J443" s="569">
        <v>-9.3925454277804174E-2</v>
      </c>
      <c r="K443" s="481"/>
      <c r="L443" s="481"/>
      <c r="M443" s="2121" t="s">
        <v>379</v>
      </c>
      <c r="N443" s="2121"/>
      <c r="O443" s="570">
        <v>6.1821452440932984E-2</v>
      </c>
      <c r="P443" s="481"/>
      <c r="Q443" s="48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161"/>
      <c r="C444" s="2120" t="s">
        <v>389</v>
      </c>
      <c r="D444" s="2121"/>
      <c r="E444" s="568">
        <v>2.5462116258028727E-2</v>
      </c>
      <c r="F444" s="481"/>
      <c r="G444" s="481"/>
      <c r="H444" s="2121" t="s">
        <v>375</v>
      </c>
      <c r="I444" s="2121"/>
      <c r="J444" s="569">
        <v>-8.6803343394306134E-2</v>
      </c>
      <c r="K444" s="481"/>
      <c r="L444" s="481"/>
      <c r="M444" s="2121" t="s">
        <v>390</v>
      </c>
      <c r="N444" s="2121"/>
      <c r="O444" s="570">
        <v>5.8951810970988373E-2</v>
      </c>
      <c r="P444" s="481"/>
      <c r="Q444" s="48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161"/>
      <c r="C445" s="2120" t="s">
        <v>391</v>
      </c>
      <c r="D445" s="2121"/>
      <c r="E445" s="568">
        <v>2.4206864103136945E-2</v>
      </c>
      <c r="F445" s="481"/>
      <c r="G445" s="481"/>
      <c r="H445" s="2121" t="s">
        <v>392</v>
      </c>
      <c r="I445" s="2121"/>
      <c r="J445" s="569">
        <v>-7.2009973557011012E-2</v>
      </c>
      <c r="K445" s="481"/>
      <c r="L445" s="481"/>
      <c r="M445" s="2121" t="s">
        <v>381</v>
      </c>
      <c r="N445" s="2121"/>
      <c r="O445" s="570">
        <v>-5.3025527180800384E-2</v>
      </c>
      <c r="P445" s="481"/>
      <c r="Q445" s="48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120" t="s">
        <v>393</v>
      </c>
      <c r="D446" s="2121"/>
      <c r="E446" s="568">
        <v>-2.2069885472475452E-2</v>
      </c>
      <c r="F446" s="481"/>
      <c r="G446" s="481"/>
      <c r="H446" s="2121" t="s">
        <v>377</v>
      </c>
      <c r="I446" s="2121"/>
      <c r="J446" s="569">
        <v>6.8747743998740646E-2</v>
      </c>
      <c r="K446" s="481"/>
      <c r="L446" s="481"/>
      <c r="M446" s="2121" t="s">
        <v>367</v>
      </c>
      <c r="N446" s="2121"/>
      <c r="O446" s="570">
        <v>-5.1344813740318983E-2</v>
      </c>
      <c r="P446" s="481"/>
      <c r="Q446" s="48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120" t="s">
        <v>394</v>
      </c>
      <c r="D447" s="2121"/>
      <c r="E447" s="568">
        <v>2.1186773424652288E-2</v>
      </c>
      <c r="F447" s="481"/>
      <c r="G447" s="481"/>
      <c r="H447" s="2121" t="s">
        <v>385</v>
      </c>
      <c r="I447" s="2121"/>
      <c r="J447" s="569">
        <v>6.7352947432805926E-2</v>
      </c>
      <c r="K447" s="481"/>
      <c r="L447" s="481"/>
      <c r="M447" s="2121" t="s">
        <v>382</v>
      </c>
      <c r="N447" s="2121"/>
      <c r="O447" s="570">
        <v>4.9504577110186861E-2</v>
      </c>
      <c r="P447" s="481"/>
      <c r="Q447" s="48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120" t="s">
        <v>358</v>
      </c>
      <c r="D448" s="2121"/>
      <c r="E448" s="568">
        <v>1.841589584624484E-2</v>
      </c>
      <c r="F448" s="481"/>
      <c r="G448" s="481"/>
      <c r="H448" s="2121" t="s">
        <v>395</v>
      </c>
      <c r="I448" s="2121"/>
      <c r="J448" s="569">
        <v>-6.5598124017287304E-2</v>
      </c>
      <c r="K448" s="481"/>
      <c r="L448" s="481"/>
      <c r="M448" s="2121" t="s">
        <v>376</v>
      </c>
      <c r="N448" s="2121"/>
      <c r="O448" s="570">
        <v>4.5301744471436312E-2</v>
      </c>
      <c r="P448" s="481"/>
      <c r="Q448" s="48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120" t="s">
        <v>396</v>
      </c>
      <c r="D449" s="2121"/>
      <c r="E449" s="568">
        <v>-1.7737298740412806E-2</v>
      </c>
      <c r="F449" s="481"/>
      <c r="G449" s="481"/>
      <c r="H449" s="2121" t="s">
        <v>373</v>
      </c>
      <c r="I449" s="2121"/>
      <c r="J449" s="569">
        <v>5.9715449558693234E-2</v>
      </c>
      <c r="K449" s="481"/>
      <c r="L449" s="481"/>
      <c r="M449" s="2121" t="s">
        <v>374</v>
      </c>
      <c r="N449" s="2121"/>
      <c r="O449" s="570">
        <v>4.1335265193509448E-2</v>
      </c>
      <c r="P449" s="481"/>
      <c r="Q449" s="48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120" t="s">
        <v>397</v>
      </c>
      <c r="D450" s="2121"/>
      <c r="E450" s="568">
        <v>-1.6791069600856384E-2</v>
      </c>
      <c r="F450" s="481"/>
      <c r="G450" s="481"/>
      <c r="H450" s="2121" t="s">
        <v>366</v>
      </c>
      <c r="I450" s="2121"/>
      <c r="J450" s="569">
        <v>-5.5741472441670735E-2</v>
      </c>
      <c r="K450" s="481"/>
      <c r="L450" s="481"/>
      <c r="M450" s="2121" t="s">
        <v>398</v>
      </c>
      <c r="N450" s="2121"/>
      <c r="O450" s="570">
        <v>-3.9818729301824098E-2</v>
      </c>
      <c r="P450" s="481"/>
      <c r="Q450" s="48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120" t="s">
        <v>399</v>
      </c>
      <c r="D451" s="2121"/>
      <c r="E451" s="568">
        <v>-1.5910132124868033E-2</v>
      </c>
      <c r="F451" s="481"/>
      <c r="G451" s="481"/>
      <c r="H451" s="2121" t="s">
        <v>379</v>
      </c>
      <c r="I451" s="2121"/>
      <c r="J451" s="569">
        <v>5.3306680923530608E-2</v>
      </c>
      <c r="K451" s="481"/>
      <c r="L451" s="481"/>
      <c r="M451" s="2121" t="s">
        <v>391</v>
      </c>
      <c r="N451" s="2121"/>
      <c r="O451" s="570">
        <v>3.7857851348407905E-2</v>
      </c>
      <c r="P451" s="481"/>
      <c r="Q451" s="48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120" t="s">
        <v>400</v>
      </c>
      <c r="D452" s="2121"/>
      <c r="E452" s="568">
        <v>1.3857569244134347E-2</v>
      </c>
      <c r="F452" s="481"/>
      <c r="G452" s="481"/>
      <c r="H452" s="2121" t="s">
        <v>386</v>
      </c>
      <c r="I452" s="2121"/>
      <c r="J452" s="569">
        <v>-5.2701844895597962E-2</v>
      </c>
      <c r="K452" s="481"/>
      <c r="L452" s="481"/>
      <c r="M452" s="2121" t="s">
        <v>383</v>
      </c>
      <c r="N452" s="2121"/>
      <c r="O452" s="570">
        <v>-3.761834675687363E-2</v>
      </c>
      <c r="P452" s="481"/>
      <c r="Q452" s="48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120" t="s">
        <v>401</v>
      </c>
      <c r="D453" s="2121"/>
      <c r="E453" s="568">
        <v>-1.2329221371779648E-2</v>
      </c>
      <c r="F453" s="481"/>
      <c r="G453" s="481"/>
      <c r="H453" s="2121" t="s">
        <v>387</v>
      </c>
      <c r="I453" s="2121"/>
      <c r="J453" s="569">
        <v>-4.9172908388954356E-2</v>
      </c>
      <c r="K453" s="481"/>
      <c r="L453" s="481"/>
      <c r="M453" s="2121" t="s">
        <v>389</v>
      </c>
      <c r="N453" s="2121"/>
      <c r="O453" s="570">
        <v>3.5243048581920469E-2</v>
      </c>
      <c r="P453" s="481"/>
      <c r="Q453" s="48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120" t="s">
        <v>402</v>
      </c>
      <c r="D454" s="2121"/>
      <c r="E454" s="568">
        <v>-1.137545108673599E-2</v>
      </c>
      <c r="F454" s="481"/>
      <c r="G454" s="481"/>
      <c r="H454" s="2121" t="s">
        <v>384</v>
      </c>
      <c r="I454" s="2121"/>
      <c r="J454" s="569">
        <v>4.356733718942233E-2</v>
      </c>
      <c r="K454" s="481"/>
      <c r="L454" s="481"/>
      <c r="M454" s="2121" t="s">
        <v>403</v>
      </c>
      <c r="N454" s="2121"/>
      <c r="O454" s="570">
        <v>3.4048772979809933E-2</v>
      </c>
      <c r="P454" s="481"/>
      <c r="Q454" s="48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120" t="s">
        <v>404</v>
      </c>
      <c r="D455" s="2121"/>
      <c r="E455" s="568">
        <v>-1.0259690679302512E-2</v>
      </c>
      <c r="F455" s="481"/>
      <c r="G455" s="481"/>
      <c r="H455" s="2121" t="s">
        <v>381</v>
      </c>
      <c r="I455" s="2121"/>
      <c r="J455" s="569">
        <v>-3.8905028193336619E-2</v>
      </c>
      <c r="K455" s="481"/>
      <c r="L455" s="481"/>
      <c r="M455" s="2121" t="s">
        <v>392</v>
      </c>
      <c r="N455" s="2121"/>
      <c r="O455" s="570">
        <v>-3.2269026321220022E-2</v>
      </c>
      <c r="P455" s="481"/>
      <c r="Q455" s="48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120" t="s">
        <v>405</v>
      </c>
      <c r="D456" s="2121"/>
      <c r="E456" s="568">
        <v>-8.5483221526871794E-3</v>
      </c>
      <c r="F456" s="481"/>
      <c r="G456" s="481"/>
      <c r="H456" s="2121" t="s">
        <v>406</v>
      </c>
      <c r="I456" s="2121"/>
      <c r="J456" s="569">
        <v>-3.7762077309063717E-2</v>
      </c>
      <c r="K456" s="481"/>
      <c r="L456" s="481"/>
      <c r="M456" s="2121" t="s">
        <v>387</v>
      </c>
      <c r="N456" s="2121"/>
      <c r="O456" s="570">
        <v>-3.1893313750830085E-2</v>
      </c>
      <c r="P456" s="481"/>
      <c r="Q456" s="48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120" t="s">
        <v>407</v>
      </c>
      <c r="D457" s="2121"/>
      <c r="E457" s="568">
        <v>7.8434059240603468E-3</v>
      </c>
      <c r="F457" s="481"/>
      <c r="G457" s="481"/>
      <c r="H457" s="2121" t="s">
        <v>408</v>
      </c>
      <c r="I457" s="2121"/>
      <c r="J457" s="569">
        <v>-3.3458221961049514E-2</v>
      </c>
      <c r="K457" s="481"/>
      <c r="L457" s="481"/>
      <c r="M457" s="2121" t="s">
        <v>393</v>
      </c>
      <c r="N457" s="2121"/>
      <c r="O457" s="570">
        <v>-2.7586260530273254E-2</v>
      </c>
      <c r="P457" s="481"/>
      <c r="Q457" s="48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120" t="s">
        <v>409</v>
      </c>
      <c r="D458" s="2121"/>
      <c r="E458" s="568">
        <v>6.0129845901811529E-3</v>
      </c>
      <c r="F458" s="481"/>
      <c r="G458" s="481"/>
      <c r="H458" s="2121" t="s">
        <v>389</v>
      </c>
      <c r="I458" s="2121"/>
      <c r="J458" s="569">
        <v>2.8787990506487102E-2</v>
      </c>
      <c r="K458" s="481"/>
      <c r="L458" s="481"/>
      <c r="M458" s="2121" t="s">
        <v>372</v>
      </c>
      <c r="N458" s="2121"/>
      <c r="O458" s="570">
        <v>-2.6032711136387707E-2</v>
      </c>
      <c r="P458" s="481"/>
      <c r="Q458" s="48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120" t="s">
        <v>406</v>
      </c>
      <c r="D459" s="2121"/>
      <c r="E459" s="568">
        <v>-5.9858950746333956E-3</v>
      </c>
      <c r="F459" s="481"/>
      <c r="G459" s="481"/>
      <c r="H459" s="2121" t="s">
        <v>382</v>
      </c>
      <c r="I459" s="2121"/>
      <c r="J459" s="569">
        <v>2.5633313421012945E-2</v>
      </c>
      <c r="K459" s="481"/>
      <c r="L459" s="481"/>
      <c r="M459" s="2121" t="s">
        <v>408</v>
      </c>
      <c r="N459" s="2121"/>
      <c r="O459" s="570">
        <v>2.4611457388281681E-2</v>
      </c>
      <c r="P459" s="481"/>
      <c r="Q459" s="48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120" t="s">
        <v>410</v>
      </c>
      <c r="D460" s="2121"/>
      <c r="E460" s="571">
        <v>3.8006565255893094E-3</v>
      </c>
      <c r="F460" s="481"/>
      <c r="G460" s="481"/>
      <c r="H460" s="2121" t="s">
        <v>402</v>
      </c>
      <c r="I460" s="2121"/>
      <c r="J460" s="569">
        <v>-2.4514435728842154E-2</v>
      </c>
      <c r="K460" s="481"/>
      <c r="L460" s="481"/>
      <c r="M460" s="2121" t="s">
        <v>411</v>
      </c>
      <c r="N460" s="2121"/>
      <c r="O460" s="570">
        <v>-2.365109671761324E-2</v>
      </c>
      <c r="P460" s="481"/>
      <c r="Q460" s="48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120"/>
      <c r="D461" s="2121"/>
      <c r="E461" s="481"/>
      <c r="F461" s="481"/>
      <c r="G461" s="481"/>
      <c r="H461" s="2121" t="s">
        <v>393</v>
      </c>
      <c r="I461" s="2121"/>
      <c r="J461" s="569">
        <v>-2.1380796104929361E-2</v>
      </c>
      <c r="K461" s="481"/>
      <c r="L461" s="481"/>
      <c r="M461" s="2121" t="s">
        <v>396</v>
      </c>
      <c r="N461" s="2121"/>
      <c r="O461" s="570">
        <v>-2.0127093406621263E-2</v>
      </c>
      <c r="P461" s="481"/>
      <c r="Q461" s="48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120"/>
      <c r="D462" s="2121"/>
      <c r="E462" s="481"/>
      <c r="F462" s="481"/>
      <c r="G462" s="481"/>
      <c r="H462" s="2121" t="s">
        <v>391</v>
      </c>
      <c r="I462" s="2121"/>
      <c r="J462" s="569">
        <v>2.1120068793417709E-2</v>
      </c>
      <c r="K462" s="481"/>
      <c r="L462" s="481"/>
      <c r="M462" s="2121" t="s">
        <v>397</v>
      </c>
      <c r="N462" s="2121"/>
      <c r="O462" s="570">
        <v>-1.885427260969386E-2</v>
      </c>
      <c r="P462" s="481"/>
      <c r="Q462" s="48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120"/>
      <c r="D463" s="2121"/>
      <c r="E463" s="481"/>
      <c r="F463" s="481"/>
      <c r="G463" s="481"/>
      <c r="H463" s="2121" t="s">
        <v>401</v>
      </c>
      <c r="I463" s="2121"/>
      <c r="J463" s="569">
        <v>-1.839212202863141E-2</v>
      </c>
      <c r="K463" s="481"/>
      <c r="L463" s="481"/>
      <c r="M463" s="2121" t="s">
        <v>395</v>
      </c>
      <c r="N463" s="2121"/>
      <c r="O463" s="570">
        <v>-1.8512605978424763E-2</v>
      </c>
      <c r="P463" s="481"/>
      <c r="Q463" s="48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120" t="s">
        <v>232</v>
      </c>
      <c r="D464" s="2121"/>
      <c r="E464" s="2121"/>
      <c r="F464" s="481"/>
      <c r="G464" s="481"/>
      <c r="H464" s="2121" t="s">
        <v>411</v>
      </c>
      <c r="I464" s="2121"/>
      <c r="J464" s="569">
        <v>1.8345741638834526E-2</v>
      </c>
      <c r="K464" s="481"/>
      <c r="L464" s="481"/>
      <c r="M464" s="2121" t="s">
        <v>378</v>
      </c>
      <c r="N464" s="2121"/>
      <c r="O464" s="570">
        <v>-1.2703504149995005E-2</v>
      </c>
      <c r="P464" s="481"/>
      <c r="Q464" s="48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120"/>
      <c r="D465" s="2121"/>
      <c r="E465" s="550" t="s">
        <v>233</v>
      </c>
      <c r="F465" s="481"/>
      <c r="G465" s="481"/>
      <c r="H465" s="2121" t="s">
        <v>399</v>
      </c>
      <c r="I465" s="2121"/>
      <c r="J465" s="569">
        <v>-1.8128125570608344E-2</v>
      </c>
      <c r="K465" s="481"/>
      <c r="L465" s="481"/>
      <c r="M465" s="2121" t="s">
        <v>388</v>
      </c>
      <c r="N465" s="2121"/>
      <c r="O465" s="570">
        <v>1.2087520907302928E-2</v>
      </c>
      <c r="P465" s="481"/>
      <c r="Q465" s="48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120" t="s">
        <v>272</v>
      </c>
      <c r="D466" s="2121"/>
      <c r="E466" s="565">
        <v>0.25882103967394837</v>
      </c>
      <c r="F466" s="481"/>
      <c r="G466" s="481"/>
      <c r="H466" s="2121" t="s">
        <v>398</v>
      </c>
      <c r="I466" s="2121"/>
      <c r="J466" s="569">
        <v>-1.7928104176741354E-2</v>
      </c>
      <c r="K466" s="481"/>
      <c r="L466" s="481"/>
      <c r="M466" s="2121" t="s">
        <v>399</v>
      </c>
      <c r="N466" s="2121"/>
      <c r="O466" s="570">
        <v>-1.1882633073395543E-2</v>
      </c>
      <c r="P466" s="481"/>
      <c r="Q466" s="48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120" t="s">
        <v>341</v>
      </c>
      <c r="D467" s="2121"/>
      <c r="E467" s="568">
        <v>0.41939540381315671</v>
      </c>
      <c r="F467" s="481"/>
      <c r="G467" s="481"/>
      <c r="H467" s="2121" t="s">
        <v>409</v>
      </c>
      <c r="I467" s="2121"/>
      <c r="J467" s="569">
        <v>1.7599446798999017E-2</v>
      </c>
      <c r="K467" s="481"/>
      <c r="L467" s="481"/>
      <c r="M467" s="2121" t="s">
        <v>407</v>
      </c>
      <c r="N467" s="2121"/>
      <c r="O467" s="570">
        <v>9.664172524033841E-3</v>
      </c>
      <c r="P467" s="481"/>
      <c r="Q467" s="48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120" t="s">
        <v>401</v>
      </c>
      <c r="D468" s="2121"/>
      <c r="E468" s="568">
        <v>1.5200969963434803E-4</v>
      </c>
      <c r="F468" s="481"/>
      <c r="G468" s="481"/>
      <c r="H468" s="2121" t="s">
        <v>394</v>
      </c>
      <c r="I468" s="2121"/>
      <c r="J468" s="569">
        <v>1.6227428658803243E-2</v>
      </c>
      <c r="K468" s="481"/>
      <c r="L468" s="481"/>
      <c r="M468" s="2121" t="s">
        <v>404</v>
      </c>
      <c r="N468" s="2121"/>
      <c r="O468" s="570">
        <v>-8.953332934083881E-3</v>
      </c>
      <c r="P468" s="481"/>
      <c r="Q468" s="48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120" t="s">
        <v>391</v>
      </c>
      <c r="D469" s="2121"/>
      <c r="E469" s="568">
        <v>5.8597226970774001E-4</v>
      </c>
      <c r="F469" s="481"/>
      <c r="G469" s="481"/>
      <c r="H469" s="2121" t="s">
        <v>400</v>
      </c>
      <c r="I469" s="2121"/>
      <c r="J469" s="569">
        <v>1.521415774949959E-2</v>
      </c>
      <c r="K469" s="481"/>
      <c r="L469" s="481"/>
      <c r="M469" s="2121" t="s">
        <v>405</v>
      </c>
      <c r="N469" s="2121"/>
      <c r="O469" s="570">
        <v>-8.5051772381240301E-3</v>
      </c>
      <c r="P469" s="481"/>
      <c r="Q469" s="48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120" t="s">
        <v>394</v>
      </c>
      <c r="D470" s="2121"/>
      <c r="E470" s="568">
        <v>4.4887936814755244E-4</v>
      </c>
      <c r="F470" s="481"/>
      <c r="G470" s="481"/>
      <c r="H470" s="2121" t="s">
        <v>403</v>
      </c>
      <c r="I470" s="2121"/>
      <c r="J470" s="569">
        <v>-1.3735062471150776E-2</v>
      </c>
      <c r="K470" s="481"/>
      <c r="L470" s="481"/>
      <c r="M470" s="2121" t="s">
        <v>409</v>
      </c>
      <c r="N470" s="2121"/>
      <c r="O470" s="570">
        <v>-8.4898264804154373E-3</v>
      </c>
      <c r="P470" s="481"/>
      <c r="Q470" s="48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120" t="s">
        <v>360</v>
      </c>
      <c r="D471" s="2121"/>
      <c r="E471" s="568">
        <v>0.10018870037968025</v>
      </c>
      <c r="F471" s="481"/>
      <c r="G471" s="481"/>
      <c r="H471" s="2121" t="s">
        <v>412</v>
      </c>
      <c r="I471" s="2121"/>
      <c r="J471" s="569">
        <v>1.3427681611929233E-2</v>
      </c>
      <c r="K471" s="481"/>
      <c r="L471" s="481"/>
      <c r="M471" s="2121" t="s">
        <v>401</v>
      </c>
      <c r="N471" s="2121"/>
      <c r="O471" s="570">
        <v>7.4811300446062977E-3</v>
      </c>
      <c r="P471" s="481"/>
      <c r="Q471" s="48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120" t="s">
        <v>353</v>
      </c>
      <c r="D472" s="2121"/>
      <c r="E472" s="568">
        <v>0.25726424718922214</v>
      </c>
      <c r="F472" s="481"/>
      <c r="G472" s="481"/>
      <c r="H472" s="2121" t="s">
        <v>404</v>
      </c>
      <c r="I472" s="2121"/>
      <c r="J472" s="569">
        <v>-4.3828474616453778E-3</v>
      </c>
      <c r="K472" s="481"/>
      <c r="L472" s="481"/>
      <c r="M472" s="2121" t="s">
        <v>402</v>
      </c>
      <c r="N472" s="2121"/>
      <c r="O472" s="570">
        <v>-6.8536978461571771E-3</v>
      </c>
      <c r="P472" s="481"/>
      <c r="Q472" s="48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120" t="s">
        <v>358</v>
      </c>
      <c r="D473" s="2121"/>
      <c r="E473" s="568">
        <v>3.3914521981973794E-4</v>
      </c>
      <c r="F473" s="481"/>
      <c r="G473" s="481"/>
      <c r="H473" s="2121" t="s">
        <v>407</v>
      </c>
      <c r="I473" s="2121"/>
      <c r="J473" s="569">
        <v>4.2432529763825211E-3</v>
      </c>
      <c r="K473" s="481"/>
      <c r="L473" s="481"/>
      <c r="M473" s="2121" t="s">
        <v>406</v>
      </c>
      <c r="N473" s="2121"/>
      <c r="O473" s="570">
        <v>4.7721027851160081E-3</v>
      </c>
      <c r="P473" s="481"/>
      <c r="Q473" s="48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120" t="s">
        <v>400</v>
      </c>
      <c r="D474" s="2121"/>
      <c r="E474" s="568">
        <v>1.9203222535597818E-4</v>
      </c>
      <c r="F474" s="481"/>
      <c r="G474" s="481"/>
      <c r="H474" s="2121" t="s">
        <v>410</v>
      </c>
      <c r="I474" s="2121"/>
      <c r="J474" s="569">
        <v>-1.7437878160636107E-3</v>
      </c>
      <c r="K474" s="481"/>
      <c r="L474" s="481"/>
      <c r="M474" s="2121" t="s">
        <v>386</v>
      </c>
      <c r="N474" s="2121"/>
      <c r="O474" s="570">
        <v>4.2773389392598291E-3</v>
      </c>
      <c r="P474" s="481"/>
      <c r="Q474" s="48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120" t="s">
        <v>396</v>
      </c>
      <c r="D475" s="2121"/>
      <c r="E475" s="568">
        <v>3.146117666066497E-4</v>
      </c>
      <c r="F475" s="481"/>
      <c r="G475" s="481"/>
      <c r="H475" s="2121" t="s">
        <v>390</v>
      </c>
      <c r="I475" s="2121"/>
      <c r="J475" s="572">
        <v>6.5702941593132698E-4</v>
      </c>
      <c r="K475" s="481"/>
      <c r="L475" s="481"/>
      <c r="M475" s="2121" t="s">
        <v>400</v>
      </c>
      <c r="N475" s="2121"/>
      <c r="O475" s="570">
        <v>1.9192887107570098E-3</v>
      </c>
      <c r="P475" s="481"/>
      <c r="Q475" s="48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120" t="s">
        <v>364</v>
      </c>
      <c r="D476" s="2121"/>
      <c r="E476" s="568">
        <v>2.7710942418253743E-2</v>
      </c>
      <c r="F476" s="481"/>
      <c r="G476" s="481"/>
      <c r="H476" s="2121"/>
      <c r="I476" s="2121"/>
      <c r="J476" s="481"/>
      <c r="K476" s="481"/>
      <c r="L476" s="481"/>
      <c r="M476" s="2121" t="s">
        <v>412</v>
      </c>
      <c r="N476" s="2121"/>
      <c r="O476" s="573">
        <v>-1.0459347037406834E-3</v>
      </c>
      <c r="P476" s="481"/>
      <c r="Q476" s="48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120" t="s">
        <v>375</v>
      </c>
      <c r="D477" s="2121"/>
      <c r="E477" s="568">
        <v>7.6634274019778048E-3</v>
      </c>
      <c r="F477" s="481"/>
      <c r="G477" s="481"/>
      <c r="H477" s="2121"/>
      <c r="I477" s="2121"/>
      <c r="J477" s="481"/>
      <c r="K477" s="481"/>
      <c r="L477" s="481"/>
      <c r="M477" s="2121"/>
      <c r="N477" s="2121"/>
      <c r="O477" s="481"/>
      <c r="P477" s="481"/>
      <c r="Q477" s="48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120" t="s">
        <v>365</v>
      </c>
      <c r="D478" s="2121"/>
      <c r="E478" s="568">
        <v>2.0983823848961171E-2</v>
      </c>
      <c r="F478" s="481"/>
      <c r="G478" s="481"/>
      <c r="H478" s="2121"/>
      <c r="I478" s="2121"/>
      <c r="J478" s="481"/>
      <c r="K478" s="481"/>
      <c r="L478" s="481"/>
      <c r="M478" s="2121"/>
      <c r="N478" s="2121"/>
      <c r="O478" s="481"/>
      <c r="P478" s="481"/>
      <c r="Q478" s="48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120" t="s">
        <v>359</v>
      </c>
      <c r="D479" s="2121"/>
      <c r="E479" s="568">
        <v>0.11465304678687475</v>
      </c>
      <c r="F479" s="481"/>
      <c r="G479" s="481"/>
      <c r="H479" s="2121" t="s">
        <v>232</v>
      </c>
      <c r="I479" s="2121"/>
      <c r="J479" s="2121"/>
      <c r="K479" s="481"/>
      <c r="L479" s="481"/>
      <c r="M479" s="2121"/>
      <c r="N479" s="2121"/>
      <c r="O479" s="481"/>
      <c r="P479" s="481"/>
      <c r="Q479" s="48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120" t="s">
        <v>379</v>
      </c>
      <c r="D480" s="2121"/>
      <c r="E480" s="568">
        <v>5.0249002278354151E-3</v>
      </c>
      <c r="F480" s="481"/>
      <c r="G480" s="481"/>
      <c r="H480" s="2121"/>
      <c r="I480" s="2121"/>
      <c r="J480" s="551" t="s">
        <v>233</v>
      </c>
      <c r="K480" s="481"/>
      <c r="L480" s="481"/>
      <c r="M480" s="2121" t="s">
        <v>232</v>
      </c>
      <c r="N480" s="2121"/>
      <c r="O480" s="2121"/>
      <c r="P480" s="481"/>
      <c r="Q480" s="48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120" t="s">
        <v>402</v>
      </c>
      <c r="D481" s="2121"/>
      <c r="E481" s="568">
        <v>1.2940088742672301E-4</v>
      </c>
      <c r="F481" s="481"/>
      <c r="G481" s="481"/>
      <c r="H481" s="2121" t="s">
        <v>272</v>
      </c>
      <c r="I481" s="2121"/>
      <c r="J481" s="566">
        <v>0.24640933397244605</v>
      </c>
      <c r="K481" s="481"/>
      <c r="L481" s="481"/>
      <c r="M481" s="2121"/>
      <c r="N481" s="2121"/>
      <c r="O481" s="552" t="s">
        <v>233</v>
      </c>
      <c r="P481" s="481"/>
      <c r="Q481" s="48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120" t="s">
        <v>374</v>
      </c>
      <c r="D482" s="2121"/>
      <c r="E482" s="568">
        <v>8.2814250063194123E-3</v>
      </c>
      <c r="F482" s="481"/>
      <c r="G482" s="481"/>
      <c r="H482" s="2121" t="s">
        <v>341</v>
      </c>
      <c r="I482" s="2121"/>
      <c r="J482" s="569">
        <v>0.28985239045971656</v>
      </c>
      <c r="K482" s="481"/>
      <c r="L482" s="481"/>
      <c r="M482" s="2121" t="s">
        <v>272</v>
      </c>
      <c r="N482" s="2121"/>
      <c r="O482" s="567">
        <v>0.20427203297326768</v>
      </c>
      <c r="P482" s="481"/>
      <c r="Q482" s="48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120" t="s">
        <v>344</v>
      </c>
      <c r="D483" s="2121"/>
      <c r="E483" s="568">
        <v>0.37084422279127072</v>
      </c>
      <c r="F483" s="481"/>
      <c r="G483" s="481"/>
      <c r="H483" s="2121" t="s">
        <v>401</v>
      </c>
      <c r="I483" s="2121"/>
      <c r="J483" s="569">
        <v>3.3827015271606879E-4</v>
      </c>
      <c r="K483" s="481"/>
      <c r="L483" s="481"/>
      <c r="M483" s="2121" t="s">
        <v>341</v>
      </c>
      <c r="N483" s="2121"/>
      <c r="O483" s="570">
        <v>0.47479391298163759</v>
      </c>
      <c r="P483" s="481"/>
      <c r="Q483" s="48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120" t="s">
        <v>372</v>
      </c>
      <c r="D484" s="2121"/>
      <c r="E484" s="568">
        <v>1.0797306324877944E-2</v>
      </c>
      <c r="F484" s="481"/>
      <c r="G484" s="481"/>
      <c r="H484" s="2121" t="s">
        <v>391</v>
      </c>
      <c r="I484" s="2121"/>
      <c r="J484" s="569">
        <v>4.4605730583869657E-4</v>
      </c>
      <c r="K484" s="481"/>
      <c r="L484" s="481"/>
      <c r="M484" s="2121" t="s">
        <v>401</v>
      </c>
      <c r="N484" s="2121"/>
      <c r="O484" s="570">
        <v>5.5967306744311024E-5</v>
      </c>
      <c r="P484" s="481"/>
      <c r="Q484" s="48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120" t="s">
        <v>387</v>
      </c>
      <c r="D485" s="2121"/>
      <c r="E485" s="568">
        <v>9.9509035428174469E-4</v>
      </c>
      <c r="F485" s="481"/>
      <c r="G485" s="481"/>
      <c r="H485" s="2121" t="s">
        <v>394</v>
      </c>
      <c r="I485" s="2121"/>
      <c r="J485" s="569">
        <v>2.6332944087654884E-4</v>
      </c>
      <c r="K485" s="481"/>
      <c r="L485" s="481"/>
      <c r="M485" s="2121" t="s">
        <v>391</v>
      </c>
      <c r="N485" s="2121"/>
      <c r="O485" s="570">
        <v>1.4332169087181502E-3</v>
      </c>
      <c r="P485" s="481"/>
      <c r="Q485" s="48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120" t="s">
        <v>397</v>
      </c>
      <c r="D486" s="2121"/>
      <c r="E486" s="568">
        <v>2.8194001834080338E-4</v>
      </c>
      <c r="F486" s="481"/>
      <c r="G486" s="481"/>
      <c r="H486" s="2121" t="s">
        <v>360</v>
      </c>
      <c r="I486" s="2121"/>
      <c r="J486" s="569">
        <v>7.4467075469121249E-2</v>
      </c>
      <c r="K486" s="481"/>
      <c r="L486" s="481"/>
      <c r="M486" s="2121" t="s">
        <v>360</v>
      </c>
      <c r="N486" s="2121"/>
      <c r="O486" s="570">
        <v>6.3162420515114018E-2</v>
      </c>
      <c r="P486" s="481"/>
      <c r="Q486" s="48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120" t="s">
        <v>366</v>
      </c>
      <c r="D487" s="2121"/>
      <c r="E487" s="568">
        <v>2.623217287520907E-2</v>
      </c>
      <c r="F487" s="481"/>
      <c r="G487" s="481"/>
      <c r="H487" s="2121" t="s">
        <v>353</v>
      </c>
      <c r="I487" s="2121"/>
      <c r="J487" s="569">
        <v>0.24385461150600313</v>
      </c>
      <c r="K487" s="481"/>
      <c r="L487" s="481"/>
      <c r="M487" s="2121" t="s">
        <v>353</v>
      </c>
      <c r="N487" s="2121"/>
      <c r="O487" s="570">
        <v>0.18031286209325453</v>
      </c>
      <c r="P487" s="481"/>
      <c r="Q487" s="48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120" t="s">
        <v>410</v>
      </c>
      <c r="D488" s="2121"/>
      <c r="E488" s="568">
        <v>1.4444990025504602E-5</v>
      </c>
      <c r="F488" s="481"/>
      <c r="G488" s="481"/>
      <c r="H488" s="2121" t="s">
        <v>358</v>
      </c>
      <c r="I488" s="2121"/>
      <c r="J488" s="569">
        <v>8.3868765245226545E-2</v>
      </c>
      <c r="K488" s="481"/>
      <c r="L488" s="481"/>
      <c r="M488" s="2121" t="s">
        <v>358</v>
      </c>
      <c r="N488" s="2121"/>
      <c r="O488" s="570">
        <v>0.10683118229944784</v>
      </c>
      <c r="P488" s="481"/>
      <c r="Q488" s="48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120" t="s">
        <v>409</v>
      </c>
      <c r="D489" s="2121"/>
      <c r="E489" s="568">
        <v>3.6155983681756007E-5</v>
      </c>
      <c r="F489" s="481"/>
      <c r="G489" s="481"/>
      <c r="H489" s="2121" t="s">
        <v>400</v>
      </c>
      <c r="I489" s="2121"/>
      <c r="J489" s="569">
        <v>2.3147059602665843E-4</v>
      </c>
      <c r="K489" s="481"/>
      <c r="L489" s="481"/>
      <c r="M489" s="2121" t="s">
        <v>400</v>
      </c>
      <c r="N489" s="2121"/>
      <c r="O489" s="570">
        <v>3.6836691552393046E-6</v>
      </c>
      <c r="P489" s="481"/>
      <c r="Q489" s="48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120" t="s">
        <v>381</v>
      </c>
      <c r="D490" s="2121"/>
      <c r="E490" s="568">
        <v>3.9287698442353374E-3</v>
      </c>
      <c r="F490" s="481"/>
      <c r="G490" s="481"/>
      <c r="H490" s="2121" t="s">
        <v>364</v>
      </c>
      <c r="I490" s="2121"/>
      <c r="J490" s="569">
        <v>2.812741071014644E-2</v>
      </c>
      <c r="K490" s="481"/>
      <c r="L490" s="481"/>
      <c r="M490" s="2121" t="s">
        <v>396</v>
      </c>
      <c r="N490" s="2121"/>
      <c r="O490" s="570">
        <v>4.0509988899885713E-4</v>
      </c>
      <c r="P490" s="481"/>
      <c r="Q490" s="48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120" t="s">
        <v>349</v>
      </c>
      <c r="D491" s="2121"/>
      <c r="E491" s="568">
        <v>0.32039759893834258</v>
      </c>
      <c r="F491" s="481"/>
      <c r="G491" s="481"/>
      <c r="H491" s="2121" t="s">
        <v>375</v>
      </c>
      <c r="I491" s="2121"/>
      <c r="J491" s="569">
        <v>7.5348204244298301E-3</v>
      </c>
      <c r="K491" s="481"/>
      <c r="L491" s="481"/>
      <c r="M491" s="2121" t="s">
        <v>364</v>
      </c>
      <c r="N491" s="2121"/>
      <c r="O491" s="570">
        <v>3.1233065832229595E-2</v>
      </c>
      <c r="P491" s="481"/>
      <c r="Q491" s="48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120" t="s">
        <v>351</v>
      </c>
      <c r="D492" s="2121"/>
      <c r="E492" s="568">
        <v>0.16412875493977394</v>
      </c>
      <c r="F492" s="481"/>
      <c r="G492" s="481"/>
      <c r="H492" s="2121" t="s">
        <v>365</v>
      </c>
      <c r="I492" s="2121"/>
      <c r="J492" s="569">
        <v>5.9526041952071208E-2</v>
      </c>
      <c r="K492" s="481"/>
      <c r="L492" s="481"/>
      <c r="M492" s="2121" t="s">
        <v>375</v>
      </c>
      <c r="N492" s="2121"/>
      <c r="O492" s="570">
        <v>7.8701024462910392E-3</v>
      </c>
      <c r="P492" s="481"/>
      <c r="Q492" s="48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120" t="s">
        <v>377</v>
      </c>
      <c r="D493" s="2121"/>
      <c r="E493" s="568">
        <v>6.7275854220769224E-3</v>
      </c>
      <c r="F493" s="481"/>
      <c r="G493" s="481"/>
      <c r="H493" s="2121" t="s">
        <v>359</v>
      </c>
      <c r="I493" s="2121"/>
      <c r="J493" s="569">
        <v>9.0872980392869188E-2</v>
      </c>
      <c r="K493" s="481"/>
      <c r="L493" s="481"/>
      <c r="M493" s="2121" t="s">
        <v>365</v>
      </c>
      <c r="N493" s="2121"/>
      <c r="O493" s="570">
        <v>1.1260561148203325E-2</v>
      </c>
      <c r="P493" s="481"/>
      <c r="Q493" s="48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120" t="s">
        <v>393</v>
      </c>
      <c r="D494" s="2121"/>
      <c r="E494" s="568">
        <v>4.8707984476818299E-4</v>
      </c>
      <c r="F494" s="481"/>
      <c r="G494" s="481"/>
      <c r="H494" s="2121" t="s">
        <v>379</v>
      </c>
      <c r="I494" s="2121"/>
      <c r="J494" s="569">
        <v>2.8416022310831022E-3</v>
      </c>
      <c r="K494" s="481"/>
      <c r="L494" s="481"/>
      <c r="M494" s="2121" t="s">
        <v>359</v>
      </c>
      <c r="N494" s="2121"/>
      <c r="O494" s="570">
        <v>0.10165196957893197</v>
      </c>
      <c r="P494" s="481"/>
      <c r="Q494" s="48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120" t="s">
        <v>370</v>
      </c>
      <c r="D495" s="2121"/>
      <c r="E495" s="568">
        <v>1.1967168658118789E-2</v>
      </c>
      <c r="F495" s="481"/>
      <c r="G495" s="481"/>
      <c r="H495" s="2121" t="s">
        <v>402</v>
      </c>
      <c r="I495" s="2121"/>
      <c r="J495" s="569">
        <v>6.0095755910353273E-4</v>
      </c>
      <c r="K495" s="481"/>
      <c r="L495" s="481"/>
      <c r="M495" s="2121" t="s">
        <v>379</v>
      </c>
      <c r="N495" s="2121"/>
      <c r="O495" s="570">
        <v>3.8218919819065387E-3</v>
      </c>
      <c r="P495" s="481"/>
      <c r="Q495" s="48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120" t="s">
        <v>340</v>
      </c>
      <c r="D496" s="2121"/>
      <c r="E496" s="568">
        <v>0.55007113746860692</v>
      </c>
      <c r="F496" s="481"/>
      <c r="G496" s="481"/>
      <c r="H496" s="2121" t="s">
        <v>374</v>
      </c>
      <c r="I496" s="2121"/>
      <c r="J496" s="569">
        <v>1.067242925090359E-2</v>
      </c>
      <c r="K496" s="481"/>
      <c r="L496" s="481"/>
      <c r="M496" s="2121" t="s">
        <v>402</v>
      </c>
      <c r="N496" s="2121"/>
      <c r="O496" s="570">
        <v>4.6973174166419526E-5</v>
      </c>
      <c r="P496" s="481"/>
      <c r="Q496" s="48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120" t="s">
        <v>382</v>
      </c>
      <c r="D497" s="2121"/>
      <c r="E497" s="568">
        <v>2.1624594639070701E-3</v>
      </c>
      <c r="F497" s="481"/>
      <c r="G497" s="481"/>
      <c r="H497" s="2121" t="s">
        <v>344</v>
      </c>
      <c r="I497" s="2121"/>
      <c r="J497" s="569">
        <v>0.21461763144532298</v>
      </c>
      <c r="K497" s="481"/>
      <c r="L497" s="481"/>
      <c r="M497" s="2121" t="s">
        <v>374</v>
      </c>
      <c r="N497" s="2121"/>
      <c r="O497" s="570">
        <v>1.7086041486177536E-3</v>
      </c>
      <c r="P497" s="481"/>
      <c r="Q497" s="48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120" t="s">
        <v>407</v>
      </c>
      <c r="D498" s="2121"/>
      <c r="E498" s="568">
        <v>6.1519016489584944E-5</v>
      </c>
      <c r="F498" s="481"/>
      <c r="G498" s="481"/>
      <c r="H498" s="2121" t="s">
        <v>372</v>
      </c>
      <c r="I498" s="2121"/>
      <c r="J498" s="569">
        <v>2.117591903580333E-2</v>
      </c>
      <c r="K498" s="481"/>
      <c r="L498" s="481"/>
      <c r="M498" s="2121" t="s">
        <v>344</v>
      </c>
      <c r="N498" s="2121"/>
      <c r="O498" s="570">
        <v>0.39758369364354984</v>
      </c>
      <c r="P498" s="481"/>
      <c r="Q498" s="48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120" t="s">
        <v>386</v>
      </c>
      <c r="D499" s="2121"/>
      <c r="E499" s="568">
        <v>1.1088282626863476E-3</v>
      </c>
      <c r="F499" s="481"/>
      <c r="G499" s="481"/>
      <c r="H499" s="2121" t="s">
        <v>387</v>
      </c>
      <c r="I499" s="2121"/>
      <c r="J499" s="569">
        <v>2.4179749194284976E-3</v>
      </c>
      <c r="K499" s="481"/>
      <c r="L499" s="481"/>
      <c r="M499" s="2121" t="s">
        <v>372</v>
      </c>
      <c r="N499" s="2121"/>
      <c r="O499" s="570">
        <v>6.7770204911060455E-4</v>
      </c>
      <c r="P499" s="481"/>
      <c r="Q499" s="48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120" t="s">
        <v>338</v>
      </c>
      <c r="D500" s="2121"/>
      <c r="E500" s="568">
        <v>0.55844938031084967</v>
      </c>
      <c r="F500" s="481"/>
      <c r="G500" s="481"/>
      <c r="H500" s="2121" t="s">
        <v>366</v>
      </c>
      <c r="I500" s="2121"/>
      <c r="J500" s="569">
        <v>3.1071117499655381E-3</v>
      </c>
      <c r="K500" s="481"/>
      <c r="L500" s="481"/>
      <c r="M500" s="2121" t="s">
        <v>387</v>
      </c>
      <c r="N500" s="2121"/>
      <c r="O500" s="570">
        <v>1.0171834620088874E-3</v>
      </c>
      <c r="P500" s="481"/>
      <c r="Q500" s="48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120" t="s">
        <v>399</v>
      </c>
      <c r="D501" s="2121"/>
      <c r="E501" s="568">
        <v>2.5313230423075782E-4</v>
      </c>
      <c r="F501" s="481"/>
      <c r="G501" s="481"/>
      <c r="H501" s="2121" t="s">
        <v>410</v>
      </c>
      <c r="I501" s="2121"/>
      <c r="J501" s="569">
        <v>3.0407959474518967E-6</v>
      </c>
      <c r="K501" s="481"/>
      <c r="L501" s="481"/>
      <c r="M501" s="2121" t="s">
        <v>397</v>
      </c>
      <c r="N501" s="2121"/>
      <c r="O501" s="570">
        <v>3.5548359564065212E-4</v>
      </c>
      <c r="P501" s="481"/>
      <c r="Q501" s="48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120" t="s">
        <v>406</v>
      </c>
      <c r="D502" s="2121"/>
      <c r="E502" s="568">
        <v>3.5830939844520345E-5</v>
      </c>
      <c r="F502" s="481"/>
      <c r="G502" s="481"/>
      <c r="H502" s="2121" t="s">
        <v>409</v>
      </c>
      <c r="I502" s="2121"/>
      <c r="J502" s="569">
        <v>3.0974052763079677E-4</v>
      </c>
      <c r="K502" s="481"/>
      <c r="L502" s="481"/>
      <c r="M502" s="2121" t="s">
        <v>366</v>
      </c>
      <c r="N502" s="2121"/>
      <c r="O502" s="570">
        <v>3.275841223855111E-2</v>
      </c>
      <c r="P502" s="481"/>
      <c r="Q502" s="48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120" t="s">
        <v>405</v>
      </c>
      <c r="D503" s="2121"/>
      <c r="E503" s="568">
        <v>7.3073811626122372E-5</v>
      </c>
      <c r="F503" s="481"/>
      <c r="G503" s="481"/>
      <c r="H503" s="2121" t="s">
        <v>381</v>
      </c>
      <c r="I503" s="2121"/>
      <c r="J503" s="569">
        <v>1.5136012187243171E-3</v>
      </c>
      <c r="K503" s="481"/>
      <c r="L503" s="481"/>
      <c r="M503" s="2121" t="s">
        <v>409</v>
      </c>
      <c r="N503" s="2121"/>
      <c r="O503" s="570">
        <v>7.2077153667563166E-5</v>
      </c>
      <c r="P503" s="481"/>
      <c r="Q503" s="48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120" t="s">
        <v>356</v>
      </c>
      <c r="D504" s="2121"/>
      <c r="E504" s="568">
        <v>9.9117119843408638E-2</v>
      </c>
      <c r="F504" s="481"/>
      <c r="G504" s="481"/>
      <c r="H504" s="2121" t="s">
        <v>349</v>
      </c>
      <c r="I504" s="2121"/>
      <c r="J504" s="569">
        <v>0.30345879569330575</v>
      </c>
      <c r="K504" s="481"/>
      <c r="L504" s="481"/>
      <c r="M504" s="2121" t="s">
        <v>381</v>
      </c>
      <c r="N504" s="2121"/>
      <c r="O504" s="570">
        <v>2.8117065328018003E-3</v>
      </c>
      <c r="P504" s="481"/>
      <c r="Q504" s="48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120" t="s">
        <v>367</v>
      </c>
      <c r="D505" s="2121"/>
      <c r="E505" s="568">
        <v>1.8848415188314167E-2</v>
      </c>
      <c r="F505" s="481"/>
      <c r="G505" s="481"/>
      <c r="H505" s="2121" t="s">
        <v>351</v>
      </c>
      <c r="I505" s="2121"/>
      <c r="J505" s="569">
        <v>0.27025816724868251</v>
      </c>
      <c r="K505" s="481"/>
      <c r="L505" s="481"/>
      <c r="M505" s="2121" t="s">
        <v>349</v>
      </c>
      <c r="N505" s="2121"/>
      <c r="O505" s="570">
        <v>0.13947041615496319</v>
      </c>
      <c r="P505" s="481"/>
      <c r="Q505" s="48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120" t="s">
        <v>404</v>
      </c>
      <c r="D506" s="2121"/>
      <c r="E506" s="568">
        <v>1.0526125283496684E-4</v>
      </c>
      <c r="F506" s="481"/>
      <c r="G506" s="481"/>
      <c r="H506" s="2121" t="s">
        <v>377</v>
      </c>
      <c r="I506" s="2121"/>
      <c r="J506" s="569">
        <v>4.7262523049163806E-3</v>
      </c>
      <c r="K506" s="481"/>
      <c r="L506" s="481"/>
      <c r="M506" s="2121" t="s">
        <v>351</v>
      </c>
      <c r="N506" s="2121"/>
      <c r="O506" s="570">
        <v>1.3423164611104993E-2</v>
      </c>
      <c r="P506" s="481"/>
      <c r="Q506" s="48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120" t="s">
        <v>350</v>
      </c>
      <c r="D507" s="2121"/>
      <c r="E507" s="568">
        <v>0.21080800816915979</v>
      </c>
      <c r="F507" s="481"/>
      <c r="G507" s="481"/>
      <c r="H507" s="2121" t="s">
        <v>393</v>
      </c>
      <c r="I507" s="2121"/>
      <c r="J507" s="569">
        <v>4.5713844208056253E-4</v>
      </c>
      <c r="K507" s="481"/>
      <c r="L507" s="481"/>
      <c r="M507" s="2121" t="s">
        <v>377</v>
      </c>
      <c r="N507" s="2121"/>
      <c r="O507" s="570">
        <v>8.0650303256332694E-3</v>
      </c>
      <c r="P507" s="481"/>
      <c r="Q507" s="48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120" t="s">
        <v>357</v>
      </c>
      <c r="D508" s="2121"/>
      <c r="E508" s="568">
        <v>0.13062536603080241</v>
      </c>
      <c r="F508" s="481"/>
      <c r="G508" s="481"/>
      <c r="H508" s="2121" t="s">
        <v>370</v>
      </c>
      <c r="I508" s="2121"/>
      <c r="J508" s="569">
        <v>9.6659782192901143E-3</v>
      </c>
      <c r="K508" s="481"/>
      <c r="L508" s="481"/>
      <c r="M508" s="2121" t="s">
        <v>393</v>
      </c>
      <c r="N508" s="2121"/>
      <c r="O508" s="570">
        <v>7.61001770044112E-4</v>
      </c>
      <c r="P508" s="481"/>
      <c r="Q508" s="48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120" t="s">
        <v>346</v>
      </c>
      <c r="D509" s="2121"/>
      <c r="E509" s="568">
        <v>0.37055772674070858</v>
      </c>
      <c r="F509" s="481"/>
      <c r="G509" s="481"/>
      <c r="H509" s="2121" t="s">
        <v>340</v>
      </c>
      <c r="I509" s="2121"/>
      <c r="J509" s="569">
        <v>0.48369351946697681</v>
      </c>
      <c r="K509" s="481"/>
      <c r="L509" s="481"/>
      <c r="M509" s="2121" t="s">
        <v>370</v>
      </c>
      <c r="N509" s="2121"/>
      <c r="O509" s="570">
        <v>3.9623201963130249E-3</v>
      </c>
      <c r="P509" s="481"/>
      <c r="Q509" s="48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120" t="s">
        <v>339</v>
      </c>
      <c r="D510" s="2121"/>
      <c r="E510" s="568">
        <v>0.49978240883283853</v>
      </c>
      <c r="F510" s="481"/>
      <c r="G510" s="481"/>
      <c r="H510" s="2121" t="s">
        <v>382</v>
      </c>
      <c r="I510" s="2121"/>
      <c r="J510" s="569">
        <v>6.570667569398824E-4</v>
      </c>
      <c r="K510" s="481"/>
      <c r="L510" s="481"/>
      <c r="M510" s="2121" t="s">
        <v>340</v>
      </c>
      <c r="N510" s="2121"/>
      <c r="O510" s="570">
        <v>0.40646753000070446</v>
      </c>
      <c r="P510" s="481"/>
      <c r="Q510" s="48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120" t="s">
        <v>363</v>
      </c>
      <c r="D511" s="2121"/>
      <c r="E511" s="568">
        <v>3.1997522371313404E-2</v>
      </c>
      <c r="F511" s="481"/>
      <c r="G511" s="481"/>
      <c r="H511" s="2121" t="s">
        <v>407</v>
      </c>
      <c r="I511" s="2121"/>
      <c r="J511" s="569">
        <v>1.8005195821579124E-5</v>
      </c>
      <c r="K511" s="481"/>
      <c r="L511" s="481"/>
      <c r="M511" s="2121" t="s">
        <v>382</v>
      </c>
      <c r="N511" s="2121"/>
      <c r="O511" s="570">
        <v>2.4507031548584367E-3</v>
      </c>
      <c r="P511" s="481"/>
      <c r="Q511" s="48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120" t="s">
        <v>352</v>
      </c>
      <c r="D512" s="2121"/>
      <c r="E512" s="568">
        <v>0.13268285782124176</v>
      </c>
      <c r="F512" s="481"/>
      <c r="G512" s="481"/>
      <c r="H512" s="2121" t="s">
        <v>386</v>
      </c>
      <c r="I512" s="2121"/>
      <c r="J512" s="569">
        <v>2.7774844553996648E-3</v>
      </c>
      <c r="K512" s="481"/>
      <c r="L512" s="481"/>
      <c r="M512" s="2121" t="s">
        <v>407</v>
      </c>
      <c r="N512" s="2121"/>
      <c r="O512" s="570">
        <v>9.3396230574290616E-5</v>
      </c>
      <c r="P512" s="481"/>
      <c r="Q512" s="48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120" t="s">
        <v>348</v>
      </c>
      <c r="D513" s="2121"/>
      <c r="E513" s="568">
        <v>0.32792642943223743</v>
      </c>
      <c r="F513" s="481"/>
      <c r="G513" s="481"/>
      <c r="H513" s="2121" t="s">
        <v>338</v>
      </c>
      <c r="I513" s="2121"/>
      <c r="J513" s="569">
        <v>0.51759750916978553</v>
      </c>
      <c r="K513" s="481"/>
      <c r="L513" s="481"/>
      <c r="M513" s="2121" t="s">
        <v>386</v>
      </c>
      <c r="N513" s="2121"/>
      <c r="O513" s="570">
        <v>1.8295628401308399E-5</v>
      </c>
      <c r="P513" s="481"/>
      <c r="Q513" s="48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120" t="s">
        <v>355</v>
      </c>
      <c r="D514" s="2121"/>
      <c r="E514" s="568">
        <v>0.12375353861484543</v>
      </c>
      <c r="F514" s="481"/>
      <c r="G514" s="481"/>
      <c r="H514" s="2121" t="s">
        <v>399</v>
      </c>
      <c r="I514" s="2121"/>
      <c r="J514" s="569">
        <v>3.2862893670374411E-4</v>
      </c>
      <c r="K514" s="481"/>
      <c r="L514" s="481"/>
      <c r="M514" s="2121" t="s">
        <v>338</v>
      </c>
      <c r="N514" s="2121"/>
      <c r="O514" s="570">
        <v>0.3859223047633451</v>
      </c>
      <c r="P514" s="481"/>
      <c r="Q514" s="48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120" t="s">
        <v>354</v>
      </c>
      <c r="D515" s="2121"/>
      <c r="E515" s="568">
        <v>0.23818268771847836</v>
      </c>
      <c r="F515" s="481"/>
      <c r="G515" s="481"/>
      <c r="H515" s="2121" t="s">
        <v>406</v>
      </c>
      <c r="I515" s="2121"/>
      <c r="J515" s="569">
        <v>1.4259744826957048E-3</v>
      </c>
      <c r="K515" s="481"/>
      <c r="L515" s="481"/>
      <c r="M515" s="2121" t="s">
        <v>399</v>
      </c>
      <c r="N515" s="2121"/>
      <c r="O515" s="570">
        <v>1.4119696875695363E-4</v>
      </c>
      <c r="P515" s="481"/>
      <c r="Q515" s="48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120" t="s">
        <v>389</v>
      </c>
      <c r="D516" s="2121"/>
      <c r="E516" s="568">
        <v>6.4831936433737078E-4</v>
      </c>
      <c r="F516" s="481"/>
      <c r="G516" s="481"/>
      <c r="H516" s="2121" t="s">
        <v>356</v>
      </c>
      <c r="I516" s="2121"/>
      <c r="J516" s="569">
        <v>0.1301118577000859</v>
      </c>
      <c r="K516" s="481"/>
      <c r="L516" s="481"/>
      <c r="M516" s="2121" t="s">
        <v>406</v>
      </c>
      <c r="N516" s="2121"/>
      <c r="O516" s="570">
        <v>2.277296499171196E-5</v>
      </c>
      <c r="P516" s="481"/>
      <c r="Q516" s="48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120" t="s">
        <v>384</v>
      </c>
      <c r="D517" s="2121"/>
      <c r="E517" s="568">
        <v>1.3578786868770577E-3</v>
      </c>
      <c r="F517" s="481"/>
      <c r="G517" s="481"/>
      <c r="H517" s="2121" t="s">
        <v>367</v>
      </c>
      <c r="I517" s="2121"/>
      <c r="J517" s="569">
        <v>5.7635502071124001E-2</v>
      </c>
      <c r="K517" s="481"/>
      <c r="L517" s="481"/>
      <c r="M517" s="2121" t="s">
        <v>405</v>
      </c>
      <c r="N517" s="2121"/>
      <c r="O517" s="570">
        <v>7.2338039851903106E-5</v>
      </c>
      <c r="P517" s="481"/>
      <c r="Q517" s="48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120" t="s">
        <v>385</v>
      </c>
      <c r="D518" s="2121"/>
      <c r="E518" s="568">
        <v>1.902535594265781E-3</v>
      </c>
      <c r="F518" s="481"/>
      <c r="G518" s="481"/>
      <c r="H518" s="2121" t="s">
        <v>404</v>
      </c>
      <c r="I518" s="2121"/>
      <c r="J518" s="569">
        <v>1.9209351872051331E-5</v>
      </c>
      <c r="K518" s="481"/>
      <c r="L518" s="481"/>
      <c r="M518" s="2121" t="s">
        <v>356</v>
      </c>
      <c r="N518" s="2121"/>
      <c r="O518" s="570">
        <v>2.5802652956949411E-2</v>
      </c>
      <c r="P518" s="481"/>
      <c r="Q518" s="48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120" t="s">
        <v>343</v>
      </c>
      <c r="D519" s="2121"/>
      <c r="E519" s="568">
        <v>0.39460683135782776</v>
      </c>
      <c r="F519" s="481"/>
      <c r="G519" s="481"/>
      <c r="H519" s="2121" t="s">
        <v>350</v>
      </c>
      <c r="I519" s="2121"/>
      <c r="J519" s="569">
        <v>0.10925646972391959</v>
      </c>
      <c r="K519" s="481"/>
      <c r="L519" s="481"/>
      <c r="M519" s="2121" t="s">
        <v>367</v>
      </c>
      <c r="N519" s="2121"/>
      <c r="O519" s="570">
        <v>2.6362898980280491E-3</v>
      </c>
      <c r="P519" s="481"/>
      <c r="Q519" s="48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120" t="s">
        <v>361</v>
      </c>
      <c r="D520" s="2121"/>
      <c r="E520" s="568">
        <v>7.9152495319515695E-2</v>
      </c>
      <c r="F520" s="481"/>
      <c r="G520" s="481"/>
      <c r="H520" s="2121" t="s">
        <v>357</v>
      </c>
      <c r="I520" s="2121"/>
      <c r="J520" s="569">
        <v>0.1210094015423383</v>
      </c>
      <c r="K520" s="481"/>
      <c r="L520" s="481"/>
      <c r="M520" s="2121" t="s">
        <v>404</v>
      </c>
      <c r="N520" s="2121"/>
      <c r="O520" s="570">
        <v>8.0162170628551079E-5</v>
      </c>
      <c r="P520" s="481"/>
      <c r="Q520" s="48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120" t="s">
        <v>345</v>
      </c>
      <c r="D521" s="2121"/>
      <c r="E521" s="568">
        <v>0.41922190521276081</v>
      </c>
      <c r="F521" s="481"/>
      <c r="G521" s="481"/>
      <c r="H521" s="2121" t="s">
        <v>346</v>
      </c>
      <c r="I521" s="2121"/>
      <c r="J521" s="569">
        <v>0.25591849862208094</v>
      </c>
      <c r="K521" s="481"/>
      <c r="L521" s="481"/>
      <c r="M521" s="2121" t="s">
        <v>350</v>
      </c>
      <c r="N521" s="2121"/>
      <c r="O521" s="570">
        <v>0.24537961894695928</v>
      </c>
      <c r="P521" s="481"/>
      <c r="Q521" s="48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120" t="s">
        <v>342</v>
      </c>
      <c r="D522" s="2121"/>
      <c r="E522" s="568">
        <v>0.42175426464607169</v>
      </c>
      <c r="F522" s="481"/>
      <c r="G522" s="481"/>
      <c r="H522" s="2121" t="s">
        <v>339</v>
      </c>
      <c r="I522" s="2121"/>
      <c r="J522" s="569">
        <v>0.46022725669132775</v>
      </c>
      <c r="K522" s="481"/>
      <c r="L522" s="481"/>
      <c r="M522" s="2121" t="s">
        <v>357</v>
      </c>
      <c r="N522" s="2121"/>
      <c r="O522" s="570">
        <v>9.9686452554170177E-2</v>
      </c>
      <c r="P522" s="481"/>
      <c r="Q522" s="48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120" t="s">
        <v>347</v>
      </c>
      <c r="D523" s="2121"/>
      <c r="E523" s="571">
        <v>0.34152517527458787</v>
      </c>
      <c r="F523" s="481"/>
      <c r="G523" s="481"/>
      <c r="H523" s="2121" t="s">
        <v>363</v>
      </c>
      <c r="I523" s="2121"/>
      <c r="J523" s="569">
        <v>1.1436223341014868E-2</v>
      </c>
      <c r="K523" s="481"/>
      <c r="L523" s="481"/>
      <c r="M523" s="2121" t="s">
        <v>346</v>
      </c>
      <c r="N523" s="2121"/>
      <c r="O523" s="570">
        <v>0.39017553653030695</v>
      </c>
      <c r="P523" s="481"/>
      <c r="Q523" s="48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120"/>
      <c r="D524" s="2121"/>
      <c r="E524" s="481"/>
      <c r="F524" s="481"/>
      <c r="G524" s="481"/>
      <c r="H524" s="2121" t="s">
        <v>352</v>
      </c>
      <c r="I524" s="2121"/>
      <c r="J524" s="569">
        <v>0.10845124793070186</v>
      </c>
      <c r="K524" s="481"/>
      <c r="L524" s="481"/>
      <c r="M524" s="2121" t="s">
        <v>339</v>
      </c>
      <c r="N524" s="2121"/>
      <c r="O524" s="570">
        <v>0.47595771019344085</v>
      </c>
      <c r="P524" s="481"/>
      <c r="Q524" s="48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120"/>
      <c r="D525" s="2121"/>
      <c r="E525" s="481"/>
      <c r="F525" s="481"/>
      <c r="G525" s="481"/>
      <c r="H525" s="2121" t="s">
        <v>348</v>
      </c>
      <c r="I525" s="2121"/>
      <c r="J525" s="569">
        <v>0.32875326237007729</v>
      </c>
      <c r="K525" s="481"/>
      <c r="L525" s="481"/>
      <c r="M525" s="2121" t="s">
        <v>363</v>
      </c>
      <c r="N525" s="2121"/>
      <c r="O525" s="570">
        <v>4.0960385290067312E-2</v>
      </c>
      <c r="P525" s="481"/>
      <c r="Q525" s="48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120" t="s">
        <v>234</v>
      </c>
      <c r="D526" s="2121"/>
      <c r="E526" s="2121"/>
      <c r="F526" s="2121"/>
      <c r="G526" s="2121"/>
      <c r="H526" s="2121" t="s">
        <v>355</v>
      </c>
      <c r="I526" s="2121"/>
      <c r="J526" s="569">
        <v>0.10215916522435084</v>
      </c>
      <c r="K526" s="481"/>
      <c r="L526" s="481"/>
      <c r="M526" s="2121" t="s">
        <v>352</v>
      </c>
      <c r="N526" s="2121"/>
      <c r="O526" s="570">
        <v>0.19674487002556129</v>
      </c>
      <c r="P526" s="481"/>
      <c r="Q526" s="48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120" t="s">
        <v>184</v>
      </c>
      <c r="D527" s="2121"/>
      <c r="E527" s="2367" t="s">
        <v>235</v>
      </c>
      <c r="F527" s="2368"/>
      <c r="G527" s="2369"/>
      <c r="H527" s="2121" t="s">
        <v>354</v>
      </c>
      <c r="I527" s="2121"/>
      <c r="J527" s="569">
        <v>0.24121996897896131</v>
      </c>
      <c r="K527" s="481"/>
      <c r="L527" s="481"/>
      <c r="M527" s="2121" t="s">
        <v>348</v>
      </c>
      <c r="N527" s="2121"/>
      <c r="O527" s="570">
        <v>0.27998590833827341</v>
      </c>
      <c r="P527" s="481"/>
      <c r="Q527" s="48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121"/>
      <c r="D528" s="2121"/>
      <c r="E528" s="553" t="s">
        <v>169</v>
      </c>
      <c r="F528" s="554" t="s">
        <v>236</v>
      </c>
      <c r="G528" s="555" t="s">
        <v>237</v>
      </c>
      <c r="H528" s="2121" t="s">
        <v>389</v>
      </c>
      <c r="I528" s="2121"/>
      <c r="J528" s="569">
        <v>8.2874839740159148E-4</v>
      </c>
      <c r="K528" s="481"/>
      <c r="L528" s="481"/>
      <c r="M528" s="2121" t="s">
        <v>355</v>
      </c>
      <c r="N528" s="2121"/>
      <c r="O528" s="570">
        <v>0.13957895195726003</v>
      </c>
      <c r="P528" s="481"/>
      <c r="Q528" s="48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120" t="s">
        <v>185</v>
      </c>
      <c r="D529" s="2121"/>
      <c r="E529" s="574">
        <v>7.0957594082186004</v>
      </c>
      <c r="F529" s="575">
        <v>12.234067945204483</v>
      </c>
      <c r="G529" s="576">
        <v>12.234067945204483</v>
      </c>
      <c r="H529" s="2121" t="s">
        <v>384</v>
      </c>
      <c r="I529" s="2121"/>
      <c r="J529" s="569">
        <v>1.8981128697768219E-3</v>
      </c>
      <c r="K529" s="481"/>
      <c r="L529" s="481"/>
      <c r="M529" s="2121" t="s">
        <v>354</v>
      </c>
      <c r="N529" s="2121"/>
      <c r="O529" s="570">
        <v>0.11462650850703496</v>
      </c>
      <c r="P529" s="481"/>
      <c r="Q529" s="48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120"/>
      <c r="D530" s="2121"/>
      <c r="E530" s="481"/>
      <c r="F530" s="481"/>
      <c r="G530" s="481"/>
      <c r="H530" s="2121" t="s">
        <v>385</v>
      </c>
      <c r="I530" s="2121"/>
      <c r="J530" s="569">
        <v>4.5364195278863187E-3</v>
      </c>
      <c r="K530" s="481"/>
      <c r="L530" s="481"/>
      <c r="M530" s="2121" t="s">
        <v>389</v>
      </c>
      <c r="N530" s="2121"/>
      <c r="O530" s="570">
        <v>1.2420724733476064E-3</v>
      </c>
      <c r="P530" s="481"/>
      <c r="Q530" s="48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120"/>
      <c r="D531" s="2121"/>
      <c r="E531" s="481"/>
      <c r="F531" s="481"/>
      <c r="G531" s="481"/>
      <c r="H531" s="2121" t="s">
        <v>343</v>
      </c>
      <c r="I531" s="2121"/>
      <c r="J531" s="569">
        <v>0.40117097775812627</v>
      </c>
      <c r="K531" s="481"/>
      <c r="L531" s="481"/>
      <c r="M531" s="2121" t="s">
        <v>384</v>
      </c>
      <c r="N531" s="2121"/>
      <c r="O531" s="570">
        <v>4.6391444247228927E-3</v>
      </c>
      <c r="P531" s="481"/>
      <c r="Q531" s="48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120" t="s">
        <v>238</v>
      </c>
      <c r="D532" s="2121"/>
      <c r="E532" s="2121"/>
      <c r="F532" s="481"/>
      <c r="G532" s="481"/>
      <c r="H532" s="2121" t="s">
        <v>361</v>
      </c>
      <c r="I532" s="2121"/>
      <c r="J532" s="569">
        <v>8.5773290347227193E-2</v>
      </c>
      <c r="K532" s="481"/>
      <c r="L532" s="481"/>
      <c r="M532" s="2121" t="s">
        <v>385</v>
      </c>
      <c r="N532" s="2121"/>
      <c r="O532" s="570">
        <v>4.0172788904106506E-3</v>
      </c>
      <c r="P532" s="481"/>
      <c r="Q532" s="48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120"/>
      <c r="D533" s="2121"/>
      <c r="E533" s="556" t="s">
        <v>184</v>
      </c>
      <c r="F533" s="481"/>
      <c r="G533" s="481"/>
      <c r="H533" s="2121" t="s">
        <v>345</v>
      </c>
      <c r="I533" s="2121"/>
      <c r="J533" s="569">
        <v>0.40051830089494639</v>
      </c>
      <c r="K533" s="481"/>
      <c r="L533" s="481"/>
      <c r="M533" s="2121" t="s">
        <v>343</v>
      </c>
      <c r="N533" s="2121"/>
      <c r="O533" s="570">
        <v>0.24349775145247646</v>
      </c>
      <c r="P533" s="481"/>
      <c r="Q533" s="48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121"/>
      <c r="D534" s="2121"/>
      <c r="E534" s="577" t="s">
        <v>185</v>
      </c>
      <c r="F534" s="481"/>
      <c r="G534" s="481"/>
      <c r="H534" s="2121" t="s">
        <v>342</v>
      </c>
      <c r="I534" s="2121"/>
      <c r="J534" s="569">
        <v>0.3991705074346717</v>
      </c>
      <c r="K534" s="481"/>
      <c r="L534" s="481"/>
      <c r="M534" s="2121" t="s">
        <v>361</v>
      </c>
      <c r="N534" s="2121"/>
      <c r="O534" s="570">
        <v>3.3999660560019102E-2</v>
      </c>
      <c r="P534" s="481"/>
      <c r="Q534" s="48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120" t="s">
        <v>272</v>
      </c>
      <c r="D535" s="2121"/>
      <c r="E535" s="565">
        <v>-7.1696987293977985E-2</v>
      </c>
      <c r="F535" s="481"/>
      <c r="G535" s="481"/>
      <c r="H535" s="2121" t="s">
        <v>347</v>
      </c>
      <c r="I535" s="2121"/>
      <c r="J535" s="569">
        <v>0.35239882696981262</v>
      </c>
      <c r="K535" s="481"/>
      <c r="L535" s="481"/>
      <c r="M535" s="2121" t="s">
        <v>345</v>
      </c>
      <c r="N535" s="2121"/>
      <c r="O535" s="570">
        <v>0.32179091803191484</v>
      </c>
      <c r="P535" s="481"/>
      <c r="Q535" s="48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120" t="s">
        <v>341</v>
      </c>
      <c r="D536" s="2121"/>
      <c r="E536" s="568">
        <v>-9.1266826918785515E-2</v>
      </c>
      <c r="F536" s="481"/>
      <c r="G536" s="481"/>
      <c r="H536" s="2121" t="s">
        <v>383</v>
      </c>
      <c r="I536" s="2121"/>
      <c r="J536" s="569">
        <v>1.1357168391159153E-2</v>
      </c>
      <c r="K536" s="481"/>
      <c r="L536" s="481"/>
      <c r="M536" s="2121" t="s">
        <v>342</v>
      </c>
      <c r="N536" s="2121"/>
      <c r="O536" s="570">
        <v>0.29008744765946975</v>
      </c>
      <c r="P536" s="481"/>
      <c r="Q536" s="48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120" t="s">
        <v>401</v>
      </c>
      <c r="D537" s="2121"/>
      <c r="E537" s="568">
        <v>-1.7375478313849592E-3</v>
      </c>
      <c r="F537" s="481"/>
      <c r="G537" s="481"/>
      <c r="H537" s="2121" t="s">
        <v>380</v>
      </c>
      <c r="I537" s="2121"/>
      <c r="J537" s="569">
        <v>1.3790343843356338E-2</v>
      </c>
      <c r="K537" s="481"/>
      <c r="L537" s="481"/>
      <c r="M537" s="2121" t="s">
        <v>347</v>
      </c>
      <c r="N537" s="2121"/>
      <c r="O537" s="570">
        <v>0.17271245442546046</v>
      </c>
      <c r="P537" s="481"/>
      <c r="Q537" s="48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120" t="s">
        <v>391</v>
      </c>
      <c r="D538" s="2121"/>
      <c r="E538" s="568">
        <v>3.411455026941805E-3</v>
      </c>
      <c r="F538" s="481"/>
      <c r="G538" s="481"/>
      <c r="H538" s="2121" t="s">
        <v>412</v>
      </c>
      <c r="I538" s="2121"/>
      <c r="J538" s="569">
        <v>1.8030263347134246E-4</v>
      </c>
      <c r="K538" s="481"/>
      <c r="L538" s="481"/>
      <c r="M538" s="2121" t="s">
        <v>383</v>
      </c>
      <c r="N538" s="2121"/>
      <c r="O538" s="570">
        <v>1.4151400127203847E-3</v>
      </c>
      <c r="P538" s="481"/>
      <c r="Q538" s="48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120" t="s">
        <v>394</v>
      </c>
      <c r="D539" s="2121"/>
      <c r="E539" s="568">
        <v>2.9858359346446981E-3</v>
      </c>
      <c r="F539" s="481"/>
      <c r="G539" s="481"/>
      <c r="H539" s="2121" t="s">
        <v>388</v>
      </c>
      <c r="I539" s="2121"/>
      <c r="J539" s="569">
        <v>8.8219909612918829E-3</v>
      </c>
      <c r="K539" s="481"/>
      <c r="L539" s="481"/>
      <c r="M539" s="2121" t="s">
        <v>380</v>
      </c>
      <c r="N539" s="2121"/>
      <c r="O539" s="570">
        <v>4.1784124607881865E-3</v>
      </c>
      <c r="P539" s="481"/>
      <c r="Q539" s="48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120" t="s">
        <v>360</v>
      </c>
      <c r="D540" s="2121"/>
      <c r="E540" s="568">
        <v>4.4607767637684086E-2</v>
      </c>
      <c r="F540" s="481"/>
      <c r="G540" s="481"/>
      <c r="H540" s="2121" t="s">
        <v>390</v>
      </c>
      <c r="I540" s="2121"/>
      <c r="J540" s="569">
        <v>4.3168765339906065E-7</v>
      </c>
      <c r="K540" s="481"/>
      <c r="L540" s="481"/>
      <c r="M540" s="2121" t="s">
        <v>412</v>
      </c>
      <c r="N540" s="2121"/>
      <c r="O540" s="570">
        <v>1.0939794044891112E-6</v>
      </c>
      <c r="P540" s="481"/>
      <c r="Q540" s="48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120" t="s">
        <v>353</v>
      </c>
      <c r="D541" s="2121"/>
      <c r="E541" s="568">
        <v>7.1481035606560273E-2</v>
      </c>
      <c r="F541" s="481"/>
      <c r="G541" s="481"/>
      <c r="H541" s="2121" t="s">
        <v>362</v>
      </c>
      <c r="I541" s="2121"/>
      <c r="J541" s="569">
        <v>9.5336609080397799E-3</v>
      </c>
      <c r="K541" s="481"/>
      <c r="L541" s="481"/>
      <c r="M541" s="2121" t="s">
        <v>388</v>
      </c>
      <c r="N541" s="2121"/>
      <c r="O541" s="570">
        <v>1.461081616844854E-4</v>
      </c>
      <c r="P541" s="481"/>
      <c r="Q541" s="48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120" t="s">
        <v>358</v>
      </c>
      <c r="D542" s="2121"/>
      <c r="E542" s="568">
        <v>2.59533825582006E-3</v>
      </c>
      <c r="F542" s="481"/>
      <c r="G542" s="481"/>
      <c r="H542" s="2121" t="s">
        <v>392</v>
      </c>
      <c r="I542" s="2121"/>
      <c r="J542" s="569">
        <v>5.1854362916814254E-3</v>
      </c>
      <c r="K542" s="481"/>
      <c r="L542" s="481"/>
      <c r="M542" s="2121" t="s">
        <v>390</v>
      </c>
      <c r="N542" s="2121"/>
      <c r="O542" s="570">
        <v>3.4753160167591453E-3</v>
      </c>
      <c r="P542" s="481"/>
      <c r="Q542" s="48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120" t="s">
        <v>400</v>
      </c>
      <c r="D543" s="2121"/>
      <c r="E543" s="568">
        <v>1.9529367396650939E-3</v>
      </c>
      <c r="F543" s="481"/>
      <c r="G543" s="481"/>
      <c r="H543" s="2121" t="s">
        <v>408</v>
      </c>
      <c r="I543" s="2121"/>
      <c r="J543" s="569">
        <v>1.119452616794856E-3</v>
      </c>
      <c r="K543" s="481"/>
      <c r="L543" s="481"/>
      <c r="M543" s="2121" t="s">
        <v>362</v>
      </c>
      <c r="N543" s="2121"/>
      <c r="O543" s="570">
        <v>4.4326902630835066E-2</v>
      </c>
      <c r="P543" s="481"/>
      <c r="Q543" s="48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120" t="s">
        <v>396</v>
      </c>
      <c r="D544" s="2121"/>
      <c r="E544" s="568">
        <v>-2.4997040795758578E-3</v>
      </c>
      <c r="F544" s="481"/>
      <c r="G544" s="481"/>
      <c r="H544" s="2121" t="s">
        <v>373</v>
      </c>
      <c r="I544" s="2121"/>
      <c r="J544" s="569">
        <v>3.5659349159968359E-3</v>
      </c>
      <c r="K544" s="481"/>
      <c r="L544" s="481"/>
      <c r="M544" s="2121" t="s">
        <v>392</v>
      </c>
      <c r="N544" s="2121"/>
      <c r="O544" s="570">
        <v>1.0412900597195907E-3</v>
      </c>
      <c r="P544" s="481"/>
      <c r="Q544" s="48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120" t="s">
        <v>364</v>
      </c>
      <c r="D545" s="2121"/>
      <c r="E545" s="568">
        <v>-2.3459932934297306E-2</v>
      </c>
      <c r="F545" s="481"/>
      <c r="G545" s="481"/>
      <c r="H545" s="2121" t="s">
        <v>395</v>
      </c>
      <c r="I545" s="2121"/>
      <c r="J545" s="569">
        <v>4.3031138745874059E-3</v>
      </c>
      <c r="K545" s="481"/>
      <c r="L545" s="481"/>
      <c r="M545" s="2121" t="s">
        <v>408</v>
      </c>
      <c r="N545" s="2121"/>
      <c r="O545" s="570">
        <v>6.0572383477520498E-4</v>
      </c>
      <c r="P545" s="481"/>
      <c r="Q545" s="48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120" t="s">
        <v>375</v>
      </c>
      <c r="D546" s="2121"/>
      <c r="E546" s="568">
        <v>-1.2337087418233198E-2</v>
      </c>
      <c r="F546" s="481"/>
      <c r="G546" s="481"/>
      <c r="H546" s="2121" t="s">
        <v>398</v>
      </c>
      <c r="I546" s="2121"/>
      <c r="J546" s="569">
        <v>3.2141691937209081E-4</v>
      </c>
      <c r="K546" s="481"/>
      <c r="L546" s="481"/>
      <c r="M546" s="2121" t="s">
        <v>373</v>
      </c>
      <c r="N546" s="2121"/>
      <c r="O546" s="570">
        <v>1.4271408329808707E-2</v>
      </c>
      <c r="P546" s="481"/>
      <c r="Q546" s="48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120" t="s">
        <v>365</v>
      </c>
      <c r="D547" s="2121"/>
      <c r="E547" s="568">
        <v>-2.0414720307216912E-2</v>
      </c>
      <c r="F547" s="481"/>
      <c r="G547" s="481"/>
      <c r="H547" s="2121" t="s">
        <v>411</v>
      </c>
      <c r="I547" s="2121"/>
      <c r="J547" s="569">
        <v>3.3656623627886692E-4</v>
      </c>
      <c r="K547" s="481"/>
      <c r="L547" s="481"/>
      <c r="M547" s="2121" t="s">
        <v>395</v>
      </c>
      <c r="N547" s="2121"/>
      <c r="O547" s="570">
        <v>3.4271658011240827E-4</v>
      </c>
      <c r="P547" s="481"/>
      <c r="Q547" s="48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120" t="s">
        <v>359</v>
      </c>
      <c r="D548" s="2121"/>
      <c r="E548" s="568">
        <v>-4.7719283962544851E-2</v>
      </c>
      <c r="F548" s="481"/>
      <c r="G548" s="481"/>
      <c r="H548" s="2121" t="s">
        <v>371</v>
      </c>
      <c r="I548" s="2121"/>
      <c r="J548" s="569">
        <v>2.4710913148799099E-2</v>
      </c>
      <c r="K548" s="481"/>
      <c r="L548" s="481"/>
      <c r="M548" s="2121" t="s">
        <v>398</v>
      </c>
      <c r="N548" s="2121"/>
      <c r="O548" s="570">
        <v>1.5855312032119449E-3</v>
      </c>
      <c r="P548" s="481"/>
      <c r="Q548" s="48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120" t="s">
        <v>379</v>
      </c>
      <c r="D549" s="2121"/>
      <c r="E549" s="568">
        <v>9.9899850845567642E-3</v>
      </c>
      <c r="F549" s="481"/>
      <c r="G549" s="481"/>
      <c r="H549" s="2121" t="s">
        <v>368</v>
      </c>
      <c r="I549" s="2121"/>
      <c r="J549" s="569">
        <v>5.5933314133408844E-2</v>
      </c>
      <c r="K549" s="481"/>
      <c r="L549" s="481"/>
      <c r="M549" s="2121" t="s">
        <v>411</v>
      </c>
      <c r="N549" s="2121"/>
      <c r="O549" s="570">
        <v>5.5937437594589579E-4</v>
      </c>
      <c r="P549" s="481"/>
      <c r="Q549" s="48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120" t="s">
        <v>402</v>
      </c>
      <c r="D550" s="2121"/>
      <c r="E550" s="568">
        <v>-1.6031337073746437E-3</v>
      </c>
      <c r="F550" s="481"/>
      <c r="G550" s="481"/>
      <c r="H550" s="2121" t="s">
        <v>376</v>
      </c>
      <c r="I550" s="2121"/>
      <c r="J550" s="569">
        <v>1.5530237892672024E-2</v>
      </c>
      <c r="K550" s="481"/>
      <c r="L550" s="481"/>
      <c r="M550" s="2121" t="s">
        <v>371</v>
      </c>
      <c r="N550" s="2121"/>
      <c r="O550" s="570">
        <v>1.7108888857819256E-2</v>
      </c>
      <c r="P550" s="481"/>
      <c r="Q550" s="48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120" t="s">
        <v>374</v>
      </c>
      <c r="D551" s="2121"/>
      <c r="E551" s="568">
        <v>1.2824890182183031E-2</v>
      </c>
      <c r="F551" s="481"/>
      <c r="G551" s="481"/>
      <c r="H551" s="2121" t="s">
        <v>369</v>
      </c>
      <c r="I551" s="2121"/>
      <c r="J551" s="569">
        <v>3.0610308524352939E-2</v>
      </c>
      <c r="K551" s="481"/>
      <c r="L551" s="481"/>
      <c r="M551" s="2121" t="s">
        <v>368</v>
      </c>
      <c r="N551" s="2121"/>
      <c r="O551" s="570">
        <v>2.0139187009097902E-2</v>
      </c>
      <c r="P551" s="481"/>
      <c r="Q551" s="48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120" t="s">
        <v>344</v>
      </c>
      <c r="D552" s="2121"/>
      <c r="E552" s="568">
        <v>8.5821653393918174E-2</v>
      </c>
      <c r="F552" s="481"/>
      <c r="G552" s="481"/>
      <c r="H552" s="2121" t="s">
        <v>378</v>
      </c>
      <c r="I552" s="2121"/>
      <c r="J552" s="569">
        <v>1.5130473035840988E-2</v>
      </c>
      <c r="K552" s="481"/>
      <c r="L552" s="481"/>
      <c r="M552" s="2121" t="s">
        <v>376</v>
      </c>
      <c r="N552" s="2121"/>
      <c r="O552" s="570">
        <v>2.0522480521553105E-3</v>
      </c>
      <c r="P552" s="481"/>
      <c r="Q552" s="48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120" t="s">
        <v>372</v>
      </c>
      <c r="D553" s="2121"/>
      <c r="E553" s="568">
        <v>-1.4643969971009151E-2</v>
      </c>
      <c r="F553" s="481"/>
      <c r="G553" s="481"/>
      <c r="H553" s="2121" t="s">
        <v>403</v>
      </c>
      <c r="I553" s="2121"/>
      <c r="J553" s="572">
        <v>1.8865194108641446E-4</v>
      </c>
      <c r="K553" s="481"/>
      <c r="L553" s="481"/>
      <c r="M553" s="2121" t="s">
        <v>369</v>
      </c>
      <c r="N553" s="2121"/>
      <c r="O553" s="570">
        <v>1.1872028153806367E-2</v>
      </c>
      <c r="P553" s="481"/>
      <c r="Q553" s="48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120" t="s">
        <v>387</v>
      </c>
      <c r="D554" s="2121"/>
      <c r="E554" s="568">
        <v>-4.4456203988222668E-3</v>
      </c>
      <c r="F554" s="481"/>
      <c r="G554" s="481"/>
      <c r="H554" s="2121"/>
      <c r="I554" s="2121"/>
      <c r="J554" s="481"/>
      <c r="K554" s="481"/>
      <c r="L554" s="481"/>
      <c r="M554" s="2121" t="s">
        <v>378</v>
      </c>
      <c r="N554" s="2121"/>
      <c r="O554" s="570">
        <v>1.6137901768894031E-4</v>
      </c>
      <c r="P554" s="481"/>
      <c r="Q554" s="48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120" t="s">
        <v>397</v>
      </c>
      <c r="D555" s="2121"/>
      <c r="E555" s="568">
        <v>-2.3663527234883811E-3</v>
      </c>
      <c r="F555" s="481"/>
      <c r="G555" s="481"/>
      <c r="H555" s="2121"/>
      <c r="I555" s="2121"/>
      <c r="J555" s="481"/>
      <c r="K555" s="481"/>
      <c r="L555" s="481"/>
      <c r="M555" s="2121" t="s">
        <v>403</v>
      </c>
      <c r="N555" s="2121"/>
      <c r="O555" s="573">
        <v>1.1593189414306349E-3</v>
      </c>
      <c r="P555" s="481"/>
      <c r="Q555" s="48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120" t="s">
        <v>366</v>
      </c>
      <c r="D556" s="2121"/>
      <c r="E556" s="568">
        <v>-2.2825392336053334E-2</v>
      </c>
      <c r="F556" s="481"/>
      <c r="G556" s="481"/>
      <c r="H556" s="2121" t="s">
        <v>234</v>
      </c>
      <c r="I556" s="2121"/>
      <c r="J556" s="2121"/>
      <c r="K556" s="2121"/>
      <c r="L556" s="2121"/>
      <c r="M556" s="2121"/>
      <c r="N556" s="2121"/>
      <c r="O556" s="481"/>
      <c r="P556" s="481"/>
      <c r="Q556" s="48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120" t="s">
        <v>410</v>
      </c>
      <c r="D557" s="2121"/>
      <c r="E557" s="568">
        <v>5.356236460310694E-4</v>
      </c>
      <c r="F557" s="481"/>
      <c r="G557" s="481"/>
      <c r="H557" s="2121" t="s">
        <v>184</v>
      </c>
      <c r="I557" s="2121"/>
      <c r="J557" s="2364" t="s">
        <v>235</v>
      </c>
      <c r="K557" s="2365"/>
      <c r="L557" s="2366"/>
      <c r="M557" s="2121"/>
      <c r="N557" s="2121"/>
      <c r="O557" s="481"/>
      <c r="P557" s="481"/>
      <c r="Q557" s="48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120" t="s">
        <v>409</v>
      </c>
      <c r="D558" s="2121"/>
      <c r="E558" s="568">
        <v>8.4740536484603302E-4</v>
      </c>
      <c r="F558" s="481"/>
      <c r="G558" s="481"/>
      <c r="H558" s="2121"/>
      <c r="I558" s="2121"/>
      <c r="J558" s="557" t="s">
        <v>169</v>
      </c>
      <c r="K558" s="558" t="s">
        <v>236</v>
      </c>
      <c r="L558" s="559" t="s">
        <v>237</v>
      </c>
      <c r="M558" s="2121" t="s">
        <v>234</v>
      </c>
      <c r="N558" s="2121"/>
      <c r="O558" s="2121"/>
      <c r="P558" s="2121"/>
      <c r="Q558" s="212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120" t="s">
        <v>381</v>
      </c>
      <c r="D559" s="2121"/>
      <c r="E559" s="568">
        <v>-8.8334308192098976E-3</v>
      </c>
      <c r="F559" s="481"/>
      <c r="G559" s="481"/>
      <c r="H559" s="2121" t="s">
        <v>185</v>
      </c>
      <c r="I559" s="2121"/>
      <c r="J559" s="578">
        <v>6.7512300524375464</v>
      </c>
      <c r="K559" s="579">
        <v>9.2482603458048587</v>
      </c>
      <c r="L559" s="580">
        <v>9.2482603458048587</v>
      </c>
      <c r="M559" s="2121" t="s">
        <v>184</v>
      </c>
      <c r="N559" s="2121"/>
      <c r="O559" s="2361" t="s">
        <v>235</v>
      </c>
      <c r="P559" s="2362"/>
      <c r="Q559" s="2363"/>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120" t="s">
        <v>349</v>
      </c>
      <c r="D560" s="2121"/>
      <c r="E560" s="568">
        <v>7.9771130110508015E-2</v>
      </c>
      <c r="F560" s="481"/>
      <c r="G560" s="481"/>
      <c r="H560" s="2121"/>
      <c r="I560" s="2121"/>
      <c r="J560" s="481"/>
      <c r="K560" s="481"/>
      <c r="L560" s="481"/>
      <c r="M560" s="2121"/>
      <c r="N560" s="2121"/>
      <c r="O560" s="560" t="s">
        <v>169</v>
      </c>
      <c r="P560" s="561" t="s">
        <v>236</v>
      </c>
      <c r="Q560" s="562" t="s">
        <v>237</v>
      </c>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120" t="s">
        <v>351</v>
      </c>
      <c r="D561" s="2121"/>
      <c r="E561" s="568">
        <v>-5.7094392433739545E-2</v>
      </c>
      <c r="F561" s="481"/>
      <c r="G561" s="481"/>
      <c r="H561" s="2121"/>
      <c r="I561" s="2121"/>
      <c r="J561" s="481"/>
      <c r="K561" s="481"/>
      <c r="L561" s="481"/>
      <c r="M561" s="2121" t="s">
        <v>185</v>
      </c>
      <c r="N561" s="2121"/>
      <c r="O561" s="581">
        <v>5.7930541193958236</v>
      </c>
      <c r="P561" s="582">
        <v>7.8284515126970584</v>
      </c>
      <c r="Q561" s="583">
        <v>7.8284515126970584</v>
      </c>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120" t="s">
        <v>377</v>
      </c>
      <c r="D562" s="2121"/>
      <c r="E562" s="568">
        <v>1.1559278534882943E-2</v>
      </c>
      <c r="F562" s="481"/>
      <c r="G562" s="481"/>
      <c r="H562" s="2121" t="s">
        <v>238</v>
      </c>
      <c r="I562" s="2121"/>
      <c r="J562" s="2121"/>
      <c r="K562" s="481"/>
      <c r="L562" s="481"/>
      <c r="M562" s="2121"/>
      <c r="N562" s="2121"/>
      <c r="O562" s="481"/>
      <c r="P562" s="481"/>
      <c r="Q562" s="48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120" t="s">
        <v>393</v>
      </c>
      <c r="D563" s="2121"/>
      <c r="E563" s="568">
        <v>-3.1102922467908379E-3</v>
      </c>
      <c r="F563" s="481"/>
      <c r="G563" s="481"/>
      <c r="H563" s="2121"/>
      <c r="I563" s="2121"/>
      <c r="J563" s="563" t="s">
        <v>184</v>
      </c>
      <c r="K563" s="481"/>
      <c r="L563" s="481"/>
      <c r="M563" s="2121"/>
      <c r="N563" s="2121"/>
      <c r="O563" s="481"/>
      <c r="P563" s="481"/>
      <c r="Q563" s="48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120" t="s">
        <v>370</v>
      </c>
      <c r="D564" s="2121"/>
      <c r="E564" s="568">
        <v>1.5416891791458257E-2</v>
      </c>
      <c r="F564" s="481"/>
      <c r="G564" s="481"/>
      <c r="H564" s="2121"/>
      <c r="I564" s="2121"/>
      <c r="J564" s="584" t="s">
        <v>185</v>
      </c>
      <c r="K564" s="481"/>
      <c r="L564" s="481"/>
      <c r="M564" s="2121" t="s">
        <v>238</v>
      </c>
      <c r="N564" s="2121"/>
      <c r="O564" s="2121"/>
      <c r="P564" s="481"/>
      <c r="Q564" s="48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120" t="s">
        <v>340</v>
      </c>
      <c r="D565" s="2121"/>
      <c r="E565" s="568">
        <v>0.10452268254351499</v>
      </c>
      <c r="F565" s="481"/>
      <c r="G565" s="481"/>
      <c r="H565" s="2121" t="s">
        <v>272</v>
      </c>
      <c r="I565" s="2121"/>
      <c r="J565" s="566">
        <v>-7.3526800865428926E-2</v>
      </c>
      <c r="K565" s="481"/>
      <c r="L565" s="481"/>
      <c r="M565" s="2121"/>
      <c r="N565" s="2121"/>
      <c r="O565" s="564" t="s">
        <v>184</v>
      </c>
      <c r="P565" s="481"/>
      <c r="Q565" s="48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120" t="s">
        <v>382</v>
      </c>
      <c r="D566" s="2121"/>
      <c r="E566" s="568">
        <v>6.5535271942381559E-3</v>
      </c>
      <c r="F566" s="481"/>
      <c r="G566" s="481"/>
      <c r="H566" s="2121" t="s">
        <v>341</v>
      </c>
      <c r="I566" s="2121"/>
      <c r="J566" s="569">
        <v>-7.9745380778026828E-2</v>
      </c>
      <c r="K566" s="481"/>
      <c r="L566" s="481"/>
      <c r="M566" s="2121"/>
      <c r="N566" s="2121"/>
      <c r="O566" s="585" t="s">
        <v>185</v>
      </c>
      <c r="P566" s="481"/>
      <c r="Q566" s="48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120" t="s">
        <v>407</v>
      </c>
      <c r="D567" s="2121"/>
      <c r="E567" s="568">
        <v>1.105365257307878E-3</v>
      </c>
      <c r="F567" s="481"/>
      <c r="G567" s="481"/>
      <c r="H567" s="2121" t="s">
        <v>401</v>
      </c>
      <c r="I567" s="2121"/>
      <c r="J567" s="569">
        <v>-2.7242623767487961E-3</v>
      </c>
      <c r="K567" s="481"/>
      <c r="L567" s="481"/>
      <c r="M567" s="2121" t="s">
        <v>272</v>
      </c>
      <c r="N567" s="2121"/>
      <c r="O567" s="567">
        <v>-7.8018369507058663E-2</v>
      </c>
      <c r="P567" s="481"/>
      <c r="Q567" s="48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120" t="s">
        <v>386</v>
      </c>
      <c r="D568" s="2121"/>
      <c r="E568" s="568">
        <v>-4.6928131415838797E-3</v>
      </c>
      <c r="F568" s="481"/>
      <c r="G568" s="481"/>
      <c r="H568" s="2121" t="s">
        <v>391</v>
      </c>
      <c r="I568" s="2121"/>
      <c r="J568" s="569">
        <v>3.1283290051406648E-3</v>
      </c>
      <c r="K568" s="481"/>
      <c r="L568" s="481"/>
      <c r="M568" s="2121" t="s">
        <v>341</v>
      </c>
      <c r="N568" s="2121"/>
      <c r="O568" s="570">
        <v>-0.11894466993492625</v>
      </c>
      <c r="P568" s="481"/>
      <c r="Q568" s="48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120" t="s">
        <v>338</v>
      </c>
      <c r="D569" s="2121"/>
      <c r="E569" s="568">
        <v>-0.10531567726743567</v>
      </c>
      <c r="F569" s="481"/>
      <c r="G569" s="481"/>
      <c r="H569" s="2121" t="s">
        <v>394</v>
      </c>
      <c r="I569" s="2121"/>
      <c r="J569" s="569">
        <v>2.4036254923566545E-3</v>
      </c>
      <c r="K569" s="481"/>
      <c r="L569" s="481"/>
      <c r="M569" s="2121" t="s">
        <v>401</v>
      </c>
      <c r="N569" s="2121"/>
      <c r="O569" s="570">
        <v>1.2913965397904016E-3</v>
      </c>
      <c r="P569" s="481"/>
      <c r="Q569" s="48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120" t="s">
        <v>399</v>
      </c>
      <c r="D570" s="2121"/>
      <c r="E570" s="568">
        <v>-2.2422028721041849E-3</v>
      </c>
      <c r="F570" s="481"/>
      <c r="G570" s="481"/>
      <c r="H570" s="2121" t="s">
        <v>360</v>
      </c>
      <c r="I570" s="2121"/>
      <c r="J570" s="569">
        <v>4.0420272960698216E-2</v>
      </c>
      <c r="K570" s="481"/>
      <c r="L570" s="481"/>
      <c r="M570" s="2121" t="s">
        <v>391</v>
      </c>
      <c r="N570" s="2121"/>
      <c r="O570" s="570">
        <v>6.5350418912289094E-3</v>
      </c>
      <c r="P570" s="481"/>
      <c r="Q570" s="48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120" t="s">
        <v>406</v>
      </c>
      <c r="D571" s="2121"/>
      <c r="E571" s="568">
        <v>-8.4358765993394411E-4</v>
      </c>
      <c r="F571" s="481"/>
      <c r="G571" s="481"/>
      <c r="H571" s="2121" t="s">
        <v>353</v>
      </c>
      <c r="I571" s="2121"/>
      <c r="J571" s="569">
        <v>7.3144652225360249E-2</v>
      </c>
      <c r="K571" s="481"/>
      <c r="L571" s="481"/>
      <c r="M571" s="2121" t="s">
        <v>360</v>
      </c>
      <c r="N571" s="2121"/>
      <c r="O571" s="570">
        <v>4.3383221341203954E-2</v>
      </c>
      <c r="P571" s="481"/>
      <c r="Q571" s="48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120" t="s">
        <v>405</v>
      </c>
      <c r="D572" s="2121"/>
      <c r="E572" s="568">
        <v>-1.2047085675968893E-3</v>
      </c>
      <c r="F572" s="481"/>
      <c r="G572" s="481"/>
      <c r="H572" s="2121" t="s">
        <v>358</v>
      </c>
      <c r="I572" s="2121"/>
      <c r="J572" s="569">
        <v>-4.289604156817925E-2</v>
      </c>
      <c r="K572" s="481"/>
      <c r="L572" s="481"/>
      <c r="M572" s="2121" t="s">
        <v>353</v>
      </c>
      <c r="N572" s="2121"/>
      <c r="O572" s="570">
        <v>7.3300302637548345E-2</v>
      </c>
      <c r="P572" s="481"/>
      <c r="Q572" s="48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120" t="s">
        <v>356</v>
      </c>
      <c r="D573" s="2121"/>
      <c r="E573" s="568">
        <v>-4.4368572407130255E-2</v>
      </c>
      <c r="F573" s="481"/>
      <c r="G573" s="481"/>
      <c r="H573" s="2121" t="s">
        <v>400</v>
      </c>
      <c r="I573" s="2121"/>
      <c r="J573" s="569">
        <v>2.2535386338977566E-3</v>
      </c>
      <c r="K573" s="481"/>
      <c r="L573" s="481"/>
      <c r="M573" s="2121" t="s">
        <v>358</v>
      </c>
      <c r="N573" s="2121"/>
      <c r="O573" s="570">
        <v>5.6421084749509604E-2</v>
      </c>
      <c r="P573" s="481"/>
      <c r="Q573" s="48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120" t="s">
        <v>367</v>
      </c>
      <c r="D574" s="2121"/>
      <c r="E574" s="568">
        <v>-1.9348109569975253E-2</v>
      </c>
      <c r="F574" s="481"/>
      <c r="G574" s="481"/>
      <c r="H574" s="2121" t="s">
        <v>364</v>
      </c>
      <c r="I574" s="2121"/>
      <c r="J574" s="569">
        <v>-2.4841737610013584E-2</v>
      </c>
      <c r="K574" s="481"/>
      <c r="L574" s="481"/>
      <c r="M574" s="2121" t="s">
        <v>400</v>
      </c>
      <c r="N574" s="2121"/>
      <c r="O574" s="570">
        <v>3.3130861048423607E-4</v>
      </c>
      <c r="P574" s="481"/>
      <c r="Q574" s="48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120" t="s">
        <v>404</v>
      </c>
      <c r="D575" s="2121"/>
      <c r="E575" s="568">
        <v>-1.4458904380860657E-3</v>
      </c>
      <c r="F575" s="481"/>
      <c r="G575" s="481"/>
      <c r="H575" s="2121" t="s">
        <v>375</v>
      </c>
      <c r="I575" s="2121"/>
      <c r="J575" s="569">
        <v>-1.2857411570942629E-2</v>
      </c>
      <c r="K575" s="481"/>
      <c r="L575" s="481"/>
      <c r="M575" s="2121" t="s">
        <v>396</v>
      </c>
      <c r="N575" s="2121"/>
      <c r="O575" s="570">
        <v>-3.4743492796370399E-3</v>
      </c>
      <c r="P575" s="481"/>
      <c r="Q575" s="48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120" t="s">
        <v>350</v>
      </c>
      <c r="D576" s="2121"/>
      <c r="E576" s="568">
        <v>6.4706017476936162E-2</v>
      </c>
      <c r="F576" s="481"/>
      <c r="G576" s="481"/>
      <c r="H576" s="2121" t="s">
        <v>365</v>
      </c>
      <c r="I576" s="2121"/>
      <c r="J576" s="569">
        <v>-3.613853940922139E-2</v>
      </c>
      <c r="K576" s="481"/>
      <c r="L576" s="481"/>
      <c r="M576" s="2121" t="s">
        <v>364</v>
      </c>
      <c r="N576" s="2121"/>
      <c r="O576" s="570">
        <v>-3.0507015488589681E-2</v>
      </c>
      <c r="P576" s="481"/>
      <c r="Q576" s="48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120" t="s">
        <v>357</v>
      </c>
      <c r="D577" s="2121"/>
      <c r="E577" s="568">
        <v>5.0934832053163591E-2</v>
      </c>
      <c r="F577" s="481"/>
      <c r="G577" s="481"/>
      <c r="H577" s="2121" t="s">
        <v>359</v>
      </c>
      <c r="I577" s="2121"/>
      <c r="J577" s="569">
        <v>-4.4651338166817052E-2</v>
      </c>
      <c r="K577" s="481"/>
      <c r="L577" s="481"/>
      <c r="M577" s="2121" t="s">
        <v>375</v>
      </c>
      <c r="N577" s="2121"/>
      <c r="O577" s="570">
        <v>-1.531378717294473E-2</v>
      </c>
      <c r="P577" s="481"/>
      <c r="Q577" s="48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120" t="s">
        <v>346</v>
      </c>
      <c r="D578" s="2121"/>
      <c r="E578" s="568">
        <v>8.5788496189544428E-2</v>
      </c>
      <c r="F578" s="481"/>
      <c r="G578" s="481"/>
      <c r="H578" s="2121" t="s">
        <v>379</v>
      </c>
      <c r="I578" s="2121"/>
      <c r="J578" s="569">
        <v>7.8958472025826027E-3</v>
      </c>
      <c r="K578" s="481"/>
      <c r="L578" s="481"/>
      <c r="M578" s="2121" t="s">
        <v>365</v>
      </c>
      <c r="N578" s="2121"/>
      <c r="O578" s="570">
        <v>-1.8317762796990201E-2</v>
      </c>
      <c r="P578" s="481"/>
      <c r="Q578" s="48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120" t="s">
        <v>339</v>
      </c>
      <c r="D579" s="2121"/>
      <c r="E579" s="568">
        <v>9.9630337442803821E-2</v>
      </c>
      <c r="F579" s="481"/>
      <c r="G579" s="481"/>
      <c r="H579" s="2121" t="s">
        <v>402</v>
      </c>
      <c r="I579" s="2121"/>
      <c r="J579" s="569">
        <v>-3.6311065596100018E-3</v>
      </c>
      <c r="K579" s="481"/>
      <c r="L579" s="481"/>
      <c r="M579" s="2121" t="s">
        <v>359</v>
      </c>
      <c r="N579" s="2121"/>
      <c r="O579" s="570">
        <v>-5.5036437352716724E-2</v>
      </c>
      <c r="P579" s="481"/>
      <c r="Q579" s="48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120" t="s">
        <v>363</v>
      </c>
      <c r="D580" s="2121"/>
      <c r="E580" s="568">
        <v>2.5209213361439321E-2</v>
      </c>
      <c r="F580" s="481"/>
      <c r="G580" s="481"/>
      <c r="H580" s="2121" t="s">
        <v>374</v>
      </c>
      <c r="I580" s="2121"/>
      <c r="J580" s="569">
        <v>1.5302018938850987E-2</v>
      </c>
      <c r="K580" s="481"/>
      <c r="L580" s="481"/>
      <c r="M580" s="2121" t="s">
        <v>379</v>
      </c>
      <c r="N580" s="2121"/>
      <c r="O580" s="570">
        <v>1.0671651113002299E-2</v>
      </c>
      <c r="P580" s="481"/>
      <c r="Q580" s="48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120" t="s">
        <v>352</v>
      </c>
      <c r="D581" s="2121"/>
      <c r="E581" s="568">
        <v>5.1334404317237098E-2</v>
      </c>
      <c r="F581" s="481"/>
      <c r="G581" s="481"/>
      <c r="H581" s="2121" t="s">
        <v>344</v>
      </c>
      <c r="I581" s="2121"/>
      <c r="J581" s="569">
        <v>6.8619854319003901E-2</v>
      </c>
      <c r="K581" s="481"/>
      <c r="L581" s="481"/>
      <c r="M581" s="2121" t="s">
        <v>402</v>
      </c>
      <c r="N581" s="2121"/>
      <c r="O581" s="570">
        <v>-1.1830888689974767E-3</v>
      </c>
      <c r="P581" s="481"/>
      <c r="Q581" s="48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120" t="s">
        <v>348</v>
      </c>
      <c r="D582" s="2121"/>
      <c r="E582" s="568">
        <v>8.0702934822442368E-2</v>
      </c>
      <c r="F582" s="481"/>
      <c r="G582" s="481"/>
      <c r="H582" s="2121" t="s">
        <v>372</v>
      </c>
      <c r="I582" s="2121"/>
      <c r="J582" s="569">
        <v>-2.1554513590621993E-2</v>
      </c>
      <c r="K582" s="481"/>
      <c r="L582" s="481"/>
      <c r="M582" s="2121" t="s">
        <v>374</v>
      </c>
      <c r="N582" s="2121"/>
      <c r="O582" s="570">
        <v>7.1353148687346357E-3</v>
      </c>
      <c r="P582" s="481"/>
      <c r="Q582" s="48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120" t="s">
        <v>355</v>
      </c>
      <c r="D583" s="2121"/>
      <c r="E583" s="568">
        <v>4.9576964392490902E-2</v>
      </c>
      <c r="F583" s="481"/>
      <c r="G583" s="481"/>
      <c r="H583" s="2121" t="s">
        <v>387</v>
      </c>
      <c r="I583" s="2121"/>
      <c r="J583" s="569">
        <v>-7.2835480359909176E-3</v>
      </c>
      <c r="K583" s="481"/>
      <c r="L583" s="481"/>
      <c r="M583" s="2121" t="s">
        <v>344</v>
      </c>
      <c r="N583" s="2121"/>
      <c r="O583" s="570">
        <v>0.10884455203312619</v>
      </c>
      <c r="P583" s="481"/>
      <c r="Q583" s="48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120" t="s">
        <v>354</v>
      </c>
      <c r="D584" s="2121"/>
      <c r="E584" s="568">
        <v>6.8779056527873417E-2</v>
      </c>
      <c r="F584" s="481"/>
      <c r="G584" s="481"/>
      <c r="H584" s="2121" t="s">
        <v>366</v>
      </c>
      <c r="I584" s="2121"/>
      <c r="J584" s="569">
        <v>-8.2564913369446141E-3</v>
      </c>
      <c r="K584" s="481"/>
      <c r="L584" s="481"/>
      <c r="M584" s="2121" t="s">
        <v>372</v>
      </c>
      <c r="N584" s="2121"/>
      <c r="O584" s="570">
        <v>-4.4937800683109699E-3</v>
      </c>
      <c r="P584" s="481"/>
      <c r="Q584" s="48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120" t="s">
        <v>389</v>
      </c>
      <c r="D585" s="2121"/>
      <c r="E585" s="568">
        <v>3.5883567625668738E-3</v>
      </c>
      <c r="F585" s="481"/>
      <c r="G585" s="481"/>
      <c r="H585" s="2121" t="s">
        <v>410</v>
      </c>
      <c r="I585" s="2121"/>
      <c r="J585" s="569">
        <v>-2.5829186718855952E-4</v>
      </c>
      <c r="K585" s="481"/>
      <c r="L585" s="481"/>
      <c r="M585" s="2121" t="s">
        <v>387</v>
      </c>
      <c r="N585" s="2121"/>
      <c r="O585" s="570">
        <v>-5.5054403244823033E-3</v>
      </c>
      <c r="P585" s="481"/>
      <c r="Q585" s="48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120" t="s">
        <v>384</v>
      </c>
      <c r="D586" s="2121"/>
      <c r="E586" s="568">
        <v>5.1931588144384037E-3</v>
      </c>
      <c r="F586" s="481"/>
      <c r="G586" s="481"/>
      <c r="H586" s="2121" t="s">
        <v>409</v>
      </c>
      <c r="I586" s="2121"/>
      <c r="J586" s="569">
        <v>2.6068504053783055E-3</v>
      </c>
      <c r="K586" s="481"/>
      <c r="L586" s="481"/>
      <c r="M586" s="2121" t="s">
        <v>397</v>
      </c>
      <c r="N586" s="2121"/>
      <c r="O586" s="570">
        <v>-3.2546342949857053E-3</v>
      </c>
      <c r="P586" s="481"/>
      <c r="Q586" s="48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120" t="s">
        <v>385</v>
      </c>
      <c r="D587" s="2121"/>
      <c r="E587" s="568">
        <v>-6.1470608697048778E-3</v>
      </c>
      <c r="F587" s="481"/>
      <c r="G587" s="481"/>
      <c r="H587" s="2121" t="s">
        <v>381</v>
      </c>
      <c r="I587" s="2121"/>
      <c r="J587" s="569">
        <v>-5.7626577514255893E-3</v>
      </c>
      <c r="K587" s="481"/>
      <c r="L587" s="481"/>
      <c r="M587" s="2121" t="s">
        <v>366</v>
      </c>
      <c r="N587" s="2121"/>
      <c r="O587" s="570">
        <v>-3.124307966337753E-2</v>
      </c>
      <c r="P587" s="481"/>
      <c r="Q587" s="48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120" t="s">
        <v>343</v>
      </c>
      <c r="D588" s="2121"/>
      <c r="E588" s="568">
        <v>8.852856365462447E-2</v>
      </c>
      <c r="F588" s="481"/>
      <c r="G588" s="481"/>
      <c r="H588" s="2121" t="s">
        <v>349</v>
      </c>
      <c r="I588" s="2121"/>
      <c r="J588" s="569">
        <v>8.1595640881235831E-2</v>
      </c>
      <c r="K588" s="481"/>
      <c r="L588" s="481"/>
      <c r="M588" s="2121" t="s">
        <v>409</v>
      </c>
      <c r="N588" s="2121"/>
      <c r="O588" s="570">
        <v>-1.4655182405409444E-3</v>
      </c>
      <c r="P588" s="481"/>
      <c r="Q588" s="48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120" t="s">
        <v>361</v>
      </c>
      <c r="D589" s="2121"/>
      <c r="E589" s="568">
        <v>3.964910821777267E-2</v>
      </c>
      <c r="F589" s="481"/>
      <c r="G589" s="481"/>
      <c r="H589" s="2121" t="s">
        <v>351</v>
      </c>
      <c r="I589" s="2121"/>
      <c r="J589" s="569">
        <v>-7.7002798072121889E-2</v>
      </c>
      <c r="K589" s="481"/>
      <c r="L589" s="481"/>
      <c r="M589" s="2121" t="s">
        <v>381</v>
      </c>
      <c r="N589" s="2121"/>
      <c r="O589" s="570">
        <v>-9.1532939427002268E-3</v>
      </c>
      <c r="P589" s="481"/>
      <c r="Q589" s="48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120" t="s">
        <v>345</v>
      </c>
      <c r="D590" s="2121"/>
      <c r="E590" s="568">
        <v>9.1247946997143059E-2</v>
      </c>
      <c r="F590" s="481"/>
      <c r="G590" s="481"/>
      <c r="H590" s="2121" t="s">
        <v>377</v>
      </c>
      <c r="I590" s="2121"/>
      <c r="J590" s="569">
        <v>1.0182995315634239E-2</v>
      </c>
      <c r="K590" s="481"/>
      <c r="L590" s="481"/>
      <c r="M590" s="2121" t="s">
        <v>349</v>
      </c>
      <c r="N590" s="2121"/>
      <c r="O590" s="570">
        <v>6.4466406541774851E-2</v>
      </c>
      <c r="P590" s="481"/>
      <c r="Q590" s="48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120" t="s">
        <v>342</v>
      </c>
      <c r="D591" s="2121"/>
      <c r="E591" s="568">
        <v>9.1523129056021654E-2</v>
      </c>
      <c r="F591" s="481"/>
      <c r="G591" s="481"/>
      <c r="H591" s="2121" t="s">
        <v>393</v>
      </c>
      <c r="I591" s="2121"/>
      <c r="J591" s="569">
        <v>-3.1669482359306918E-3</v>
      </c>
      <c r="K591" s="481"/>
      <c r="L591" s="481"/>
      <c r="M591" s="2121" t="s">
        <v>351</v>
      </c>
      <c r="N591" s="2121"/>
      <c r="O591" s="570">
        <v>-1.999953380657098E-2</v>
      </c>
      <c r="P591" s="481"/>
      <c r="Q591" s="48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120" t="s">
        <v>347</v>
      </c>
      <c r="D592" s="2121"/>
      <c r="E592" s="571">
        <v>8.2359268330142815E-2</v>
      </c>
      <c r="F592" s="481"/>
      <c r="G592" s="481"/>
      <c r="H592" s="2121" t="s">
        <v>370</v>
      </c>
      <c r="I592" s="2121"/>
      <c r="J592" s="569">
        <v>1.456263615907756E-2</v>
      </c>
      <c r="K592" s="481"/>
      <c r="L592" s="481"/>
      <c r="M592" s="2121" t="s">
        <v>377</v>
      </c>
      <c r="N592" s="2121"/>
      <c r="O592" s="570">
        <v>1.5502274282676703E-2</v>
      </c>
      <c r="P592" s="481"/>
      <c r="Q592" s="48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120"/>
      <c r="D593" s="2121"/>
      <c r="E593" s="481"/>
      <c r="F593" s="481"/>
      <c r="G593" s="481"/>
      <c r="H593" s="2121" t="s">
        <v>340</v>
      </c>
      <c r="I593" s="2121"/>
      <c r="J593" s="569">
        <v>0.10301541756959189</v>
      </c>
      <c r="K593" s="481"/>
      <c r="L593" s="481"/>
      <c r="M593" s="2121" t="s">
        <v>393</v>
      </c>
      <c r="N593" s="2121"/>
      <c r="O593" s="570">
        <v>-4.7619545686464803E-3</v>
      </c>
      <c r="P593" s="481"/>
      <c r="Q593" s="48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120"/>
      <c r="D594" s="2121"/>
      <c r="E594" s="481"/>
      <c r="F594" s="481"/>
      <c r="G594" s="481"/>
      <c r="H594" s="2121" t="s">
        <v>382</v>
      </c>
      <c r="I594" s="2121"/>
      <c r="J594" s="569">
        <v>3.7968360168319222E-3</v>
      </c>
      <c r="K594" s="481"/>
      <c r="L594" s="481"/>
      <c r="M594" s="2121" t="s">
        <v>370</v>
      </c>
      <c r="N594" s="2121"/>
      <c r="O594" s="570">
        <v>1.0865937390397422E-2</v>
      </c>
      <c r="P594" s="481"/>
      <c r="Q594" s="48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120" t="s">
        <v>239</v>
      </c>
      <c r="D595" s="2121"/>
      <c r="E595" s="2121"/>
      <c r="F595" s="481"/>
      <c r="G595" s="481"/>
      <c r="H595" s="2121" t="s">
        <v>407</v>
      </c>
      <c r="I595" s="2121"/>
      <c r="J595" s="569">
        <v>6.2851553619484271E-4</v>
      </c>
      <c r="K595" s="481"/>
      <c r="L595" s="481"/>
      <c r="M595" s="2121" t="s">
        <v>340</v>
      </c>
      <c r="N595" s="2121"/>
      <c r="O595" s="570">
        <v>0.11005387621003149</v>
      </c>
      <c r="P595" s="481"/>
      <c r="Q595" s="48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120" t="s">
        <v>184</v>
      </c>
      <c r="D596" s="2121"/>
      <c r="E596" s="586" t="s">
        <v>185</v>
      </c>
      <c r="F596" s="481"/>
      <c r="G596" s="481"/>
      <c r="H596" s="2121" t="s">
        <v>386</v>
      </c>
      <c r="I596" s="2121"/>
      <c r="J596" s="569">
        <v>-7.8062581909158673E-3</v>
      </c>
      <c r="K596" s="481"/>
      <c r="L596" s="481"/>
      <c r="M596" s="2121" t="s">
        <v>382</v>
      </c>
      <c r="N596" s="2121"/>
      <c r="O596" s="570">
        <v>8.5455057194165924E-3</v>
      </c>
      <c r="P596" s="481"/>
      <c r="Q596" s="48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120" t="s">
        <v>185</v>
      </c>
      <c r="D597" s="2121"/>
      <c r="E597" s="587">
        <v>1.0000000000000002</v>
      </c>
      <c r="F597" s="481"/>
      <c r="G597" s="481"/>
      <c r="H597" s="2121" t="s">
        <v>338</v>
      </c>
      <c r="I597" s="2121"/>
      <c r="J597" s="569">
        <v>-0.10656465462955589</v>
      </c>
      <c r="K597" s="481"/>
      <c r="L597" s="481"/>
      <c r="M597" s="2121" t="s">
        <v>407</v>
      </c>
      <c r="N597" s="2121"/>
      <c r="O597" s="570">
        <v>1.6682344623153201E-3</v>
      </c>
      <c r="P597" s="481"/>
      <c r="Q597" s="48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120"/>
      <c r="D598" s="2121"/>
      <c r="E598" s="481"/>
      <c r="F598" s="481"/>
      <c r="G598" s="481"/>
      <c r="H598" s="2121" t="s">
        <v>399</v>
      </c>
      <c r="I598" s="2121"/>
      <c r="J598" s="569">
        <v>-2.6851589161982626E-3</v>
      </c>
      <c r="K598" s="481"/>
      <c r="L598" s="481"/>
      <c r="M598" s="2121" t="s">
        <v>386</v>
      </c>
      <c r="N598" s="2121"/>
      <c r="O598" s="570">
        <v>7.3835646122117141E-4</v>
      </c>
      <c r="P598" s="481"/>
      <c r="Q598" s="48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120"/>
      <c r="D599" s="2121"/>
      <c r="E599" s="481"/>
      <c r="F599" s="481"/>
      <c r="G599" s="481"/>
      <c r="H599" s="2121" t="s">
        <v>406</v>
      </c>
      <c r="I599" s="2121"/>
      <c r="J599" s="569">
        <v>-5.593362545160142E-3</v>
      </c>
      <c r="K599" s="481"/>
      <c r="L599" s="481"/>
      <c r="M599" s="2121" t="s">
        <v>338</v>
      </c>
      <c r="N599" s="2121"/>
      <c r="O599" s="570">
        <v>-0.10723643164313119</v>
      </c>
      <c r="P599" s="481"/>
      <c r="Q599" s="48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120"/>
      <c r="D600" s="2121"/>
      <c r="E600" s="481"/>
      <c r="F600" s="481"/>
      <c r="G600" s="481"/>
      <c r="H600" s="2121" t="s">
        <v>356</v>
      </c>
      <c r="I600" s="2121"/>
      <c r="J600" s="569">
        <v>-5.3428813729024346E-2</v>
      </c>
      <c r="K600" s="481"/>
      <c r="L600" s="481"/>
      <c r="M600" s="2121" t="s">
        <v>399</v>
      </c>
      <c r="N600" s="2121"/>
      <c r="O600" s="570">
        <v>-2.0511862704011511E-3</v>
      </c>
      <c r="P600" s="481"/>
      <c r="Q600" s="48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120"/>
      <c r="D601" s="2121"/>
      <c r="E601" s="481"/>
      <c r="F601" s="481"/>
      <c r="G601" s="481"/>
      <c r="H601" s="2121" t="s">
        <v>367</v>
      </c>
      <c r="I601" s="2121"/>
      <c r="J601" s="569">
        <v>-3.5560031192861989E-2</v>
      </c>
      <c r="K601" s="481"/>
      <c r="L601" s="481"/>
      <c r="M601" s="2121" t="s">
        <v>406</v>
      </c>
      <c r="N601" s="2121"/>
      <c r="O601" s="570">
        <v>8.2376285233352984E-4</v>
      </c>
      <c r="P601" s="481"/>
      <c r="Q601" s="48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120"/>
      <c r="D602" s="2121"/>
      <c r="E602" s="481"/>
      <c r="F602" s="481"/>
      <c r="G602" s="481"/>
      <c r="H602" s="2121" t="s">
        <v>404</v>
      </c>
      <c r="I602" s="2121"/>
      <c r="J602" s="569">
        <v>-6.4919243272756509E-4</v>
      </c>
      <c r="K602" s="481"/>
      <c r="L602" s="481"/>
      <c r="M602" s="2121" t="s">
        <v>405</v>
      </c>
      <c r="N602" s="2121"/>
      <c r="O602" s="570">
        <v>-1.4681680962806306E-3</v>
      </c>
      <c r="P602" s="481"/>
      <c r="Q602" s="48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120"/>
      <c r="D603" s="2121"/>
      <c r="E603" s="481"/>
      <c r="F603" s="481"/>
      <c r="G603" s="481"/>
      <c r="H603" s="2121" t="s">
        <v>350</v>
      </c>
      <c r="I603" s="2121"/>
      <c r="J603" s="569">
        <v>4.8959917201135128E-2</v>
      </c>
      <c r="K603" s="481"/>
      <c r="L603" s="481"/>
      <c r="M603" s="2121" t="s">
        <v>356</v>
      </c>
      <c r="N603" s="2121"/>
      <c r="O603" s="570">
        <v>-2.7728386238660609E-2</v>
      </c>
      <c r="P603" s="481"/>
      <c r="Q603" s="48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120"/>
      <c r="D604" s="2121"/>
      <c r="E604" s="481"/>
      <c r="F604" s="481"/>
      <c r="G604" s="481"/>
      <c r="H604" s="2121" t="s">
        <v>357</v>
      </c>
      <c r="I604" s="2121"/>
      <c r="J604" s="569">
        <v>5.1526026134658565E-2</v>
      </c>
      <c r="K604" s="481"/>
      <c r="L604" s="481"/>
      <c r="M604" s="2121" t="s">
        <v>367</v>
      </c>
      <c r="N604" s="2121"/>
      <c r="O604" s="570">
        <v>-8.8631683188338493E-3</v>
      </c>
      <c r="P604" s="481"/>
      <c r="Q604" s="48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120"/>
      <c r="D605" s="2121"/>
      <c r="E605" s="481"/>
      <c r="F605" s="481"/>
      <c r="G605" s="481"/>
      <c r="H605" s="2121" t="s">
        <v>346</v>
      </c>
      <c r="I605" s="2121"/>
      <c r="J605" s="569">
        <v>7.4932104915031369E-2</v>
      </c>
      <c r="K605" s="481"/>
      <c r="L605" s="481"/>
      <c r="M605" s="2121" t="s">
        <v>404</v>
      </c>
      <c r="N605" s="2121"/>
      <c r="O605" s="570">
        <v>-1.545528964438132E-3</v>
      </c>
      <c r="P605" s="481"/>
      <c r="Q605" s="48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120"/>
      <c r="D606" s="2121"/>
      <c r="E606" s="481"/>
      <c r="F606" s="481"/>
      <c r="G606" s="481"/>
      <c r="H606" s="2121" t="s">
        <v>339</v>
      </c>
      <c r="I606" s="2121"/>
      <c r="J606" s="569">
        <v>0.10048546830900747</v>
      </c>
      <c r="K606" s="481"/>
      <c r="L606" s="481"/>
      <c r="M606" s="2121" t="s">
        <v>350</v>
      </c>
      <c r="N606" s="2121"/>
      <c r="O606" s="570">
        <v>8.5508966641230658E-2</v>
      </c>
      <c r="P606" s="481"/>
      <c r="Q606" s="48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120"/>
      <c r="D607" s="2121"/>
      <c r="E607" s="481"/>
      <c r="F607" s="481"/>
      <c r="G607" s="481"/>
      <c r="H607" s="2121" t="s">
        <v>363</v>
      </c>
      <c r="I607" s="2121"/>
      <c r="J607" s="569">
        <v>1.5840117799166574E-2</v>
      </c>
      <c r="K607" s="481"/>
      <c r="L607" s="481"/>
      <c r="M607" s="2121" t="s">
        <v>357</v>
      </c>
      <c r="N607" s="2121"/>
      <c r="O607" s="570">
        <v>5.4501754729912331E-2</v>
      </c>
      <c r="P607" s="481"/>
      <c r="Q607" s="48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120"/>
      <c r="D608" s="2121"/>
      <c r="E608" s="481"/>
      <c r="F608" s="481"/>
      <c r="G608" s="481"/>
      <c r="H608" s="2121" t="s">
        <v>352</v>
      </c>
      <c r="I608" s="2121"/>
      <c r="J608" s="569">
        <v>4.8779165894371063E-2</v>
      </c>
      <c r="K608" s="481"/>
      <c r="L608" s="481"/>
      <c r="M608" s="2121" t="s">
        <v>346</v>
      </c>
      <c r="N608" s="2121"/>
      <c r="O608" s="570">
        <v>0.10782573627966176</v>
      </c>
      <c r="P608" s="481"/>
      <c r="Q608" s="48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120"/>
      <c r="D609" s="2121"/>
      <c r="E609" s="481"/>
      <c r="F609" s="481"/>
      <c r="G609" s="481"/>
      <c r="H609" s="2121" t="s">
        <v>348</v>
      </c>
      <c r="I609" s="2121"/>
      <c r="J609" s="569">
        <v>8.49282408569106E-2</v>
      </c>
      <c r="K609" s="481"/>
      <c r="L609" s="481"/>
      <c r="M609" s="2121" t="s">
        <v>339</v>
      </c>
      <c r="N609" s="2121"/>
      <c r="O609" s="570">
        <v>0.11909035709326814</v>
      </c>
      <c r="P609" s="481"/>
      <c r="Q609" s="48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120"/>
      <c r="D610" s="2121"/>
      <c r="E610" s="481"/>
      <c r="F610" s="481"/>
      <c r="G610" s="481"/>
      <c r="H610" s="2121" t="s">
        <v>355</v>
      </c>
      <c r="I610" s="2121"/>
      <c r="J610" s="569">
        <v>4.734299848504428E-2</v>
      </c>
      <c r="K610" s="481"/>
      <c r="L610" s="481"/>
      <c r="M610" s="2121" t="s">
        <v>363</v>
      </c>
      <c r="N610" s="2121"/>
      <c r="O610" s="570">
        <v>3.493610070746115E-2</v>
      </c>
      <c r="P610" s="481"/>
      <c r="Q610" s="48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120"/>
      <c r="D611" s="2121"/>
      <c r="E611" s="481"/>
      <c r="F611" s="481"/>
      <c r="G611" s="481"/>
      <c r="H611" s="2121" t="s">
        <v>354</v>
      </c>
      <c r="I611" s="2121"/>
      <c r="J611" s="569">
        <v>7.274844614522602E-2</v>
      </c>
      <c r="K611" s="481"/>
      <c r="L611" s="481"/>
      <c r="M611" s="2121" t="s">
        <v>352</v>
      </c>
      <c r="N611" s="2121"/>
      <c r="O611" s="570">
        <v>7.6567439295828349E-2</v>
      </c>
      <c r="P611" s="481"/>
      <c r="Q611" s="48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120"/>
      <c r="D612" s="2121"/>
      <c r="E612" s="481"/>
      <c r="F612" s="481"/>
      <c r="G612" s="481"/>
      <c r="H612" s="2121" t="s">
        <v>389</v>
      </c>
      <c r="I612" s="2121"/>
      <c r="J612" s="569">
        <v>4.2641104336376646E-3</v>
      </c>
      <c r="K612" s="481"/>
      <c r="L612" s="481"/>
      <c r="M612" s="2121" t="s">
        <v>348</v>
      </c>
      <c r="N612" s="2121"/>
      <c r="O612" s="570">
        <v>9.1339893564091501E-2</v>
      </c>
      <c r="P612" s="481"/>
      <c r="Q612" s="48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120"/>
      <c r="D613" s="2121"/>
      <c r="E613" s="481"/>
      <c r="F613" s="481"/>
      <c r="G613" s="481"/>
      <c r="H613" s="2121" t="s">
        <v>384</v>
      </c>
      <c r="I613" s="2121"/>
      <c r="J613" s="569">
        <v>6.4532443497007244E-3</v>
      </c>
      <c r="K613" s="481"/>
      <c r="L613" s="481"/>
      <c r="M613" s="2121" t="s">
        <v>355</v>
      </c>
      <c r="N613" s="2121"/>
      <c r="O613" s="570">
        <v>6.4491485524934722E-2</v>
      </c>
      <c r="P613" s="481"/>
      <c r="Q613" s="48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120"/>
      <c r="D614" s="2121"/>
      <c r="E614" s="481"/>
      <c r="F614" s="481"/>
      <c r="G614" s="481"/>
      <c r="H614" s="2121" t="s">
        <v>385</v>
      </c>
      <c r="I614" s="2121"/>
      <c r="J614" s="569">
        <v>9.9763964358595639E-3</v>
      </c>
      <c r="K614" s="481"/>
      <c r="L614" s="481"/>
      <c r="M614" s="2121" t="s">
        <v>354</v>
      </c>
      <c r="N614" s="2121"/>
      <c r="O614" s="570">
        <v>5.8443329056992545E-2</v>
      </c>
      <c r="P614" s="481"/>
      <c r="Q614" s="48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120"/>
      <c r="D615" s="2121"/>
      <c r="E615" s="481"/>
      <c r="F615" s="481"/>
      <c r="G615" s="481"/>
      <c r="H615" s="2121" t="s">
        <v>343</v>
      </c>
      <c r="I615" s="2121"/>
      <c r="J615" s="569">
        <v>9.3817065896551963E-2</v>
      </c>
      <c r="K615" s="481"/>
      <c r="L615" s="481"/>
      <c r="M615" s="2121" t="s">
        <v>389</v>
      </c>
      <c r="N615" s="2121"/>
      <c r="O615" s="570">
        <v>6.0836732845154368E-3</v>
      </c>
      <c r="P615" s="481"/>
      <c r="Q615" s="48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120"/>
      <c r="D616" s="2121"/>
      <c r="E616" s="481"/>
      <c r="F616" s="481"/>
      <c r="G616" s="481"/>
      <c r="H616" s="2121" t="s">
        <v>361</v>
      </c>
      <c r="I616" s="2121"/>
      <c r="J616" s="569">
        <v>4.3380357633856829E-2</v>
      </c>
      <c r="K616" s="481"/>
      <c r="L616" s="481"/>
      <c r="M616" s="2121" t="s">
        <v>384</v>
      </c>
      <c r="N616" s="2121"/>
      <c r="O616" s="570">
        <v>1.1757401818042469E-2</v>
      </c>
      <c r="P616" s="481"/>
      <c r="Q616" s="48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120"/>
      <c r="D617" s="2121"/>
      <c r="E617" s="481"/>
      <c r="F617" s="481"/>
      <c r="G617" s="481"/>
      <c r="H617" s="2121" t="s">
        <v>345</v>
      </c>
      <c r="I617" s="2121"/>
      <c r="J617" s="569">
        <v>9.3740717958781403E-2</v>
      </c>
      <c r="K617" s="481"/>
      <c r="L617" s="481"/>
      <c r="M617" s="2121" t="s">
        <v>385</v>
      </c>
      <c r="N617" s="2121"/>
      <c r="O617" s="570">
        <v>-1.0941034956239874E-2</v>
      </c>
      <c r="P617" s="481"/>
      <c r="Q617" s="48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120"/>
      <c r="D618" s="2121"/>
      <c r="E618" s="481"/>
      <c r="F618" s="481"/>
      <c r="G618" s="481"/>
      <c r="H618" s="2121" t="s">
        <v>342</v>
      </c>
      <c r="I618" s="2121"/>
      <c r="J618" s="569">
        <v>9.3582860508061111E-2</v>
      </c>
      <c r="K618" s="481"/>
      <c r="L618" s="481"/>
      <c r="M618" s="2121" t="s">
        <v>343</v>
      </c>
      <c r="N618" s="2121"/>
      <c r="O618" s="570">
        <v>8.5180442495836964E-2</v>
      </c>
      <c r="P618" s="481"/>
      <c r="Q618" s="48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120"/>
      <c r="D619" s="2121"/>
      <c r="E619" s="481"/>
      <c r="F619" s="481"/>
      <c r="G619" s="481"/>
      <c r="H619" s="2121" t="s">
        <v>347</v>
      </c>
      <c r="I619" s="2121"/>
      <c r="J619" s="569">
        <v>8.7929442570439428E-2</v>
      </c>
      <c r="K619" s="481"/>
      <c r="L619" s="481"/>
      <c r="M619" s="2121" t="s">
        <v>361</v>
      </c>
      <c r="N619" s="2121"/>
      <c r="O619" s="570">
        <v>3.1829491820268091E-2</v>
      </c>
      <c r="P619" s="481"/>
      <c r="Q619" s="48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120"/>
      <c r="D620" s="2121"/>
      <c r="E620" s="481"/>
      <c r="F620" s="481"/>
      <c r="G620" s="481"/>
      <c r="H620" s="2121" t="s">
        <v>383</v>
      </c>
      <c r="I620" s="2121"/>
      <c r="J620" s="569">
        <v>-1.5785274024423739E-2</v>
      </c>
      <c r="K620" s="481"/>
      <c r="L620" s="481"/>
      <c r="M620" s="2121" t="s">
        <v>345</v>
      </c>
      <c r="N620" s="2121"/>
      <c r="O620" s="570">
        <v>9.7921781409274114E-2</v>
      </c>
      <c r="P620" s="481"/>
      <c r="Q620" s="48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120"/>
      <c r="D621" s="2121"/>
      <c r="E621" s="481"/>
      <c r="F621" s="481"/>
      <c r="G621" s="481"/>
      <c r="H621" s="2121" t="s">
        <v>380</v>
      </c>
      <c r="I621" s="2121"/>
      <c r="J621" s="569">
        <v>-1.7394207249424927E-2</v>
      </c>
      <c r="K621" s="481"/>
      <c r="L621" s="481"/>
      <c r="M621" s="2121" t="s">
        <v>342</v>
      </c>
      <c r="N621" s="2121"/>
      <c r="O621" s="570">
        <v>9.2973008124291157E-2</v>
      </c>
      <c r="P621" s="481"/>
      <c r="Q621" s="48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120"/>
      <c r="D622" s="2121"/>
      <c r="E622" s="481"/>
      <c r="F622" s="481"/>
      <c r="G622" s="481"/>
      <c r="H622" s="2121" t="s">
        <v>412</v>
      </c>
      <c r="I622" s="2121"/>
      <c r="J622" s="569">
        <v>1.9889237231785839E-3</v>
      </c>
      <c r="K622" s="481"/>
      <c r="L622" s="481"/>
      <c r="M622" s="2121" t="s">
        <v>347</v>
      </c>
      <c r="N622" s="2121"/>
      <c r="O622" s="570">
        <v>7.1738822208496603E-2</v>
      </c>
      <c r="P622" s="481"/>
      <c r="Q622" s="48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120"/>
      <c r="D623" s="2121"/>
      <c r="E623" s="481"/>
      <c r="F623" s="481"/>
      <c r="G623" s="481"/>
      <c r="H623" s="2121" t="s">
        <v>388</v>
      </c>
      <c r="I623" s="2121"/>
      <c r="J623" s="569">
        <v>-1.3912346868389143E-2</v>
      </c>
      <c r="K623" s="481"/>
      <c r="L623" s="481"/>
      <c r="M623" s="2121" t="s">
        <v>383</v>
      </c>
      <c r="N623" s="2121"/>
      <c r="O623" s="570">
        <v>-6.4936984846944556E-3</v>
      </c>
      <c r="P623" s="481"/>
      <c r="Q623" s="48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120"/>
      <c r="D624" s="2121"/>
      <c r="E624" s="481"/>
      <c r="F624" s="481"/>
      <c r="G624" s="481"/>
      <c r="H624" s="2121" t="s">
        <v>390</v>
      </c>
      <c r="I624" s="2121"/>
      <c r="J624" s="569">
        <v>9.7319956634288449E-5</v>
      </c>
      <c r="K624" s="481"/>
      <c r="L624" s="481"/>
      <c r="M624" s="2121" t="s">
        <v>380</v>
      </c>
      <c r="N624" s="2121"/>
      <c r="O624" s="570">
        <v>-1.1158300890181683E-2</v>
      </c>
      <c r="P624" s="481"/>
      <c r="Q624" s="48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120"/>
      <c r="D625" s="2121"/>
      <c r="E625" s="481"/>
      <c r="F625" s="481"/>
      <c r="G625" s="481"/>
      <c r="H625" s="2121" t="s">
        <v>362</v>
      </c>
      <c r="I625" s="2121"/>
      <c r="J625" s="569">
        <v>1.4462618932470726E-2</v>
      </c>
      <c r="K625" s="481"/>
      <c r="L625" s="481"/>
      <c r="M625" s="2121" t="s">
        <v>412</v>
      </c>
      <c r="N625" s="2121"/>
      <c r="O625" s="570">
        <v>-1.8054978983171791E-4</v>
      </c>
      <c r="P625" s="481"/>
      <c r="Q625" s="48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120"/>
      <c r="D626" s="2121"/>
      <c r="E626" s="481"/>
      <c r="F626" s="481"/>
      <c r="G626" s="481"/>
      <c r="H626" s="2121" t="s">
        <v>392</v>
      </c>
      <c r="I626" s="2121"/>
      <c r="J626" s="569">
        <v>-1.0666200529044576E-2</v>
      </c>
      <c r="K626" s="481"/>
      <c r="L626" s="481"/>
      <c r="M626" s="2121" t="s">
        <v>388</v>
      </c>
      <c r="N626" s="2121"/>
      <c r="O626" s="570">
        <v>2.0865541143198531E-3</v>
      </c>
      <c r="P626" s="481"/>
      <c r="Q626" s="48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120"/>
      <c r="D627" s="2121"/>
      <c r="E627" s="481"/>
      <c r="F627" s="481"/>
      <c r="G627" s="481"/>
      <c r="H627" s="2121" t="s">
        <v>408</v>
      </c>
      <c r="I627" s="2121"/>
      <c r="J627" s="569">
        <v>-4.9558705156209784E-3</v>
      </c>
      <c r="K627" s="481"/>
      <c r="L627" s="481"/>
      <c r="M627" s="2121" t="s">
        <v>390</v>
      </c>
      <c r="N627" s="2121"/>
      <c r="O627" s="570">
        <v>1.0176292117418826E-2</v>
      </c>
      <c r="P627" s="481"/>
      <c r="Q627" s="48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120"/>
      <c r="D628" s="2121"/>
      <c r="E628" s="481"/>
      <c r="F628" s="481"/>
      <c r="G628" s="481"/>
      <c r="H628" s="2121" t="s">
        <v>373</v>
      </c>
      <c r="I628" s="2121"/>
      <c r="J628" s="569">
        <v>8.8451214215597394E-3</v>
      </c>
      <c r="K628" s="481"/>
      <c r="L628" s="481"/>
      <c r="M628" s="2121" t="s">
        <v>362</v>
      </c>
      <c r="N628" s="2121"/>
      <c r="O628" s="570">
        <v>3.6343446287169005E-2</v>
      </c>
      <c r="P628" s="481"/>
      <c r="Q628" s="48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120"/>
      <c r="D629" s="2121"/>
      <c r="E629" s="481"/>
      <c r="F629" s="481"/>
      <c r="G629" s="481"/>
      <c r="H629" s="2121" t="s">
        <v>395</v>
      </c>
      <c r="I629" s="2121"/>
      <c r="J629" s="569">
        <v>-9.7164699629222317E-3</v>
      </c>
      <c r="K629" s="481"/>
      <c r="L629" s="481"/>
      <c r="M629" s="2121" t="s">
        <v>392</v>
      </c>
      <c r="N629" s="2121"/>
      <c r="O629" s="570">
        <v>-5.5702960228145538E-3</v>
      </c>
      <c r="P629" s="481"/>
      <c r="Q629" s="48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120"/>
      <c r="D630" s="2121"/>
      <c r="E630" s="481"/>
      <c r="F630" s="481"/>
      <c r="G630" s="481"/>
      <c r="H630" s="2121" t="s">
        <v>398</v>
      </c>
      <c r="I630" s="2121"/>
      <c r="J630" s="569">
        <v>-2.6555315161077013E-3</v>
      </c>
      <c r="K630" s="481"/>
      <c r="L630" s="481"/>
      <c r="M630" s="2121" t="s">
        <v>408</v>
      </c>
      <c r="N630" s="2121"/>
      <c r="O630" s="570">
        <v>4.2484425108130167E-3</v>
      </c>
      <c r="P630" s="481"/>
      <c r="Q630" s="48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120"/>
      <c r="D631" s="2121"/>
      <c r="E631" s="481"/>
      <c r="F631" s="481"/>
      <c r="G631" s="481"/>
      <c r="H631" s="2121" t="s">
        <v>411</v>
      </c>
      <c r="I631" s="2121"/>
      <c r="J631" s="569">
        <v>2.7173924597949013E-3</v>
      </c>
      <c r="K631" s="481"/>
      <c r="L631" s="481"/>
      <c r="M631" s="2121" t="s">
        <v>373</v>
      </c>
      <c r="N631" s="2121"/>
      <c r="O631" s="570">
        <v>2.062176485387782E-2</v>
      </c>
      <c r="P631" s="481"/>
      <c r="Q631" s="48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120"/>
      <c r="D632" s="2121"/>
      <c r="E632" s="481"/>
      <c r="F632" s="481"/>
      <c r="G632" s="481"/>
      <c r="H632" s="2121" t="s">
        <v>371</v>
      </c>
      <c r="I632" s="2121"/>
      <c r="J632" s="569">
        <v>-2.3284209062850416E-2</v>
      </c>
      <c r="K632" s="481"/>
      <c r="L632" s="481"/>
      <c r="M632" s="2121" t="s">
        <v>395</v>
      </c>
      <c r="N632" s="2121"/>
      <c r="O632" s="570">
        <v>-3.1956556242832934E-3</v>
      </c>
      <c r="P632" s="481"/>
      <c r="Q632" s="48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120"/>
      <c r="D633" s="2121"/>
      <c r="E633" s="481"/>
      <c r="F633" s="481"/>
      <c r="G633" s="481"/>
      <c r="H633" s="2121" t="s">
        <v>368</v>
      </c>
      <c r="I633" s="2121"/>
      <c r="J633" s="569">
        <v>-3.5030986635897099E-2</v>
      </c>
      <c r="K633" s="481"/>
      <c r="L633" s="481"/>
      <c r="M633" s="2121" t="s">
        <v>398</v>
      </c>
      <c r="N633" s="2121"/>
      <c r="O633" s="570">
        <v>-6.8735296583034384E-3</v>
      </c>
      <c r="P633" s="481"/>
      <c r="Q633" s="48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120"/>
      <c r="D634" s="2121"/>
      <c r="E634" s="481"/>
      <c r="F634" s="481"/>
      <c r="G634" s="481"/>
      <c r="H634" s="2121" t="s">
        <v>376</v>
      </c>
      <c r="I634" s="2121"/>
      <c r="J634" s="569">
        <v>-1.8458914026410134E-2</v>
      </c>
      <c r="K634" s="481"/>
      <c r="L634" s="481"/>
      <c r="M634" s="2121" t="s">
        <v>411</v>
      </c>
      <c r="N634" s="2121"/>
      <c r="O634" s="570">
        <v>-4.0826645548548562E-3</v>
      </c>
      <c r="P634" s="481"/>
      <c r="Q634" s="48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120"/>
      <c r="D635" s="2121"/>
      <c r="E635" s="481"/>
      <c r="F635" s="481"/>
      <c r="G635" s="481"/>
      <c r="H635" s="2121" t="s">
        <v>369</v>
      </c>
      <c r="I635" s="2121"/>
      <c r="J635" s="569">
        <v>-2.5914984078606658E-2</v>
      </c>
      <c r="K635" s="481"/>
      <c r="L635" s="481"/>
      <c r="M635" s="2121" t="s">
        <v>371</v>
      </c>
      <c r="N635" s="2121"/>
      <c r="O635" s="570">
        <v>-2.2578927900908409E-2</v>
      </c>
      <c r="P635" s="481"/>
      <c r="Q635" s="48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120"/>
      <c r="D636" s="2121"/>
      <c r="E636" s="481"/>
      <c r="F636" s="481"/>
      <c r="G636" s="481"/>
      <c r="H636" s="2121" t="s">
        <v>378</v>
      </c>
      <c r="I636" s="2121"/>
      <c r="J636" s="569">
        <v>-1.8219789112417277E-2</v>
      </c>
      <c r="K636" s="481"/>
      <c r="L636" s="481"/>
      <c r="M636" s="2121" t="s">
        <v>368</v>
      </c>
      <c r="N636" s="2121"/>
      <c r="O636" s="570">
        <v>-2.4497027042030724E-2</v>
      </c>
      <c r="P636" s="481"/>
      <c r="Q636" s="48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120"/>
      <c r="D637" s="2121"/>
      <c r="E637" s="481"/>
      <c r="F637" s="481"/>
      <c r="G637" s="481"/>
      <c r="H637" s="2121" t="s">
        <v>403</v>
      </c>
      <c r="I637" s="2121"/>
      <c r="J637" s="572">
        <v>-2.0344533313883593E-3</v>
      </c>
      <c r="K637" s="481"/>
      <c r="L637" s="481"/>
      <c r="M637" s="2121" t="s">
        <v>376</v>
      </c>
      <c r="N637" s="2121"/>
      <c r="O637" s="570">
        <v>7.8200105743464008E-3</v>
      </c>
      <c r="P637" s="481"/>
      <c r="Q637" s="48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120"/>
      <c r="D638" s="2121"/>
      <c r="E638" s="481"/>
      <c r="F638" s="481"/>
      <c r="G638" s="481"/>
      <c r="H638" s="2121"/>
      <c r="I638" s="2121"/>
      <c r="J638" s="481"/>
      <c r="K638" s="481"/>
      <c r="L638" s="481"/>
      <c r="M638" s="2121" t="s">
        <v>369</v>
      </c>
      <c r="N638" s="2121"/>
      <c r="O638" s="570">
        <v>-1.8808530824003477E-2</v>
      </c>
      <c r="P638" s="481"/>
      <c r="Q638" s="48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120"/>
      <c r="D639" s="2121"/>
      <c r="E639" s="481"/>
      <c r="F639" s="481"/>
      <c r="G639" s="481"/>
      <c r="H639" s="2121"/>
      <c r="I639" s="2121"/>
      <c r="J639" s="481"/>
      <c r="K639" s="481"/>
      <c r="L639" s="481"/>
      <c r="M639" s="2121" t="s">
        <v>378</v>
      </c>
      <c r="N639" s="2121"/>
      <c r="O639" s="570">
        <v>-2.1928854604451541E-3</v>
      </c>
      <c r="P639" s="481"/>
      <c r="Q639" s="48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120"/>
      <c r="D640" s="2121"/>
      <c r="E640" s="481"/>
      <c r="F640" s="481"/>
      <c r="G640" s="481"/>
      <c r="H640" s="2121" t="s">
        <v>239</v>
      </c>
      <c r="I640" s="2121"/>
      <c r="J640" s="2121"/>
      <c r="K640" s="481"/>
      <c r="L640" s="481"/>
      <c r="M640" s="2121" t="s">
        <v>403</v>
      </c>
      <c r="N640" s="2121"/>
      <c r="O640" s="573">
        <v>5.8775168120405877E-3</v>
      </c>
      <c r="P640" s="481"/>
      <c r="Q640" s="48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120"/>
      <c r="D641" s="2121"/>
      <c r="E641" s="481"/>
      <c r="F641" s="481"/>
      <c r="G641" s="481"/>
      <c r="H641" s="2121" t="s">
        <v>184</v>
      </c>
      <c r="I641" s="2121"/>
      <c r="J641" s="588" t="s">
        <v>185</v>
      </c>
      <c r="K641" s="481"/>
      <c r="L641" s="481"/>
      <c r="M641" s="2121"/>
      <c r="N641" s="2121"/>
      <c r="O641" s="481"/>
      <c r="P641" s="481"/>
      <c r="Q641" s="48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120"/>
      <c r="D642" s="2121"/>
      <c r="E642" s="481"/>
      <c r="F642" s="481"/>
      <c r="G642" s="481"/>
      <c r="H642" s="2121" t="s">
        <v>185</v>
      </c>
      <c r="I642" s="2121"/>
      <c r="J642" s="589">
        <v>1</v>
      </c>
      <c r="K642" s="481"/>
      <c r="L642" s="481"/>
      <c r="M642" s="2121"/>
      <c r="N642" s="2121"/>
      <c r="O642" s="481"/>
      <c r="P642" s="481"/>
      <c r="Q642" s="48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120"/>
      <c r="D643" s="2121"/>
      <c r="E643" s="481"/>
      <c r="F643" s="481"/>
      <c r="G643" s="481"/>
      <c r="H643" s="2121"/>
      <c r="I643" s="2121"/>
      <c r="J643" s="481"/>
      <c r="K643" s="481"/>
      <c r="L643" s="481"/>
      <c r="M643" s="2121" t="s">
        <v>239</v>
      </c>
      <c r="N643" s="2121"/>
      <c r="O643" s="2121"/>
      <c r="P643" s="481"/>
      <c r="Q643" s="48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120"/>
      <c r="D644" s="2121"/>
      <c r="E644" s="481"/>
      <c r="F644" s="481"/>
      <c r="G644" s="481"/>
      <c r="H644" s="2121"/>
      <c r="I644" s="2121"/>
      <c r="J644" s="481"/>
      <c r="K644" s="481"/>
      <c r="L644" s="481"/>
      <c r="M644" s="2121" t="s">
        <v>184</v>
      </c>
      <c r="N644" s="2121"/>
      <c r="O644" s="590" t="s">
        <v>185</v>
      </c>
      <c r="P644" s="481"/>
      <c r="Q644" s="48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120"/>
      <c r="D645" s="2121"/>
      <c r="E645" s="481"/>
      <c r="F645" s="481"/>
      <c r="G645" s="481"/>
      <c r="H645" s="2121"/>
      <c r="I645" s="2121"/>
      <c r="J645" s="481"/>
      <c r="K645" s="481"/>
      <c r="L645" s="481"/>
      <c r="M645" s="2121" t="s">
        <v>185</v>
      </c>
      <c r="N645" s="2121"/>
      <c r="O645" s="591">
        <v>1.0000000000000002</v>
      </c>
      <c r="P645" s="481"/>
      <c r="Q645" s="48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120"/>
      <c r="D646" s="2121"/>
      <c r="E646" s="481"/>
      <c r="F646" s="481"/>
      <c r="G646" s="481"/>
      <c r="H646" s="2121"/>
      <c r="I646" s="2121"/>
      <c r="J646" s="481"/>
      <c r="K646" s="481"/>
      <c r="L646" s="481"/>
      <c r="M646" s="2121"/>
      <c r="N646" s="2121"/>
      <c r="O646" s="481"/>
      <c r="P646" s="481"/>
      <c r="Q646" s="48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120"/>
      <c r="D647" s="2121"/>
      <c r="E647" s="478"/>
      <c r="F647" s="478"/>
      <c r="G647" s="478"/>
      <c r="H647" s="2120"/>
      <c r="I647" s="2121"/>
      <c r="J647" s="478"/>
      <c r="K647" s="478"/>
      <c r="L647" s="478"/>
      <c r="M647" s="2120"/>
      <c r="N647" s="2121"/>
      <c r="O647" s="478"/>
      <c r="P647" s="478"/>
      <c r="Q647" s="478"/>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120"/>
      <c r="D648" s="2121"/>
      <c r="E648" s="478"/>
      <c r="F648" s="478"/>
      <c r="G648" s="478"/>
      <c r="H648" s="2120"/>
      <c r="I648" s="2121"/>
      <c r="J648" s="478"/>
      <c r="K648" s="478"/>
      <c r="L648" s="478"/>
      <c r="M648" s="2120"/>
      <c r="N648" s="2121"/>
      <c r="O648" s="478"/>
      <c r="P648" s="478"/>
      <c r="Q648" s="478"/>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120"/>
      <c r="D649" s="2121"/>
      <c r="E649" s="478"/>
      <c r="F649" s="478"/>
      <c r="G649" s="478"/>
      <c r="H649" s="2120"/>
      <c r="I649" s="2121"/>
      <c r="J649" s="478"/>
      <c r="K649" s="478"/>
      <c r="L649" s="478"/>
      <c r="M649" s="2120"/>
      <c r="N649" s="2121"/>
      <c r="O649" s="478"/>
      <c r="P649" s="478"/>
      <c r="Q649" s="478"/>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120"/>
      <c r="D650" s="2121"/>
      <c r="E650" s="478"/>
      <c r="F650" s="478"/>
      <c r="G650" s="478"/>
      <c r="H650" s="2120"/>
      <c r="I650" s="2121"/>
      <c r="J650" s="478"/>
      <c r="K650" s="478"/>
      <c r="L650" s="478"/>
      <c r="M650" s="2120"/>
      <c r="N650" s="2121"/>
      <c r="O650" s="478"/>
      <c r="P650" s="478"/>
      <c r="Q650" s="478"/>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120"/>
      <c r="D651" s="2121"/>
      <c r="E651" s="478"/>
      <c r="F651" s="478"/>
      <c r="G651" s="478"/>
      <c r="H651" s="2120"/>
      <c r="I651" s="2121"/>
      <c r="J651" s="478"/>
      <c r="K651" s="478"/>
      <c r="L651" s="478"/>
      <c r="M651" s="2120"/>
      <c r="N651" s="2121"/>
      <c r="O651" s="478"/>
      <c r="P651" s="478"/>
      <c r="Q651" s="478"/>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120"/>
      <c r="D652" s="2121"/>
      <c r="E652" s="478"/>
      <c r="F652" s="478"/>
      <c r="G652" s="478"/>
      <c r="H652" s="2120"/>
      <c r="I652" s="2121"/>
      <c r="J652" s="478"/>
      <c r="K652" s="478"/>
      <c r="L652" s="478"/>
      <c r="M652" s="2120"/>
      <c r="N652" s="2121"/>
      <c r="O652" s="478"/>
      <c r="P652" s="478"/>
      <c r="Q652" s="478"/>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120"/>
      <c r="D653" s="2121"/>
      <c r="E653" s="478"/>
      <c r="F653" s="478"/>
      <c r="G653" s="478"/>
      <c r="H653" s="2120"/>
      <c r="I653" s="2121"/>
      <c r="J653" s="478"/>
      <c r="K653" s="478"/>
      <c r="L653" s="478"/>
      <c r="M653" s="2120"/>
      <c r="N653" s="2121"/>
      <c r="O653" s="478"/>
      <c r="P653" s="478"/>
      <c r="Q653" s="478"/>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120"/>
      <c r="D654" s="2121"/>
      <c r="E654" s="478"/>
      <c r="F654" s="478"/>
      <c r="G654" s="478"/>
      <c r="H654" s="2120"/>
      <c r="I654" s="2121"/>
      <c r="J654" s="478"/>
      <c r="K654" s="478"/>
      <c r="L654" s="478"/>
      <c r="M654" s="2120"/>
      <c r="N654" s="2121"/>
      <c r="O654" s="478"/>
      <c r="P654" s="478"/>
      <c r="Q654" s="478"/>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120"/>
      <c r="D655" s="2121"/>
      <c r="E655" s="478"/>
      <c r="F655" s="478"/>
      <c r="G655" s="478"/>
      <c r="H655" s="2120"/>
      <c r="I655" s="2121"/>
      <c r="J655" s="478"/>
      <c r="K655" s="478"/>
      <c r="L655" s="478"/>
      <c r="M655" s="2120"/>
      <c r="N655" s="2121"/>
      <c r="O655" s="478"/>
      <c r="P655" s="478"/>
      <c r="Q655" s="478"/>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120"/>
      <c r="D656" s="2121"/>
      <c r="E656" s="478"/>
      <c r="F656" s="478"/>
      <c r="G656" s="478"/>
      <c r="H656" s="2120"/>
      <c r="I656" s="2121"/>
      <c r="J656" s="478"/>
      <c r="K656" s="478"/>
      <c r="L656" s="478"/>
      <c r="M656" s="2120"/>
      <c r="N656" s="2121"/>
      <c r="O656" s="478"/>
      <c r="P656" s="478"/>
      <c r="Q656" s="478"/>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120"/>
      <c r="D657" s="2121"/>
      <c r="E657" s="478"/>
      <c r="F657" s="478"/>
      <c r="G657" s="478"/>
      <c r="H657" s="2120"/>
      <c r="I657" s="2121"/>
      <c r="J657" s="478"/>
      <c r="K657" s="478"/>
      <c r="L657" s="478"/>
      <c r="M657" s="2120"/>
      <c r="N657" s="2121"/>
      <c r="O657" s="478"/>
      <c r="P657" s="478"/>
      <c r="Q657" s="478"/>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120"/>
      <c r="D658" s="2121"/>
      <c r="E658" s="478"/>
      <c r="F658" s="478"/>
      <c r="G658" s="478"/>
      <c r="H658" s="2120"/>
      <c r="I658" s="2121"/>
      <c r="J658" s="478"/>
      <c r="K658" s="478"/>
      <c r="L658" s="478"/>
      <c r="M658" s="2120"/>
      <c r="N658" s="2121"/>
      <c r="O658" s="478"/>
      <c r="P658" s="478"/>
      <c r="Q658" s="478"/>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120"/>
      <c r="D659" s="2121"/>
      <c r="E659" s="478"/>
      <c r="F659" s="478"/>
      <c r="G659" s="478"/>
      <c r="H659" s="2120"/>
      <c r="I659" s="2121"/>
      <c r="J659" s="478"/>
      <c r="K659" s="478"/>
      <c r="L659" s="478"/>
      <c r="M659" s="2120"/>
      <c r="N659" s="2121"/>
      <c r="O659" s="478"/>
      <c r="P659" s="478"/>
      <c r="Q659" s="478"/>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120"/>
      <c r="D660" s="2121"/>
      <c r="E660" s="478"/>
      <c r="F660" s="478"/>
      <c r="G660" s="478"/>
      <c r="H660" s="2120"/>
      <c r="I660" s="2121"/>
      <c r="J660" s="478"/>
      <c r="K660" s="478"/>
      <c r="L660" s="478"/>
      <c r="M660" s="2120"/>
      <c r="N660" s="2121"/>
      <c r="O660" s="478"/>
      <c r="P660" s="478"/>
      <c r="Q660" s="478"/>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120"/>
      <c r="D661" s="2121"/>
      <c r="E661" s="478"/>
      <c r="F661" s="478"/>
      <c r="G661" s="478"/>
      <c r="H661" s="2120"/>
      <c r="I661" s="2121"/>
      <c r="J661" s="478"/>
      <c r="K661" s="478"/>
      <c r="L661" s="478"/>
      <c r="M661" s="2120"/>
      <c r="N661" s="2121"/>
      <c r="O661" s="478"/>
      <c r="P661" s="478"/>
      <c r="Q661" s="478"/>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120"/>
      <c r="D662" s="2121"/>
      <c r="E662" s="478"/>
      <c r="F662" s="478"/>
      <c r="G662" s="478"/>
      <c r="H662" s="2120"/>
      <c r="I662" s="2121"/>
      <c r="J662" s="478"/>
      <c r="K662" s="478"/>
      <c r="L662" s="478"/>
      <c r="M662" s="2120"/>
      <c r="N662" s="2121"/>
      <c r="O662" s="478"/>
      <c r="P662" s="478"/>
      <c r="Q662" s="478"/>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120"/>
      <c r="D663" s="2121"/>
      <c r="E663" s="478"/>
      <c r="F663" s="478"/>
      <c r="G663" s="478"/>
      <c r="H663" s="2120"/>
      <c r="I663" s="2121"/>
      <c r="J663" s="478"/>
      <c r="K663" s="478"/>
      <c r="L663" s="478"/>
      <c r="M663" s="2120"/>
      <c r="N663" s="2121"/>
      <c r="O663" s="478"/>
      <c r="P663" s="478"/>
      <c r="Q663" s="478"/>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120"/>
      <c r="D664" s="2121"/>
      <c r="E664" s="478"/>
      <c r="F664" s="478"/>
      <c r="G664" s="478"/>
      <c r="H664" s="2120"/>
      <c r="I664" s="2121"/>
      <c r="J664" s="478"/>
      <c r="K664" s="478"/>
      <c r="L664" s="478"/>
      <c r="M664" s="2120"/>
      <c r="N664" s="2121"/>
      <c r="O664" s="478"/>
      <c r="P664" s="478"/>
      <c r="Q664" s="478"/>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120"/>
      <c r="D665" s="2121"/>
      <c r="E665" s="478"/>
      <c r="F665" s="478"/>
      <c r="G665" s="478"/>
      <c r="H665" s="2120"/>
      <c r="I665" s="2121"/>
      <c r="J665" s="478"/>
      <c r="K665" s="478"/>
      <c r="L665" s="478"/>
      <c r="M665" s="2120"/>
      <c r="N665" s="2121"/>
      <c r="O665" s="478"/>
      <c r="P665" s="478"/>
      <c r="Q665" s="478"/>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120"/>
      <c r="D666" s="2121"/>
      <c r="E666" s="478"/>
      <c r="F666" s="478"/>
      <c r="G666" s="478"/>
      <c r="H666" s="2120"/>
      <c r="I666" s="2121"/>
      <c r="J666" s="478"/>
      <c r="K666" s="478"/>
      <c r="L666" s="478"/>
      <c r="M666" s="2120"/>
      <c r="N666" s="2121"/>
      <c r="O666" s="478"/>
      <c r="P666" s="478"/>
      <c r="Q666" s="478"/>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120"/>
      <c r="D667" s="2121"/>
      <c r="E667" s="478"/>
      <c r="F667" s="478"/>
      <c r="G667" s="478"/>
      <c r="H667" s="2120"/>
      <c r="I667" s="2121"/>
      <c r="J667" s="478"/>
      <c r="K667" s="478"/>
      <c r="L667" s="478"/>
      <c r="M667" s="2120"/>
      <c r="N667" s="2121"/>
      <c r="O667" s="478"/>
      <c r="P667" s="478"/>
      <c r="Q667" s="478"/>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120"/>
      <c r="D668" s="2121"/>
      <c r="E668" s="478"/>
      <c r="F668" s="478"/>
      <c r="G668" s="478"/>
      <c r="H668" s="2120"/>
      <c r="I668" s="2121"/>
      <c r="J668" s="478"/>
      <c r="K668" s="478"/>
      <c r="L668" s="478"/>
      <c r="M668" s="2120"/>
      <c r="N668" s="2121"/>
      <c r="O668" s="478"/>
      <c r="P668" s="478"/>
      <c r="Q668" s="478"/>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120"/>
      <c r="D669" s="2121"/>
      <c r="E669" s="478"/>
      <c r="F669" s="478"/>
      <c r="G669" s="478"/>
      <c r="H669" s="2120"/>
      <c r="I669" s="2121"/>
      <c r="J669" s="478"/>
      <c r="K669" s="478"/>
      <c r="L669" s="478"/>
      <c r="M669" s="2120"/>
      <c r="N669" s="2121"/>
      <c r="O669" s="478"/>
      <c r="P669" s="478"/>
      <c r="Q669" s="478"/>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120"/>
      <c r="D670" s="2121"/>
      <c r="E670" s="478"/>
      <c r="F670" s="478"/>
      <c r="G670" s="478"/>
      <c r="H670" s="2120"/>
      <c r="I670" s="2121"/>
      <c r="J670" s="478"/>
      <c r="K670" s="478"/>
      <c r="L670" s="478"/>
      <c r="M670" s="2120"/>
      <c r="N670" s="2121"/>
      <c r="O670" s="478"/>
      <c r="P670" s="478"/>
      <c r="Q670" s="478"/>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120"/>
      <c r="D671" s="2121"/>
      <c r="E671" s="478"/>
      <c r="F671" s="478"/>
      <c r="G671" s="478"/>
      <c r="H671" s="2120"/>
      <c r="I671" s="2121"/>
      <c r="J671" s="478"/>
      <c r="K671" s="478"/>
      <c r="L671" s="478"/>
      <c r="M671" s="2120"/>
      <c r="N671" s="2121"/>
      <c r="O671" s="478"/>
      <c r="P671" s="478"/>
      <c r="Q671" s="478"/>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120"/>
      <c r="D672" s="2121"/>
      <c r="E672" s="478"/>
      <c r="F672" s="478"/>
      <c r="G672" s="478"/>
      <c r="H672" s="2120"/>
      <c r="I672" s="2121"/>
      <c r="J672" s="478"/>
      <c r="K672" s="478"/>
      <c r="L672" s="478"/>
      <c r="M672" s="2120"/>
      <c r="N672" s="2121"/>
      <c r="O672" s="478"/>
      <c r="P672" s="478"/>
      <c r="Q672" s="478"/>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120"/>
      <c r="D673" s="2121"/>
      <c r="E673" s="478"/>
      <c r="F673" s="478"/>
      <c r="G673" s="478"/>
      <c r="H673" s="2120"/>
      <c r="I673" s="2121"/>
      <c r="J673" s="478"/>
      <c r="K673" s="478"/>
      <c r="L673" s="478"/>
      <c r="M673" s="2120"/>
      <c r="N673" s="2121"/>
      <c r="O673" s="478"/>
      <c r="P673" s="478"/>
      <c r="Q673" s="478"/>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120"/>
      <c r="D674" s="2121"/>
      <c r="E674" s="478"/>
      <c r="F674" s="478"/>
      <c r="G674" s="478"/>
      <c r="H674" s="2120"/>
      <c r="I674" s="2121"/>
      <c r="J674" s="478"/>
      <c r="K674" s="478"/>
      <c r="L674" s="478"/>
      <c r="M674" s="2120"/>
      <c r="N674" s="2121"/>
      <c r="O674" s="478"/>
      <c r="P674" s="478"/>
      <c r="Q674" s="478"/>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120"/>
      <c r="D675" s="2121"/>
      <c r="E675" s="478"/>
      <c r="F675" s="478"/>
      <c r="G675" s="478"/>
      <c r="H675" s="2120"/>
      <c r="I675" s="2121"/>
      <c r="J675" s="478"/>
      <c r="K675" s="478"/>
      <c r="L675" s="478"/>
      <c r="M675" s="2120"/>
      <c r="N675" s="2121"/>
      <c r="O675" s="478"/>
      <c r="P675" s="478"/>
      <c r="Q675" s="478"/>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120"/>
      <c r="D676" s="2121"/>
      <c r="E676" s="478"/>
      <c r="F676" s="478"/>
      <c r="G676" s="478"/>
      <c r="H676" s="2120"/>
      <c r="I676" s="2121"/>
      <c r="J676" s="478"/>
      <c r="K676" s="478"/>
      <c r="L676" s="478"/>
      <c r="M676" s="2120"/>
      <c r="N676" s="2121"/>
      <c r="O676" s="478"/>
      <c r="P676" s="478"/>
      <c r="Q676" s="478"/>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120"/>
      <c r="D677" s="2121"/>
      <c r="E677" s="478"/>
      <c r="F677" s="478"/>
      <c r="G677" s="478"/>
      <c r="H677" s="2120"/>
      <c r="I677" s="2121"/>
      <c r="J677" s="478"/>
      <c r="K677" s="478"/>
      <c r="L677" s="478"/>
      <c r="M677" s="2120"/>
      <c r="N677" s="2121"/>
      <c r="O677" s="478"/>
      <c r="P677" s="478"/>
      <c r="Q677" s="478"/>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120"/>
      <c r="D678" s="2121"/>
      <c r="E678" s="478"/>
      <c r="F678" s="478"/>
      <c r="G678" s="478"/>
      <c r="H678" s="2120"/>
      <c r="I678" s="2121"/>
      <c r="J678" s="478"/>
      <c r="K678" s="478"/>
      <c r="L678" s="478"/>
      <c r="M678" s="2120"/>
      <c r="N678" s="2121"/>
      <c r="O678" s="478"/>
      <c r="P678" s="478"/>
      <c r="Q678" s="478"/>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120"/>
      <c r="D679" s="2121"/>
      <c r="E679" s="478"/>
      <c r="F679" s="478"/>
      <c r="G679" s="478"/>
      <c r="H679" s="2120"/>
      <c r="I679" s="2121"/>
      <c r="J679" s="478"/>
      <c r="K679" s="478"/>
      <c r="L679" s="478"/>
      <c r="M679" s="2120"/>
      <c r="N679" s="2121"/>
      <c r="O679" s="478"/>
      <c r="P679" s="478"/>
      <c r="Q679" s="478"/>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120"/>
      <c r="D680" s="2121"/>
      <c r="E680" s="478"/>
      <c r="F680" s="478"/>
      <c r="G680" s="478"/>
      <c r="H680" s="2120"/>
      <c r="I680" s="2121"/>
      <c r="J680" s="478"/>
      <c r="K680" s="478"/>
      <c r="L680" s="478"/>
      <c r="M680" s="2120"/>
      <c r="N680" s="2121"/>
      <c r="O680" s="478"/>
      <c r="P680" s="478"/>
      <c r="Q680" s="478"/>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120"/>
      <c r="D681" s="2121"/>
      <c r="E681" s="478"/>
      <c r="F681" s="478"/>
      <c r="G681" s="478"/>
      <c r="H681" s="2120"/>
      <c r="I681" s="2121"/>
      <c r="J681" s="478"/>
      <c r="K681" s="478"/>
      <c r="L681" s="478"/>
      <c r="M681" s="2120"/>
      <c r="N681" s="2121"/>
      <c r="O681" s="478"/>
      <c r="P681" s="478"/>
      <c r="Q681" s="478"/>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120"/>
      <c r="D682" s="2121"/>
      <c r="E682" s="478"/>
      <c r="F682" s="478"/>
      <c r="G682" s="478"/>
      <c r="H682" s="2120"/>
      <c r="I682" s="2121"/>
      <c r="J682" s="478"/>
      <c r="K682" s="478"/>
      <c r="L682" s="478"/>
      <c r="M682" s="2120"/>
      <c r="N682" s="2121"/>
      <c r="O682" s="478"/>
      <c r="P682" s="478"/>
      <c r="Q682" s="478"/>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120"/>
      <c r="D683" s="2121"/>
      <c r="E683" s="478"/>
      <c r="F683" s="478"/>
      <c r="G683" s="478"/>
      <c r="H683" s="2120"/>
      <c r="I683" s="2121"/>
      <c r="J683" s="478"/>
      <c r="K683" s="478"/>
      <c r="L683" s="478"/>
      <c r="M683" s="2120"/>
      <c r="N683" s="2121"/>
      <c r="O683" s="478"/>
      <c r="P683" s="478"/>
      <c r="Q683" s="478"/>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120"/>
      <c r="D684" s="2121"/>
      <c r="E684" s="478"/>
      <c r="F684" s="478"/>
      <c r="G684" s="478"/>
      <c r="H684" s="2120"/>
      <c r="I684" s="2121"/>
      <c r="J684" s="478"/>
      <c r="K684" s="478"/>
      <c r="L684" s="478"/>
      <c r="M684" s="2120"/>
      <c r="N684" s="2121"/>
      <c r="O684" s="478"/>
      <c r="P684" s="478"/>
      <c r="Q684" s="478"/>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120"/>
      <c r="D685" s="2121"/>
      <c r="E685" s="478"/>
      <c r="F685" s="478"/>
      <c r="G685" s="478"/>
      <c r="H685" s="2120"/>
      <c r="I685" s="2121"/>
      <c r="J685" s="478"/>
      <c r="K685" s="478"/>
      <c r="L685" s="478"/>
      <c r="M685" s="2120"/>
      <c r="N685" s="2121"/>
      <c r="O685" s="478"/>
      <c r="P685" s="478"/>
      <c r="Q685" s="478"/>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120"/>
      <c r="D686" s="2121"/>
      <c r="E686" s="478"/>
      <c r="F686" s="478"/>
      <c r="G686" s="478"/>
      <c r="H686" s="2120"/>
      <c r="I686" s="2121"/>
      <c r="J686" s="478"/>
      <c r="K686" s="478"/>
      <c r="L686" s="478"/>
      <c r="M686" s="2120"/>
      <c r="N686" s="2121"/>
      <c r="O686" s="478"/>
      <c r="P686" s="478"/>
      <c r="Q686" s="478"/>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120"/>
      <c r="D687" s="2121"/>
      <c r="E687" s="478"/>
      <c r="F687" s="478"/>
      <c r="G687" s="478"/>
      <c r="H687" s="2120"/>
      <c r="I687" s="2121"/>
      <c r="J687" s="478"/>
      <c r="K687" s="478"/>
      <c r="L687" s="478"/>
      <c r="M687" s="2120"/>
      <c r="N687" s="2121"/>
      <c r="O687" s="478"/>
      <c r="P687" s="478"/>
      <c r="Q687" s="478"/>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120"/>
      <c r="D688" s="2121"/>
      <c r="E688" s="478"/>
      <c r="F688" s="478"/>
      <c r="G688" s="478"/>
      <c r="H688" s="2120"/>
      <c r="I688" s="2121"/>
      <c r="J688" s="478"/>
      <c r="K688" s="478"/>
      <c r="L688" s="478"/>
      <c r="M688" s="2120"/>
      <c r="N688" s="2121"/>
      <c r="O688" s="478"/>
      <c r="P688" s="478"/>
      <c r="Q688" s="478"/>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120"/>
      <c r="D689" s="2121"/>
      <c r="E689" s="478"/>
      <c r="F689" s="478"/>
      <c r="G689" s="478"/>
      <c r="H689" s="2120"/>
      <c r="I689" s="2121"/>
      <c r="J689" s="478"/>
      <c r="K689" s="478"/>
      <c r="L689" s="478"/>
      <c r="M689" s="2120"/>
      <c r="N689" s="2121"/>
      <c r="O689" s="478"/>
      <c r="P689" s="478"/>
      <c r="Q689" s="478"/>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120"/>
      <c r="D690" s="2121"/>
      <c r="E690" s="478"/>
      <c r="F690" s="478"/>
      <c r="G690" s="478"/>
      <c r="H690" s="2120"/>
      <c r="I690" s="2121"/>
      <c r="J690" s="478"/>
      <c r="K690" s="478"/>
      <c r="L690" s="478"/>
      <c r="M690" s="2120"/>
      <c r="N690" s="2121"/>
      <c r="O690" s="478"/>
      <c r="P690" s="478"/>
      <c r="Q690" s="478"/>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120"/>
      <c r="D691" s="2121"/>
      <c r="E691" s="478"/>
      <c r="F691" s="478"/>
      <c r="G691" s="478"/>
      <c r="H691" s="2120"/>
      <c r="I691" s="2121"/>
      <c r="J691" s="478"/>
      <c r="K691" s="478"/>
      <c r="L691" s="478"/>
      <c r="M691" s="2120"/>
      <c r="N691" s="2121"/>
      <c r="O691" s="478"/>
      <c r="P691" s="478"/>
      <c r="Q691" s="478"/>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120"/>
      <c r="D692" s="2121"/>
      <c r="E692" s="478"/>
      <c r="F692" s="478"/>
      <c r="G692" s="478"/>
      <c r="H692" s="2120"/>
      <c r="I692" s="2121"/>
      <c r="J692" s="478"/>
      <c r="K692" s="478"/>
      <c r="L692" s="478"/>
      <c r="M692" s="2120"/>
      <c r="N692" s="2121"/>
      <c r="O692" s="478"/>
      <c r="P692" s="478"/>
      <c r="Q692" s="478"/>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120"/>
      <c r="D693" s="2121"/>
      <c r="E693" s="478"/>
      <c r="F693" s="478"/>
      <c r="G693" s="478"/>
      <c r="H693" s="2120"/>
      <c r="I693" s="2121"/>
      <c r="J693" s="478"/>
      <c r="K693" s="478"/>
      <c r="L693" s="478"/>
      <c r="M693" s="2120"/>
      <c r="N693" s="2121"/>
      <c r="O693" s="478"/>
      <c r="P693" s="478"/>
      <c r="Q693" s="478"/>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120"/>
      <c r="D694" s="2121"/>
      <c r="E694" s="478"/>
      <c r="F694" s="478"/>
      <c r="G694" s="478"/>
      <c r="H694" s="2120"/>
      <c r="I694" s="2121"/>
      <c r="J694" s="478"/>
      <c r="K694" s="478"/>
      <c r="L694" s="478"/>
      <c r="M694" s="2120"/>
      <c r="N694" s="2121"/>
      <c r="O694" s="478"/>
      <c r="P694" s="478"/>
      <c r="Q694" s="478"/>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120"/>
      <c r="D695" s="2121"/>
      <c r="E695" s="478"/>
      <c r="F695" s="478"/>
      <c r="G695" s="478"/>
      <c r="H695" s="2120"/>
      <c r="I695" s="2121"/>
      <c r="J695" s="478"/>
      <c r="K695" s="478"/>
      <c r="L695" s="478"/>
      <c r="M695" s="2120"/>
      <c r="N695" s="2121"/>
      <c r="O695" s="478"/>
      <c r="P695" s="478"/>
      <c r="Q695" s="478"/>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120"/>
      <c r="D696" s="2121"/>
      <c r="E696" s="478"/>
      <c r="F696" s="478"/>
      <c r="G696" s="478"/>
      <c r="H696" s="2120"/>
      <c r="I696" s="2121"/>
      <c r="J696" s="478"/>
      <c r="K696" s="478"/>
      <c r="L696" s="478"/>
      <c r="M696" s="2120"/>
      <c r="N696" s="2121"/>
      <c r="O696" s="478"/>
      <c r="P696" s="478"/>
      <c r="Q696" s="478"/>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120"/>
      <c r="D697" s="2121"/>
      <c r="E697" s="478"/>
      <c r="F697" s="478"/>
      <c r="G697" s="478"/>
      <c r="H697" s="2120"/>
      <c r="I697" s="2121"/>
      <c r="J697" s="478"/>
      <c r="K697" s="478"/>
      <c r="L697" s="478"/>
      <c r="M697" s="2120"/>
      <c r="N697" s="2121"/>
      <c r="O697" s="478"/>
      <c r="P697" s="478"/>
      <c r="Q697" s="478"/>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120"/>
      <c r="D698" s="2121"/>
      <c r="E698" s="478"/>
      <c r="F698" s="478"/>
      <c r="G698" s="478"/>
      <c r="H698" s="2120"/>
      <c r="I698" s="2121"/>
      <c r="J698" s="478"/>
      <c r="K698" s="478"/>
      <c r="L698" s="478"/>
      <c r="M698" s="2120"/>
      <c r="N698" s="2121"/>
      <c r="O698" s="478"/>
      <c r="P698" s="478"/>
      <c r="Q698" s="478"/>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120"/>
      <c r="D699" s="2121"/>
      <c r="E699" s="478"/>
      <c r="F699" s="478"/>
      <c r="G699" s="478"/>
      <c r="H699" s="2120"/>
      <c r="I699" s="2121"/>
      <c r="J699" s="478"/>
      <c r="K699" s="478"/>
      <c r="L699" s="478"/>
      <c r="M699" s="2120"/>
      <c r="N699" s="2121"/>
      <c r="O699" s="478"/>
      <c r="P699" s="478"/>
      <c r="Q699" s="478"/>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8"/>
      <c r="D700" s="478"/>
      <c r="E700" s="478"/>
      <c r="F700" s="478"/>
      <c r="G700" s="478"/>
      <c r="H700" s="478"/>
      <c r="I700" s="478"/>
      <c r="J700" s="478"/>
      <c r="K700" s="478"/>
      <c r="L700" s="478"/>
      <c r="M700" s="478"/>
      <c r="N700" s="478"/>
      <c r="O700" s="478"/>
      <c r="P700" s="478"/>
      <c r="Q700" s="478"/>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79"/>
      <c r="D701" s="479"/>
      <c r="E701" s="479"/>
      <c r="F701" s="479"/>
      <c r="G701" s="479"/>
      <c r="H701" s="479"/>
      <c r="I701" s="479"/>
      <c r="J701" s="479"/>
      <c r="K701" s="479"/>
      <c r="L701" s="479"/>
      <c r="M701" s="479"/>
      <c r="N701" s="479"/>
      <c r="O701" s="479"/>
      <c r="P701" s="479"/>
      <c r="Q701" s="479"/>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79"/>
      <c r="D702" s="479"/>
      <c r="E702" s="479"/>
      <c r="F702" s="479"/>
      <c r="G702" s="479"/>
      <c r="H702" s="479"/>
      <c r="I702" s="479"/>
      <c r="J702" s="479"/>
      <c r="K702" s="479"/>
      <c r="L702" s="479"/>
      <c r="M702" s="479"/>
      <c r="N702" s="479"/>
      <c r="O702" s="479"/>
      <c r="P702" s="479"/>
      <c r="Q702" s="479"/>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79"/>
      <c r="D703" s="479"/>
      <c r="E703" s="479"/>
      <c r="F703" s="479"/>
      <c r="G703" s="479"/>
      <c r="H703" s="479"/>
      <c r="I703" s="479"/>
      <c r="J703" s="479"/>
      <c r="K703" s="479"/>
      <c r="L703" s="479"/>
      <c r="M703" s="479"/>
      <c r="N703" s="479"/>
      <c r="O703" s="479"/>
      <c r="P703" s="479"/>
      <c r="Q703" s="479"/>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79"/>
      <c r="D704" s="479"/>
      <c r="E704" s="479"/>
      <c r="F704" s="479"/>
      <c r="G704" s="479"/>
      <c r="H704" s="479"/>
      <c r="I704" s="479"/>
      <c r="J704" s="479"/>
      <c r="K704" s="479"/>
      <c r="L704" s="479"/>
      <c r="M704" s="479"/>
      <c r="N704" s="479"/>
      <c r="O704" s="479"/>
      <c r="P704" s="479"/>
      <c r="Q704" s="479"/>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79"/>
      <c r="D705" s="479"/>
      <c r="E705" s="479"/>
      <c r="F705" s="479"/>
      <c r="G705" s="479"/>
      <c r="H705" s="479"/>
      <c r="I705" s="479"/>
      <c r="J705" s="479"/>
      <c r="K705" s="479"/>
      <c r="L705" s="479"/>
      <c r="M705" s="479"/>
      <c r="N705" s="479"/>
      <c r="O705" s="479"/>
      <c r="P705" s="479"/>
      <c r="Q705" s="479"/>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79"/>
      <c r="D706" s="479"/>
      <c r="E706" s="479"/>
      <c r="F706" s="479"/>
      <c r="G706" s="479"/>
      <c r="H706" s="479"/>
      <c r="I706" s="479"/>
      <c r="J706" s="479"/>
      <c r="K706" s="479"/>
      <c r="L706" s="479"/>
      <c r="M706" s="479"/>
      <c r="N706" s="479"/>
      <c r="O706" s="479"/>
      <c r="P706" s="479"/>
      <c r="Q706" s="479"/>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79"/>
      <c r="D707" s="479"/>
      <c r="E707" s="479"/>
      <c r="F707" s="479"/>
      <c r="G707" s="479"/>
      <c r="H707" s="479"/>
      <c r="I707" s="479"/>
      <c r="J707" s="479"/>
      <c r="K707" s="479"/>
      <c r="L707" s="479"/>
      <c r="M707" s="479"/>
      <c r="N707" s="479"/>
      <c r="O707" s="479"/>
      <c r="P707" s="479"/>
      <c r="Q707" s="479"/>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79"/>
      <c r="D708" s="479"/>
      <c r="E708" s="479"/>
      <c r="F708" s="479"/>
      <c r="G708" s="479"/>
      <c r="H708" s="479"/>
      <c r="I708" s="479"/>
      <c r="J708" s="479"/>
      <c r="K708" s="479"/>
      <c r="L708" s="479"/>
      <c r="M708" s="479"/>
      <c r="N708" s="479"/>
      <c r="O708" s="479"/>
      <c r="P708" s="479"/>
      <c r="Q708" s="479"/>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79"/>
      <c r="D709" s="479"/>
      <c r="E709" s="479"/>
      <c r="F709" s="479"/>
      <c r="G709" s="479"/>
      <c r="H709" s="479"/>
      <c r="I709" s="479"/>
      <c r="J709" s="479"/>
      <c r="K709" s="479"/>
      <c r="L709" s="479"/>
      <c r="M709" s="479"/>
      <c r="N709" s="479"/>
      <c r="O709" s="479"/>
      <c r="P709" s="479"/>
      <c r="Q709" s="479"/>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79"/>
      <c r="D710" s="479"/>
      <c r="E710" s="479"/>
      <c r="F710" s="479"/>
      <c r="G710" s="479"/>
      <c r="H710" s="479"/>
      <c r="I710" s="479"/>
      <c r="J710" s="479"/>
      <c r="K710" s="479"/>
      <c r="L710" s="479"/>
      <c r="M710" s="479"/>
      <c r="N710" s="479"/>
      <c r="O710" s="479"/>
      <c r="P710" s="479"/>
      <c r="Q710" s="479"/>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79"/>
      <c r="D711" s="479"/>
      <c r="E711" s="479"/>
      <c r="F711" s="479"/>
      <c r="G711" s="479"/>
      <c r="H711" s="479"/>
      <c r="I711" s="479"/>
      <c r="J711" s="479"/>
      <c r="K711" s="479"/>
      <c r="L711" s="479"/>
      <c r="M711" s="479"/>
      <c r="N711" s="479"/>
      <c r="O711" s="479"/>
      <c r="P711" s="479"/>
      <c r="Q711" s="479"/>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79"/>
      <c r="D712" s="479"/>
      <c r="E712" s="479"/>
      <c r="F712" s="479"/>
      <c r="G712" s="479"/>
      <c r="H712" s="479"/>
      <c r="I712" s="479"/>
      <c r="J712" s="479"/>
      <c r="K712" s="479"/>
      <c r="L712" s="479"/>
      <c r="M712" s="479"/>
      <c r="N712" s="479"/>
      <c r="O712" s="479"/>
      <c r="P712" s="479"/>
      <c r="Q712" s="479"/>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79"/>
      <c r="D713" s="479"/>
      <c r="E713" s="479"/>
      <c r="F713" s="479"/>
      <c r="G713" s="479"/>
      <c r="H713" s="479"/>
      <c r="I713" s="479"/>
      <c r="J713" s="479"/>
      <c r="K713" s="479"/>
      <c r="L713" s="479"/>
      <c r="M713" s="479"/>
      <c r="N713" s="479"/>
      <c r="O713" s="479"/>
      <c r="P713" s="479"/>
      <c r="Q713" s="479"/>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79"/>
      <c r="D714" s="479"/>
      <c r="E714" s="479"/>
      <c r="F714" s="479"/>
      <c r="G714" s="479"/>
      <c r="H714" s="479"/>
      <c r="I714" s="479"/>
      <c r="J714" s="479"/>
      <c r="K714" s="479"/>
      <c r="L714" s="479"/>
      <c r="M714" s="479"/>
      <c r="N714" s="479"/>
      <c r="O714" s="479"/>
      <c r="P714" s="479"/>
      <c r="Q714" s="479"/>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79"/>
      <c r="D715" s="479"/>
      <c r="E715" s="479"/>
      <c r="F715" s="479"/>
      <c r="G715" s="479"/>
      <c r="H715" s="479"/>
      <c r="I715" s="479"/>
      <c r="J715" s="479"/>
      <c r="K715" s="479"/>
      <c r="L715" s="479"/>
      <c r="M715" s="479"/>
      <c r="N715" s="479"/>
      <c r="O715" s="479"/>
      <c r="P715" s="479"/>
      <c r="Q715" s="479"/>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79"/>
      <c r="D716" s="479"/>
      <c r="E716" s="479"/>
      <c r="F716" s="479"/>
      <c r="G716" s="479"/>
      <c r="H716" s="479"/>
      <c r="I716" s="479"/>
      <c r="J716" s="479"/>
      <c r="K716" s="479"/>
      <c r="L716" s="479"/>
      <c r="M716" s="479"/>
      <c r="N716" s="479"/>
      <c r="O716" s="479"/>
      <c r="P716" s="479"/>
      <c r="Q716" s="479"/>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79"/>
      <c r="D717" s="479"/>
      <c r="E717" s="479"/>
      <c r="F717" s="479"/>
      <c r="G717" s="479"/>
      <c r="H717" s="479"/>
      <c r="I717" s="479"/>
      <c r="J717" s="479"/>
      <c r="K717" s="479"/>
      <c r="L717" s="479"/>
      <c r="M717" s="479"/>
      <c r="N717" s="479"/>
      <c r="O717" s="479"/>
      <c r="P717" s="479"/>
      <c r="Q717" s="479"/>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79"/>
      <c r="D718" s="479"/>
      <c r="E718" s="479"/>
      <c r="F718" s="479"/>
      <c r="G718" s="479"/>
      <c r="H718" s="479"/>
      <c r="I718" s="479"/>
      <c r="J718" s="479"/>
      <c r="K718" s="479"/>
      <c r="L718" s="479"/>
      <c r="M718" s="479"/>
      <c r="N718" s="479"/>
      <c r="O718" s="479"/>
      <c r="P718" s="479"/>
      <c r="Q718" s="479"/>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79"/>
      <c r="D719" s="479"/>
      <c r="E719" s="479"/>
      <c r="F719" s="479"/>
      <c r="G719" s="479"/>
      <c r="H719" s="479"/>
      <c r="I719" s="479"/>
      <c r="J719" s="479"/>
      <c r="K719" s="479"/>
      <c r="L719" s="479"/>
      <c r="M719" s="479"/>
      <c r="N719" s="479"/>
      <c r="O719" s="479"/>
      <c r="P719" s="479"/>
      <c r="Q719" s="479"/>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79"/>
      <c r="D720" s="479"/>
      <c r="E720" s="479"/>
      <c r="F720" s="479"/>
      <c r="G720" s="479"/>
      <c r="H720" s="479"/>
      <c r="I720" s="479"/>
      <c r="J720" s="479"/>
      <c r="K720" s="479"/>
      <c r="L720" s="479"/>
      <c r="M720" s="479"/>
      <c r="N720" s="479"/>
      <c r="O720" s="479"/>
      <c r="P720" s="479"/>
      <c r="Q720" s="479"/>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79"/>
      <c r="D721" s="479"/>
      <c r="E721" s="479"/>
      <c r="F721" s="479"/>
      <c r="G721" s="479"/>
      <c r="H721" s="479"/>
      <c r="I721" s="479"/>
      <c r="J721" s="479"/>
      <c r="K721" s="479"/>
      <c r="L721" s="479"/>
      <c r="M721" s="479"/>
      <c r="N721" s="479"/>
      <c r="O721" s="479"/>
      <c r="P721" s="479"/>
      <c r="Q721" s="479"/>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79"/>
      <c r="D722" s="479"/>
      <c r="E722" s="479"/>
      <c r="F722" s="479"/>
      <c r="G722" s="479"/>
      <c r="H722" s="479"/>
      <c r="I722" s="479"/>
      <c r="J722" s="479"/>
      <c r="K722" s="479"/>
      <c r="L722" s="479"/>
      <c r="M722" s="479"/>
      <c r="N722" s="479"/>
      <c r="O722" s="479"/>
      <c r="P722" s="479"/>
      <c r="Q722" s="479"/>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79"/>
      <c r="D723" s="479"/>
      <c r="E723" s="479"/>
      <c r="F723" s="479"/>
      <c r="G723" s="479"/>
      <c r="H723" s="479"/>
      <c r="I723" s="479"/>
      <c r="J723" s="479"/>
      <c r="K723" s="479"/>
      <c r="L723" s="479"/>
      <c r="M723" s="479"/>
      <c r="N723" s="479"/>
      <c r="O723" s="479"/>
      <c r="P723" s="479"/>
      <c r="Q723" s="479"/>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79"/>
      <c r="D724" s="479"/>
      <c r="E724" s="479"/>
      <c r="F724" s="479"/>
      <c r="G724" s="479"/>
      <c r="H724" s="479"/>
      <c r="I724" s="479"/>
      <c r="J724" s="479"/>
      <c r="K724" s="479"/>
      <c r="L724" s="479"/>
      <c r="M724" s="479"/>
      <c r="N724" s="479"/>
      <c r="O724" s="479"/>
      <c r="P724" s="479"/>
      <c r="Q724" s="479"/>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79"/>
      <c r="D725" s="479"/>
      <c r="E725" s="479"/>
      <c r="F725" s="479"/>
      <c r="G725" s="479"/>
      <c r="H725" s="479"/>
      <c r="I725" s="479"/>
      <c r="J725" s="479"/>
      <c r="K725" s="479"/>
      <c r="L725" s="479"/>
      <c r="M725" s="479"/>
      <c r="N725" s="479"/>
      <c r="O725" s="479"/>
      <c r="P725" s="479"/>
      <c r="Q725" s="479"/>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79"/>
      <c r="D726" s="479"/>
      <c r="E726" s="479"/>
      <c r="F726" s="479"/>
      <c r="G726" s="479"/>
      <c r="H726" s="479"/>
      <c r="I726" s="479"/>
      <c r="J726" s="479"/>
      <c r="K726" s="479"/>
      <c r="L726" s="479"/>
      <c r="M726" s="479"/>
      <c r="N726" s="479"/>
      <c r="O726" s="479"/>
      <c r="P726" s="479"/>
      <c r="Q726" s="479"/>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79"/>
      <c r="D727" s="479"/>
      <c r="E727" s="479"/>
      <c r="F727" s="479"/>
      <c r="G727" s="479"/>
      <c r="H727" s="479"/>
      <c r="I727" s="479"/>
      <c r="J727" s="479"/>
      <c r="K727" s="479"/>
      <c r="L727" s="479"/>
      <c r="M727" s="479"/>
      <c r="N727" s="479"/>
      <c r="O727" s="479"/>
      <c r="P727" s="479"/>
      <c r="Q727" s="479"/>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79"/>
      <c r="D728" s="479"/>
      <c r="E728" s="479"/>
      <c r="F728" s="479"/>
      <c r="G728" s="479"/>
      <c r="H728" s="479"/>
      <c r="I728" s="479"/>
      <c r="J728" s="479"/>
      <c r="K728" s="479"/>
      <c r="L728" s="479"/>
      <c r="M728" s="479"/>
      <c r="N728" s="479"/>
      <c r="O728" s="479"/>
      <c r="P728" s="479"/>
      <c r="Q728" s="479"/>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79"/>
      <c r="D729" s="479"/>
      <c r="E729" s="479"/>
      <c r="F729" s="479"/>
      <c r="G729" s="479"/>
      <c r="H729" s="479"/>
      <c r="I729" s="479"/>
      <c r="J729" s="479"/>
      <c r="K729" s="479"/>
      <c r="L729" s="479"/>
      <c r="M729" s="479"/>
      <c r="N729" s="479"/>
      <c r="O729" s="479"/>
      <c r="P729" s="479"/>
      <c r="Q729" s="479"/>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79"/>
      <c r="D730" s="479"/>
      <c r="E730" s="479"/>
      <c r="F730" s="479"/>
      <c r="G730" s="479"/>
      <c r="H730" s="479"/>
      <c r="I730" s="479"/>
      <c r="J730" s="479"/>
      <c r="K730" s="479"/>
      <c r="L730" s="479"/>
      <c r="M730" s="479"/>
      <c r="N730" s="479"/>
      <c r="O730" s="479"/>
      <c r="P730" s="479"/>
      <c r="Q730" s="479"/>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79"/>
      <c r="D731" s="479"/>
      <c r="E731" s="479"/>
      <c r="F731" s="479"/>
      <c r="G731" s="479"/>
      <c r="H731" s="479"/>
      <c r="I731" s="479"/>
      <c r="J731" s="479"/>
      <c r="K731" s="479"/>
      <c r="L731" s="479"/>
      <c r="M731" s="479"/>
      <c r="N731" s="479"/>
      <c r="O731" s="479"/>
      <c r="P731" s="479"/>
      <c r="Q731" s="479"/>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79"/>
      <c r="D732" s="479"/>
      <c r="E732" s="479"/>
      <c r="F732" s="479"/>
      <c r="G732" s="479"/>
      <c r="H732" s="479"/>
      <c r="I732" s="479"/>
      <c r="J732" s="479"/>
      <c r="K732" s="479"/>
      <c r="L732" s="479"/>
      <c r="M732" s="479"/>
      <c r="N732" s="479"/>
      <c r="O732" s="479"/>
      <c r="P732" s="479"/>
      <c r="Q732" s="479"/>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79"/>
      <c r="D733" s="479"/>
      <c r="E733" s="479"/>
      <c r="F733" s="479"/>
      <c r="G733" s="479"/>
      <c r="H733" s="479"/>
      <c r="I733" s="479"/>
      <c r="J733" s="479"/>
      <c r="K733" s="479"/>
      <c r="L733" s="479"/>
      <c r="M733" s="479"/>
      <c r="N733" s="479"/>
      <c r="O733" s="479"/>
      <c r="P733" s="479"/>
      <c r="Q733" s="479"/>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79"/>
      <c r="D734" s="479"/>
      <c r="E734" s="479"/>
      <c r="F734" s="479"/>
      <c r="G734" s="479"/>
      <c r="H734" s="479"/>
      <c r="I734" s="479"/>
      <c r="J734" s="479"/>
      <c r="K734" s="479"/>
      <c r="L734" s="479"/>
      <c r="M734" s="479"/>
      <c r="N734" s="479"/>
      <c r="O734" s="479"/>
      <c r="P734" s="479"/>
      <c r="Q734" s="479"/>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79"/>
      <c r="D735" s="479"/>
      <c r="E735" s="479"/>
      <c r="F735" s="479"/>
      <c r="G735" s="479"/>
      <c r="H735" s="479"/>
      <c r="I735" s="479"/>
      <c r="J735" s="479"/>
      <c r="K735" s="479"/>
      <c r="L735" s="479"/>
      <c r="M735" s="479"/>
      <c r="N735" s="479"/>
      <c r="O735" s="479"/>
      <c r="P735" s="479"/>
      <c r="Q735" s="479"/>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79"/>
      <c r="D736" s="479"/>
      <c r="E736" s="479"/>
      <c r="F736" s="479"/>
      <c r="G736" s="479"/>
      <c r="H736" s="479"/>
      <c r="I736" s="479"/>
      <c r="J736" s="479"/>
      <c r="K736" s="479"/>
      <c r="L736" s="479"/>
      <c r="M736" s="479"/>
      <c r="N736" s="479"/>
      <c r="O736" s="479"/>
      <c r="P736" s="479"/>
      <c r="Q736" s="479"/>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79"/>
      <c r="D737" s="479"/>
      <c r="E737" s="479"/>
      <c r="F737" s="479"/>
      <c r="G737" s="479"/>
      <c r="H737" s="479"/>
      <c r="I737" s="479"/>
      <c r="J737" s="479"/>
      <c r="K737" s="479"/>
      <c r="L737" s="479"/>
      <c r="M737" s="479"/>
      <c r="N737" s="479"/>
      <c r="O737" s="479"/>
      <c r="P737" s="479"/>
      <c r="Q737" s="479"/>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79"/>
      <c r="D738" s="479"/>
      <c r="E738" s="479"/>
      <c r="F738" s="479"/>
      <c r="G738" s="479"/>
      <c r="H738" s="479"/>
      <c r="I738" s="479"/>
      <c r="J738" s="479"/>
      <c r="K738" s="479"/>
      <c r="L738" s="479"/>
      <c r="M738" s="479"/>
      <c r="N738" s="479"/>
      <c r="O738" s="479"/>
      <c r="P738" s="479"/>
      <c r="Q738" s="479"/>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79"/>
      <c r="D739" s="479"/>
      <c r="E739" s="479"/>
      <c r="F739" s="479"/>
      <c r="G739" s="479"/>
      <c r="H739" s="479"/>
      <c r="I739" s="479"/>
      <c r="J739" s="479"/>
      <c r="K739" s="479"/>
      <c r="L739" s="479"/>
      <c r="M739" s="479"/>
      <c r="N739" s="479"/>
      <c r="O739" s="479"/>
      <c r="P739" s="479"/>
      <c r="Q739" s="479"/>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79"/>
      <c r="D740" s="479"/>
      <c r="E740" s="479"/>
      <c r="F740" s="479"/>
      <c r="G740" s="479"/>
      <c r="H740" s="479"/>
      <c r="I740" s="479"/>
      <c r="J740" s="479"/>
      <c r="K740" s="479"/>
      <c r="L740" s="479"/>
      <c r="M740" s="479"/>
      <c r="N740" s="479"/>
      <c r="O740" s="479"/>
      <c r="P740" s="479"/>
      <c r="Q740" s="479"/>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79"/>
      <c r="D741" s="479"/>
      <c r="E741" s="479"/>
      <c r="F741" s="479"/>
      <c r="G741" s="479"/>
      <c r="H741" s="479"/>
      <c r="I741" s="479"/>
      <c r="J741" s="479"/>
      <c r="K741" s="479"/>
      <c r="L741" s="479"/>
      <c r="M741" s="479"/>
      <c r="N741" s="479"/>
      <c r="O741" s="479"/>
      <c r="P741" s="479"/>
      <c r="Q741" s="479"/>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79"/>
      <c r="D742" s="479"/>
      <c r="E742" s="479"/>
      <c r="F742" s="479"/>
      <c r="G742" s="479"/>
      <c r="H742" s="479"/>
      <c r="I742" s="479"/>
      <c r="J742" s="479"/>
      <c r="K742" s="479"/>
      <c r="L742" s="479"/>
      <c r="M742" s="479"/>
      <c r="N742" s="479"/>
      <c r="O742" s="479"/>
      <c r="P742" s="479"/>
      <c r="Q742" s="479"/>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79"/>
      <c r="D743" s="479"/>
      <c r="E743" s="479"/>
      <c r="F743" s="479"/>
      <c r="G743" s="479"/>
      <c r="H743" s="479"/>
      <c r="I743" s="479"/>
      <c r="J743" s="479"/>
      <c r="K743" s="479"/>
      <c r="L743" s="479"/>
      <c r="M743" s="479"/>
      <c r="N743" s="479"/>
      <c r="O743" s="479"/>
      <c r="P743" s="479"/>
      <c r="Q743" s="479"/>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79"/>
      <c r="D744" s="479"/>
      <c r="E744" s="479"/>
      <c r="F744" s="479"/>
      <c r="G744" s="479"/>
      <c r="H744" s="479"/>
      <c r="I744" s="479"/>
      <c r="J744" s="479"/>
      <c r="K744" s="479"/>
      <c r="L744" s="479"/>
      <c r="M744" s="479"/>
      <c r="N744" s="479"/>
      <c r="O744" s="479"/>
      <c r="P744" s="479"/>
      <c r="Q744" s="479"/>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79"/>
      <c r="D745" s="479"/>
      <c r="E745" s="479"/>
      <c r="F745" s="479"/>
      <c r="G745" s="479"/>
      <c r="H745" s="479"/>
      <c r="I745" s="479"/>
      <c r="J745" s="479"/>
      <c r="K745" s="479"/>
      <c r="L745" s="479"/>
      <c r="M745" s="479"/>
      <c r="N745" s="479"/>
      <c r="O745" s="479"/>
      <c r="P745" s="479"/>
      <c r="Q745" s="479"/>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79"/>
      <c r="D746" s="479"/>
      <c r="E746" s="479"/>
      <c r="F746" s="479"/>
      <c r="G746" s="479"/>
      <c r="H746" s="479"/>
      <c r="I746" s="479"/>
      <c r="J746" s="479"/>
      <c r="K746" s="479"/>
      <c r="L746" s="479"/>
      <c r="M746" s="479"/>
      <c r="N746" s="479"/>
      <c r="O746" s="479"/>
      <c r="P746" s="479"/>
      <c r="Q746" s="479"/>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79"/>
      <c r="D747" s="479"/>
      <c r="E747" s="479"/>
      <c r="F747" s="479"/>
      <c r="G747" s="479"/>
      <c r="H747" s="479"/>
      <c r="I747" s="479"/>
      <c r="J747" s="479"/>
      <c r="K747" s="479"/>
      <c r="L747" s="479"/>
      <c r="M747" s="479"/>
      <c r="N747" s="479"/>
      <c r="O747" s="479"/>
      <c r="P747" s="479"/>
      <c r="Q747" s="479"/>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79"/>
      <c r="D748" s="479"/>
      <c r="E748" s="479"/>
      <c r="F748" s="479"/>
      <c r="G748" s="479"/>
      <c r="H748" s="479"/>
      <c r="I748" s="479"/>
      <c r="J748" s="479"/>
      <c r="K748" s="479"/>
      <c r="L748" s="479"/>
      <c r="M748" s="479"/>
      <c r="N748" s="479"/>
      <c r="O748" s="479"/>
      <c r="P748" s="479"/>
      <c r="Q748" s="479"/>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79"/>
      <c r="D749" s="479"/>
      <c r="E749" s="479"/>
      <c r="F749" s="479"/>
      <c r="G749" s="479"/>
      <c r="H749" s="479"/>
      <c r="I749" s="479"/>
      <c r="J749" s="479"/>
      <c r="K749" s="479"/>
      <c r="L749" s="479"/>
      <c r="M749" s="479"/>
      <c r="N749" s="479"/>
      <c r="O749" s="479"/>
      <c r="P749" s="479"/>
      <c r="Q749" s="479"/>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79"/>
      <c r="D750" s="479"/>
      <c r="E750" s="479"/>
      <c r="F750" s="479"/>
      <c r="G750" s="479"/>
      <c r="H750" s="479"/>
      <c r="I750" s="479"/>
      <c r="J750" s="479"/>
      <c r="K750" s="479"/>
      <c r="L750" s="479"/>
      <c r="M750" s="479"/>
      <c r="N750" s="479"/>
      <c r="O750" s="479"/>
      <c r="P750" s="479"/>
      <c r="Q750" s="479"/>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79"/>
      <c r="D751" s="479"/>
      <c r="E751" s="479"/>
      <c r="F751" s="479"/>
      <c r="G751" s="479"/>
      <c r="H751" s="479"/>
      <c r="I751" s="479"/>
      <c r="J751" s="479"/>
      <c r="K751" s="479"/>
      <c r="L751" s="479"/>
      <c r="M751" s="479"/>
      <c r="N751" s="479"/>
      <c r="O751" s="479"/>
      <c r="P751" s="479"/>
      <c r="Q751" s="479"/>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79"/>
      <c r="D752" s="479"/>
      <c r="E752" s="479"/>
      <c r="F752" s="479"/>
      <c r="G752" s="479"/>
      <c r="H752" s="479"/>
      <c r="I752" s="479"/>
      <c r="J752" s="479"/>
      <c r="K752" s="479"/>
      <c r="L752" s="479"/>
      <c r="M752" s="479"/>
      <c r="N752" s="479"/>
      <c r="O752" s="479"/>
      <c r="P752" s="479"/>
      <c r="Q752" s="479"/>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79"/>
      <c r="D753" s="479"/>
      <c r="E753" s="479"/>
      <c r="F753" s="479"/>
      <c r="G753" s="479"/>
      <c r="H753" s="479"/>
      <c r="I753" s="479"/>
      <c r="J753" s="479"/>
      <c r="K753" s="479"/>
      <c r="L753" s="479"/>
      <c r="M753" s="479"/>
      <c r="N753" s="479"/>
      <c r="O753" s="479"/>
      <c r="P753" s="479"/>
      <c r="Q753" s="479"/>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79"/>
      <c r="D754" s="479"/>
      <c r="E754" s="479"/>
      <c r="F754" s="479"/>
      <c r="G754" s="479"/>
      <c r="H754" s="479"/>
      <c r="I754" s="479"/>
      <c r="J754" s="479"/>
      <c r="K754" s="479"/>
      <c r="L754" s="479"/>
      <c r="M754" s="479"/>
      <c r="N754" s="479"/>
      <c r="O754" s="479"/>
      <c r="P754" s="479"/>
      <c r="Q754" s="479"/>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79"/>
      <c r="D755" s="479"/>
      <c r="E755" s="479"/>
      <c r="F755" s="479"/>
      <c r="G755" s="479"/>
      <c r="H755" s="479"/>
      <c r="I755" s="479"/>
      <c r="J755" s="479"/>
      <c r="K755" s="479"/>
      <c r="L755" s="479"/>
      <c r="M755" s="479"/>
      <c r="N755" s="479"/>
      <c r="O755" s="479"/>
      <c r="P755" s="479"/>
      <c r="Q755" s="479"/>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79"/>
      <c r="D756" s="479"/>
      <c r="E756" s="479"/>
      <c r="F756" s="479"/>
      <c r="G756" s="479"/>
      <c r="H756" s="479"/>
      <c r="I756" s="479"/>
      <c r="J756" s="479"/>
      <c r="K756" s="479"/>
      <c r="L756" s="479"/>
      <c r="M756" s="479"/>
      <c r="N756" s="479"/>
      <c r="O756" s="479"/>
      <c r="P756" s="479"/>
      <c r="Q756" s="479"/>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79"/>
      <c r="D757" s="479"/>
      <c r="E757" s="479"/>
      <c r="F757" s="479"/>
      <c r="G757" s="479"/>
      <c r="H757" s="479"/>
      <c r="I757" s="479"/>
      <c r="J757" s="479"/>
      <c r="K757" s="479"/>
      <c r="L757" s="479"/>
      <c r="M757" s="479"/>
      <c r="N757" s="479"/>
      <c r="O757" s="479"/>
      <c r="P757" s="479"/>
      <c r="Q757" s="479"/>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79"/>
      <c r="D758" s="479"/>
      <c r="E758" s="479"/>
      <c r="F758" s="479"/>
      <c r="G758" s="479"/>
      <c r="H758" s="479"/>
      <c r="I758" s="479"/>
      <c r="J758" s="479"/>
      <c r="K758" s="479"/>
      <c r="L758" s="479"/>
      <c r="M758" s="479"/>
      <c r="N758" s="479"/>
      <c r="O758" s="479"/>
      <c r="P758" s="479"/>
      <c r="Q758" s="479"/>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79"/>
      <c r="D759" s="479"/>
      <c r="E759" s="479"/>
      <c r="F759" s="479"/>
      <c r="G759" s="479"/>
      <c r="H759" s="479"/>
      <c r="I759" s="479"/>
      <c r="J759" s="479"/>
      <c r="K759" s="479"/>
      <c r="L759" s="479"/>
      <c r="M759" s="479"/>
      <c r="N759" s="479"/>
      <c r="O759" s="479"/>
      <c r="P759" s="479"/>
      <c r="Q759" s="479"/>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79"/>
      <c r="D760" s="479"/>
      <c r="E760" s="479"/>
      <c r="F760" s="479"/>
      <c r="G760" s="479"/>
      <c r="H760" s="479"/>
      <c r="I760" s="479"/>
      <c r="J760" s="479"/>
      <c r="K760" s="479"/>
      <c r="L760" s="479"/>
      <c r="M760" s="479"/>
      <c r="N760" s="479"/>
      <c r="O760" s="479"/>
      <c r="P760" s="479"/>
      <c r="Q760" s="479"/>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79"/>
      <c r="D761" s="479"/>
      <c r="E761" s="479"/>
      <c r="F761" s="479"/>
      <c r="G761" s="479"/>
      <c r="H761" s="479"/>
      <c r="I761" s="479"/>
      <c r="J761" s="479"/>
      <c r="K761" s="479"/>
      <c r="L761" s="479"/>
      <c r="M761" s="479"/>
      <c r="N761" s="479"/>
      <c r="O761" s="479"/>
      <c r="P761" s="479"/>
      <c r="Q761" s="479"/>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79"/>
      <c r="D762" s="479"/>
      <c r="E762" s="479"/>
      <c r="F762" s="479"/>
      <c r="G762" s="479"/>
      <c r="H762" s="479"/>
      <c r="I762" s="479"/>
      <c r="J762" s="479"/>
      <c r="K762" s="479"/>
      <c r="L762" s="479"/>
      <c r="M762" s="479"/>
      <c r="N762" s="479"/>
      <c r="O762" s="479"/>
      <c r="P762" s="479"/>
      <c r="Q762" s="479"/>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79"/>
      <c r="D763" s="479"/>
      <c r="E763" s="479"/>
      <c r="F763" s="479"/>
      <c r="G763" s="479"/>
      <c r="H763" s="479"/>
      <c r="I763" s="479"/>
      <c r="J763" s="479"/>
      <c r="K763" s="479"/>
      <c r="L763" s="479"/>
      <c r="M763" s="479"/>
      <c r="N763" s="479"/>
      <c r="O763" s="479"/>
      <c r="P763" s="479"/>
      <c r="Q763" s="479"/>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79"/>
      <c r="D764" s="479"/>
      <c r="E764" s="479"/>
      <c r="F764" s="479"/>
      <c r="G764" s="479"/>
      <c r="H764" s="479"/>
      <c r="I764" s="479"/>
      <c r="J764" s="479"/>
      <c r="K764" s="479"/>
      <c r="L764" s="479"/>
      <c r="M764" s="479"/>
      <c r="N764" s="479"/>
      <c r="O764" s="479"/>
      <c r="P764" s="479"/>
      <c r="Q764" s="479"/>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79"/>
      <c r="D765" s="479"/>
      <c r="E765" s="479"/>
      <c r="F765" s="479"/>
      <c r="G765" s="479"/>
      <c r="H765" s="479"/>
      <c r="I765" s="479"/>
      <c r="J765" s="479"/>
      <c r="K765" s="479"/>
      <c r="L765" s="479"/>
      <c r="M765" s="479"/>
      <c r="N765" s="479"/>
      <c r="O765" s="479"/>
      <c r="P765" s="479"/>
      <c r="Q765" s="479"/>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79"/>
      <c r="D766" s="479"/>
      <c r="E766" s="479"/>
      <c r="F766" s="479"/>
      <c r="G766" s="479"/>
      <c r="H766" s="479"/>
      <c r="I766" s="479"/>
      <c r="J766" s="479"/>
      <c r="K766" s="479"/>
      <c r="L766" s="479"/>
      <c r="M766" s="479"/>
      <c r="N766" s="479"/>
      <c r="O766" s="479"/>
      <c r="P766" s="479"/>
      <c r="Q766" s="479"/>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79"/>
      <c r="D767" s="479"/>
      <c r="E767" s="479"/>
      <c r="F767" s="479"/>
      <c r="G767" s="479"/>
      <c r="H767" s="479"/>
      <c r="I767" s="479"/>
      <c r="J767" s="479"/>
      <c r="K767" s="479"/>
      <c r="L767" s="479"/>
      <c r="M767" s="479"/>
      <c r="N767" s="479"/>
      <c r="O767" s="479"/>
      <c r="P767" s="479"/>
      <c r="Q767" s="479"/>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79"/>
      <c r="D768" s="479"/>
      <c r="E768" s="479"/>
      <c r="F768" s="479"/>
      <c r="G768" s="479"/>
      <c r="H768" s="479"/>
      <c r="I768" s="479"/>
      <c r="J768" s="479"/>
      <c r="K768" s="479"/>
      <c r="L768" s="479"/>
      <c r="M768" s="479"/>
      <c r="N768" s="479"/>
      <c r="O768" s="479"/>
      <c r="P768" s="479"/>
      <c r="Q768" s="479"/>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79"/>
      <c r="D769" s="479"/>
      <c r="E769" s="479"/>
      <c r="F769" s="479"/>
      <c r="G769" s="479"/>
      <c r="H769" s="479"/>
      <c r="I769" s="479"/>
      <c r="J769" s="479"/>
      <c r="K769" s="479"/>
      <c r="L769" s="479"/>
      <c r="M769" s="479"/>
      <c r="N769" s="479"/>
      <c r="O769" s="479"/>
      <c r="P769" s="479"/>
      <c r="Q769" s="479"/>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79"/>
      <c r="D770" s="479"/>
      <c r="E770" s="479"/>
      <c r="F770" s="479"/>
      <c r="G770" s="479"/>
      <c r="H770" s="479"/>
      <c r="I770" s="479"/>
      <c r="J770" s="479"/>
      <c r="K770" s="479"/>
      <c r="L770" s="479"/>
      <c r="M770" s="479"/>
      <c r="N770" s="479"/>
      <c r="O770" s="479"/>
      <c r="P770" s="479"/>
      <c r="Q770" s="479"/>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79"/>
      <c r="D771" s="479"/>
      <c r="E771" s="479"/>
      <c r="F771" s="479"/>
      <c r="G771" s="479"/>
      <c r="H771" s="479"/>
      <c r="I771" s="479"/>
      <c r="J771" s="479"/>
      <c r="K771" s="479"/>
      <c r="L771" s="479"/>
      <c r="M771" s="479"/>
      <c r="N771" s="479"/>
      <c r="O771" s="479"/>
      <c r="P771" s="479"/>
      <c r="Q771" s="479"/>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79"/>
      <c r="D772" s="479"/>
      <c r="E772" s="479"/>
      <c r="F772" s="479"/>
      <c r="G772" s="479"/>
      <c r="H772" s="479"/>
      <c r="I772" s="479"/>
      <c r="J772" s="479"/>
      <c r="K772" s="479"/>
      <c r="L772" s="479"/>
      <c r="M772" s="479"/>
      <c r="N772" s="479"/>
      <c r="O772" s="479"/>
      <c r="P772" s="479"/>
      <c r="Q772" s="479"/>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79"/>
      <c r="D773" s="479"/>
      <c r="E773" s="479"/>
      <c r="F773" s="479"/>
      <c r="G773" s="479"/>
      <c r="H773" s="479"/>
      <c r="I773" s="479"/>
      <c r="J773" s="479"/>
      <c r="K773" s="479"/>
      <c r="L773" s="479"/>
      <c r="M773" s="479"/>
      <c r="N773" s="479"/>
      <c r="O773" s="479"/>
      <c r="P773" s="479"/>
      <c r="Q773" s="479"/>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79"/>
      <c r="D774" s="479"/>
      <c r="E774" s="479"/>
      <c r="F774" s="479"/>
      <c r="G774" s="479"/>
      <c r="H774" s="479"/>
      <c r="I774" s="479"/>
      <c r="J774" s="479"/>
      <c r="K774" s="479"/>
      <c r="L774" s="479"/>
      <c r="M774" s="479"/>
      <c r="N774" s="479"/>
      <c r="O774" s="479"/>
      <c r="P774" s="479"/>
      <c r="Q774" s="479"/>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79"/>
      <c r="D775" s="479"/>
      <c r="E775" s="479"/>
      <c r="F775" s="479"/>
      <c r="G775" s="479"/>
      <c r="H775" s="479"/>
      <c r="I775" s="479"/>
      <c r="J775" s="479"/>
      <c r="K775" s="479"/>
      <c r="L775" s="479"/>
      <c r="M775" s="479"/>
      <c r="N775" s="479"/>
      <c r="O775" s="479"/>
      <c r="P775" s="479"/>
      <c r="Q775" s="479"/>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79"/>
      <c r="D776" s="479"/>
      <c r="E776" s="479"/>
      <c r="F776" s="479"/>
      <c r="G776" s="479"/>
      <c r="H776" s="479"/>
      <c r="I776" s="479"/>
      <c r="J776" s="479"/>
      <c r="K776" s="479"/>
      <c r="L776" s="479"/>
      <c r="M776" s="479"/>
      <c r="N776" s="479"/>
      <c r="O776" s="479"/>
      <c r="P776" s="479"/>
      <c r="Q776" s="479"/>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79"/>
      <c r="D777" s="479"/>
      <c r="E777" s="479"/>
      <c r="F777" s="479"/>
      <c r="G777" s="479"/>
      <c r="H777" s="479"/>
      <c r="I777" s="479"/>
      <c r="J777" s="479"/>
      <c r="K777" s="479"/>
      <c r="L777" s="479"/>
      <c r="M777" s="479"/>
      <c r="N777" s="479"/>
      <c r="O777" s="479"/>
      <c r="P777" s="479"/>
      <c r="Q777" s="479"/>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79"/>
      <c r="D778" s="479"/>
      <c r="E778" s="479"/>
      <c r="F778" s="479"/>
      <c r="G778" s="479"/>
      <c r="H778" s="479"/>
      <c r="I778" s="479"/>
      <c r="J778" s="479"/>
      <c r="K778" s="479"/>
      <c r="L778" s="479"/>
      <c r="M778" s="479"/>
      <c r="N778" s="479"/>
      <c r="O778" s="479"/>
      <c r="P778" s="479"/>
      <c r="Q778" s="479"/>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79"/>
      <c r="D779" s="479"/>
      <c r="E779" s="479"/>
      <c r="F779" s="479"/>
      <c r="G779" s="479"/>
      <c r="H779" s="479"/>
      <c r="I779" s="479"/>
      <c r="J779" s="479"/>
      <c r="K779" s="479"/>
      <c r="L779" s="479"/>
      <c r="M779" s="479"/>
      <c r="N779" s="479"/>
      <c r="O779" s="479"/>
      <c r="P779" s="479"/>
      <c r="Q779" s="479"/>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79"/>
      <c r="D780" s="479"/>
      <c r="E780" s="479"/>
      <c r="F780" s="479"/>
      <c r="G780" s="479"/>
      <c r="H780" s="479"/>
      <c r="I780" s="479"/>
      <c r="J780" s="479"/>
      <c r="K780" s="479"/>
      <c r="L780" s="479"/>
      <c r="M780" s="479"/>
      <c r="N780" s="479"/>
      <c r="O780" s="479"/>
      <c r="P780" s="479"/>
      <c r="Q780" s="479"/>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79"/>
      <c r="D781" s="479"/>
      <c r="E781" s="479"/>
      <c r="F781" s="479"/>
      <c r="G781" s="479"/>
      <c r="H781" s="479"/>
      <c r="I781" s="479"/>
      <c r="J781" s="479"/>
      <c r="K781" s="479"/>
      <c r="L781" s="479"/>
      <c r="M781" s="479"/>
      <c r="N781" s="479"/>
      <c r="O781" s="479"/>
      <c r="P781" s="479"/>
      <c r="Q781" s="479"/>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79"/>
      <c r="D782" s="479"/>
      <c r="E782" s="479"/>
      <c r="F782" s="479"/>
      <c r="G782" s="479"/>
      <c r="H782" s="479"/>
      <c r="I782" s="479"/>
      <c r="J782" s="479"/>
      <c r="K782" s="479"/>
      <c r="L782" s="479"/>
      <c r="M782" s="479"/>
      <c r="N782" s="479"/>
      <c r="O782" s="479"/>
      <c r="P782" s="479"/>
      <c r="Q782" s="479"/>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79"/>
      <c r="D783" s="479"/>
      <c r="E783" s="479"/>
      <c r="F783" s="479"/>
      <c r="G783" s="479"/>
      <c r="H783" s="479"/>
      <c r="I783" s="479"/>
      <c r="J783" s="479"/>
      <c r="K783" s="479"/>
      <c r="L783" s="479"/>
      <c r="M783" s="479"/>
      <c r="N783" s="479"/>
      <c r="O783" s="479"/>
      <c r="P783" s="479"/>
      <c r="Q783" s="479"/>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79"/>
      <c r="D784" s="479"/>
      <c r="E784" s="479"/>
      <c r="F784" s="479"/>
      <c r="G784" s="479"/>
      <c r="H784" s="479"/>
      <c r="I784" s="479"/>
      <c r="J784" s="479"/>
      <c r="K784" s="479"/>
      <c r="L784" s="479"/>
      <c r="M784" s="479"/>
      <c r="N784" s="479"/>
      <c r="O784" s="479"/>
      <c r="P784" s="479"/>
      <c r="Q784" s="479"/>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79"/>
      <c r="D785" s="479"/>
      <c r="E785" s="479"/>
      <c r="F785" s="479"/>
      <c r="G785" s="479"/>
      <c r="H785" s="479"/>
      <c r="I785" s="479"/>
      <c r="J785" s="479"/>
      <c r="K785" s="479"/>
      <c r="L785" s="479"/>
      <c r="M785" s="479"/>
      <c r="N785" s="479"/>
      <c r="O785" s="479"/>
      <c r="P785" s="479"/>
      <c r="Q785" s="479"/>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79"/>
      <c r="D786" s="479"/>
      <c r="E786" s="479"/>
      <c r="F786" s="479"/>
      <c r="G786" s="479"/>
      <c r="H786" s="479"/>
      <c r="I786" s="479"/>
      <c r="J786" s="479"/>
      <c r="K786" s="479"/>
      <c r="L786" s="479"/>
      <c r="M786" s="479"/>
      <c r="N786" s="479"/>
      <c r="O786" s="479"/>
      <c r="P786" s="479"/>
      <c r="Q786" s="479"/>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79"/>
      <c r="D787" s="479"/>
      <c r="E787" s="479"/>
      <c r="F787" s="479"/>
      <c r="G787" s="479"/>
      <c r="H787" s="479"/>
      <c r="I787" s="479"/>
      <c r="J787" s="479"/>
      <c r="K787" s="479"/>
      <c r="L787" s="479"/>
      <c r="M787" s="479"/>
      <c r="N787" s="479"/>
      <c r="O787" s="479"/>
      <c r="P787" s="479"/>
      <c r="Q787" s="479"/>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79"/>
      <c r="D788" s="479"/>
      <c r="E788" s="479"/>
      <c r="F788" s="479"/>
      <c r="G788" s="479"/>
      <c r="H788" s="479"/>
      <c r="I788" s="479"/>
      <c r="J788" s="479"/>
      <c r="K788" s="479"/>
      <c r="L788" s="479"/>
      <c r="M788" s="479"/>
      <c r="N788" s="479"/>
      <c r="O788" s="479"/>
      <c r="P788" s="479"/>
      <c r="Q788" s="479"/>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79"/>
      <c r="D789" s="479"/>
      <c r="E789" s="479"/>
      <c r="F789" s="479"/>
      <c r="G789" s="479"/>
      <c r="H789" s="479"/>
      <c r="I789" s="479"/>
      <c r="J789" s="479"/>
      <c r="K789" s="479"/>
      <c r="L789" s="479"/>
      <c r="M789" s="479"/>
      <c r="N789" s="479"/>
      <c r="O789" s="479"/>
      <c r="P789" s="479"/>
      <c r="Q789" s="479"/>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79"/>
      <c r="D790" s="479"/>
      <c r="E790" s="479"/>
      <c r="F790" s="479"/>
      <c r="G790" s="479"/>
      <c r="H790" s="479"/>
      <c r="I790" s="479"/>
      <c r="J790" s="479"/>
      <c r="K790" s="479"/>
      <c r="L790" s="479"/>
      <c r="M790" s="479"/>
      <c r="N790" s="479"/>
      <c r="O790" s="479"/>
      <c r="P790" s="479"/>
      <c r="Q790" s="479"/>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79"/>
      <c r="D791" s="479"/>
      <c r="E791" s="479"/>
      <c r="F791" s="479"/>
      <c r="G791" s="479"/>
      <c r="H791" s="479"/>
      <c r="I791" s="479"/>
      <c r="J791" s="479"/>
      <c r="K791" s="479"/>
      <c r="L791" s="479"/>
      <c r="M791" s="479"/>
      <c r="N791" s="479"/>
      <c r="O791" s="479"/>
      <c r="P791" s="479"/>
      <c r="Q791" s="479"/>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79"/>
      <c r="D792" s="479"/>
      <c r="E792" s="479"/>
      <c r="F792" s="479"/>
      <c r="G792" s="479"/>
      <c r="H792" s="479"/>
      <c r="I792" s="479"/>
      <c r="J792" s="479"/>
      <c r="K792" s="479"/>
      <c r="L792" s="479"/>
      <c r="M792" s="479"/>
      <c r="N792" s="479"/>
      <c r="O792" s="479"/>
      <c r="P792" s="479"/>
      <c r="Q792" s="479"/>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79"/>
      <c r="D793" s="479"/>
      <c r="E793" s="479"/>
      <c r="F793" s="479"/>
      <c r="G793" s="479"/>
      <c r="H793" s="479"/>
      <c r="I793" s="479"/>
      <c r="J793" s="479"/>
      <c r="K793" s="479"/>
      <c r="L793" s="479"/>
      <c r="M793" s="479"/>
      <c r="N793" s="479"/>
      <c r="O793" s="479"/>
      <c r="P793" s="479"/>
      <c r="Q793" s="479"/>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79"/>
      <c r="D794" s="479"/>
      <c r="E794" s="479"/>
      <c r="F794" s="479"/>
      <c r="G794" s="479"/>
      <c r="H794" s="479"/>
      <c r="I794" s="479"/>
      <c r="J794" s="479"/>
      <c r="K794" s="479"/>
      <c r="L794" s="479"/>
      <c r="M794" s="479"/>
      <c r="N794" s="479"/>
      <c r="O794" s="479"/>
      <c r="P794" s="479"/>
      <c r="Q794" s="479"/>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79"/>
      <c r="D795" s="479"/>
      <c r="E795" s="479"/>
      <c r="F795" s="479"/>
      <c r="G795" s="479"/>
      <c r="H795" s="479"/>
      <c r="I795" s="479"/>
      <c r="J795" s="479"/>
      <c r="K795" s="479"/>
      <c r="L795" s="479"/>
      <c r="M795" s="479"/>
      <c r="N795" s="479"/>
      <c r="O795" s="479"/>
      <c r="P795" s="479"/>
      <c r="Q795" s="479"/>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79"/>
      <c r="D796" s="479"/>
      <c r="E796" s="479"/>
      <c r="F796" s="479"/>
      <c r="G796" s="479"/>
      <c r="H796" s="479"/>
      <c r="I796" s="479"/>
      <c r="J796" s="479"/>
      <c r="K796" s="479"/>
      <c r="L796" s="479"/>
      <c r="M796" s="479"/>
      <c r="N796" s="479"/>
      <c r="O796" s="479"/>
      <c r="P796" s="479"/>
      <c r="Q796" s="479"/>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79"/>
      <c r="D797" s="479"/>
      <c r="E797" s="479"/>
      <c r="F797" s="479"/>
      <c r="G797" s="479"/>
      <c r="H797" s="479"/>
      <c r="I797" s="479"/>
      <c r="J797" s="479"/>
      <c r="K797" s="479"/>
      <c r="L797" s="479"/>
      <c r="M797" s="479"/>
      <c r="N797" s="479"/>
      <c r="O797" s="479"/>
      <c r="P797" s="479"/>
      <c r="Q797" s="479"/>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79"/>
      <c r="D798" s="479"/>
      <c r="E798" s="479"/>
      <c r="F798" s="479"/>
      <c r="G798" s="479"/>
      <c r="H798" s="479"/>
      <c r="I798" s="479"/>
      <c r="J798" s="479"/>
      <c r="K798" s="479"/>
      <c r="L798" s="479"/>
      <c r="M798" s="479"/>
      <c r="N798" s="479"/>
      <c r="O798" s="479"/>
      <c r="P798" s="479"/>
      <c r="Q798" s="479"/>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79"/>
      <c r="D799" s="479"/>
      <c r="E799" s="479"/>
      <c r="F799" s="479"/>
      <c r="G799" s="479"/>
      <c r="H799" s="479"/>
      <c r="I799" s="479"/>
      <c r="J799" s="479"/>
      <c r="K799" s="479"/>
      <c r="L799" s="479"/>
      <c r="M799" s="479"/>
      <c r="N799" s="479"/>
      <c r="O799" s="479"/>
      <c r="P799" s="479"/>
      <c r="Q799" s="479"/>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79"/>
      <c r="D800" s="479"/>
      <c r="E800" s="479"/>
      <c r="F800" s="479"/>
      <c r="G800" s="479"/>
      <c r="H800" s="479"/>
      <c r="I800" s="479"/>
      <c r="J800" s="479"/>
      <c r="K800" s="479"/>
      <c r="L800" s="479"/>
      <c r="M800" s="479"/>
      <c r="N800" s="479"/>
      <c r="O800" s="479"/>
      <c r="P800" s="479"/>
      <c r="Q800" s="479"/>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79"/>
      <c r="D801" s="479"/>
      <c r="E801" s="479"/>
      <c r="F801" s="479"/>
      <c r="G801" s="479"/>
      <c r="H801" s="479"/>
      <c r="I801" s="479"/>
      <c r="J801" s="479"/>
      <c r="K801" s="479"/>
      <c r="L801" s="479"/>
      <c r="M801" s="479"/>
      <c r="N801" s="479"/>
      <c r="O801" s="479"/>
      <c r="P801" s="479"/>
      <c r="Q801" s="479"/>
    </row>
    <row r="802" ht="25.15" customHeight="true" x14ac:dyDescent="0.2">
      <c r="C802" s="479"/>
      <c r="D802" s="479"/>
      <c r="E802" s="479"/>
      <c r="F802" s="479"/>
      <c r="G802" s="479"/>
      <c r="H802" s="479"/>
      <c r="I802" s="479"/>
      <c r="J802" s="479"/>
      <c r="K802" s="479"/>
      <c r="L802" s="479"/>
      <c r="M802" s="479"/>
      <c r="N802" s="479"/>
      <c r="O802" s="479"/>
      <c r="P802" s="479"/>
      <c r="Q802" s="479"/>
    </row>
    <row r="803" ht="25.15" customHeight="true" x14ac:dyDescent="0.2">
      <c r="C803" s="479"/>
      <c r="D803" s="479"/>
      <c r="E803" s="479"/>
      <c r="F803" s="479"/>
      <c r="G803" s="479"/>
      <c r="H803" s="479"/>
      <c r="I803" s="479"/>
      <c r="J803" s="479"/>
      <c r="K803" s="479"/>
      <c r="L803" s="479"/>
      <c r="M803" s="479"/>
      <c r="N803" s="479"/>
      <c r="O803" s="479"/>
      <c r="P803" s="479"/>
      <c r="Q803" s="479"/>
    </row>
    <row r="804" ht="25.15" customHeight="true" x14ac:dyDescent="0.2">
      <c r="C804" s="479"/>
      <c r="D804" s="479"/>
      <c r="E804" s="479"/>
      <c r="F804" s="479"/>
      <c r="G804" s="479"/>
      <c r="H804" s="479"/>
      <c r="I804" s="479"/>
      <c r="J804" s="479"/>
      <c r="K804" s="479"/>
      <c r="L804" s="479"/>
      <c r="M804" s="479"/>
      <c r="N804" s="479"/>
      <c r="O804" s="479"/>
      <c r="P804" s="479"/>
      <c r="Q804" s="479"/>
    </row>
    <row r="805" ht="25.15" customHeight="true" x14ac:dyDescent="0.2">
      <c r="C805" s="479"/>
      <c r="D805" s="479"/>
      <c r="E805" s="479"/>
      <c r="F805" s="479"/>
      <c r="G805" s="479"/>
      <c r="H805" s="479"/>
      <c r="I805" s="479"/>
      <c r="J805" s="479"/>
      <c r="K805" s="479"/>
      <c r="L805" s="479"/>
      <c r="M805" s="479"/>
      <c r="N805" s="479"/>
      <c r="O805" s="479"/>
      <c r="P805" s="479"/>
      <c r="Q805" s="479"/>
    </row>
    <row r="806" ht="25.15" customHeight="true" x14ac:dyDescent="0.2">
      <c r="C806" s="479"/>
      <c r="D806" s="479"/>
      <c r="E806" s="479"/>
      <c r="F806" s="479"/>
      <c r="G806" s="479"/>
      <c r="H806" s="479"/>
      <c r="I806" s="479"/>
      <c r="J806" s="479"/>
      <c r="K806" s="479"/>
      <c r="L806" s="479"/>
      <c r="M806" s="479"/>
      <c r="N806" s="479"/>
      <c r="O806" s="479"/>
      <c r="P806" s="479"/>
      <c r="Q806" s="479"/>
    </row>
    <row r="807" ht="25.15" customHeight="true" x14ac:dyDescent="0.2">
      <c r="C807" s="479"/>
      <c r="D807" s="479"/>
      <c r="E807" s="479"/>
      <c r="F807" s="479"/>
      <c r="G807" s="479"/>
      <c r="H807" s="479"/>
      <c r="I807" s="479"/>
      <c r="J807" s="479"/>
      <c r="K807" s="479"/>
      <c r="L807" s="479"/>
      <c r="M807" s="479"/>
      <c r="N807" s="479"/>
      <c r="O807" s="479"/>
      <c r="P807" s="479"/>
      <c r="Q807" s="479"/>
    </row>
    <row r="808" ht="25.15" customHeight="true" x14ac:dyDescent="0.2">
      <c r="C808" s="479"/>
      <c r="D808" s="479"/>
      <c r="E808" s="479"/>
      <c r="F808" s="479"/>
      <c r="G808" s="479"/>
      <c r="H808" s="479"/>
      <c r="I808" s="479"/>
      <c r="J808" s="479"/>
      <c r="K808" s="479"/>
      <c r="L808" s="479"/>
      <c r="M808" s="479"/>
      <c r="N808" s="479"/>
      <c r="O808" s="479"/>
      <c r="P808" s="479"/>
      <c r="Q808" s="479"/>
    </row>
    <row r="809" ht="25.15" customHeight="true" x14ac:dyDescent="0.2">
      <c r="C809" s="479"/>
      <c r="D809" s="479"/>
      <c r="E809" s="479"/>
      <c r="F809" s="479"/>
      <c r="G809" s="479"/>
      <c r="H809" s="479"/>
      <c r="I809" s="479"/>
      <c r="J809" s="479"/>
      <c r="K809" s="479"/>
      <c r="L809" s="479"/>
      <c r="M809" s="479"/>
      <c r="N809" s="479"/>
      <c r="O809" s="479"/>
      <c r="P809" s="479"/>
      <c r="Q809" s="479"/>
    </row>
    <row r="810" ht="25.15" customHeight="true" x14ac:dyDescent="0.2">
      <c r="C810" s="479"/>
      <c r="D810" s="479"/>
      <c r="E810" s="479"/>
      <c r="F810" s="479"/>
      <c r="G810" s="479"/>
      <c r="H810" s="479"/>
      <c r="I810" s="479"/>
      <c r="J810" s="479"/>
      <c r="K810" s="479"/>
      <c r="L810" s="479"/>
      <c r="M810" s="479"/>
      <c r="N810" s="479"/>
      <c r="O810" s="479"/>
      <c r="P810" s="479"/>
      <c r="Q810" s="479"/>
    </row>
    <row r="811" ht="25.15" customHeight="true" x14ac:dyDescent="0.2">
      <c r="C811" s="479"/>
      <c r="D811" s="479"/>
      <c r="E811" s="479"/>
      <c r="F811" s="479"/>
      <c r="G811" s="479"/>
      <c r="H811" s="479"/>
      <c r="I811" s="479"/>
      <c r="J811" s="479"/>
      <c r="K811" s="479"/>
      <c r="L811" s="479"/>
      <c r="M811" s="479"/>
      <c r="N811" s="479"/>
      <c r="O811" s="479"/>
      <c r="P811" s="479"/>
      <c r="Q811" s="479"/>
    </row>
    <row r="812" ht="25.15" customHeight="true" x14ac:dyDescent="0.2">
      <c r="C812" s="479"/>
      <c r="D812" s="479"/>
      <c r="E812" s="479"/>
      <c r="F812" s="479"/>
      <c r="G812" s="479"/>
      <c r="H812" s="479"/>
      <c r="I812" s="479"/>
      <c r="J812" s="479"/>
      <c r="K812" s="479"/>
      <c r="L812" s="479"/>
      <c r="M812" s="479"/>
      <c r="N812" s="479"/>
      <c r="O812" s="479"/>
      <c r="P812" s="479"/>
      <c r="Q812" s="479"/>
    </row>
    <row r="813" ht="25.15" customHeight="true" x14ac:dyDescent="0.2">
      <c r="C813" s="479"/>
      <c r="D813" s="479"/>
      <c r="E813" s="479"/>
      <c r="F813" s="479"/>
      <c r="G813" s="479"/>
      <c r="H813" s="479"/>
      <c r="I813" s="479"/>
      <c r="J813" s="479"/>
      <c r="K813" s="479"/>
      <c r="L813" s="479"/>
      <c r="M813" s="479"/>
      <c r="N813" s="479"/>
      <c r="O813" s="479"/>
      <c r="P813" s="479"/>
      <c r="Q813" s="479"/>
    </row>
    <row r="814" ht="25.15" customHeight="true" x14ac:dyDescent="0.2">
      <c r="C814" s="479"/>
      <c r="D814" s="479"/>
      <c r="E814" s="479"/>
      <c r="F814" s="479"/>
      <c r="G814" s="479"/>
      <c r="H814" s="479"/>
      <c r="I814" s="479"/>
      <c r="J814" s="479"/>
      <c r="K814" s="479"/>
      <c r="L814" s="479"/>
      <c r="M814" s="479"/>
      <c r="N814" s="479"/>
      <c r="O814" s="479"/>
      <c r="P814" s="479"/>
      <c r="Q814" s="479"/>
    </row>
    <row r="815" ht="25.15" customHeight="true" x14ac:dyDescent="0.2">
      <c r="C815" s="479"/>
      <c r="D815" s="479"/>
      <c r="E815" s="479"/>
      <c r="F815" s="479"/>
      <c r="G815" s="479"/>
      <c r="H815" s="479"/>
      <c r="I815" s="479"/>
      <c r="J815" s="479"/>
      <c r="K815" s="479"/>
      <c r="L815" s="479"/>
      <c r="M815" s="479"/>
      <c r="N815" s="479"/>
      <c r="O815" s="479"/>
      <c r="P815" s="479"/>
      <c r="Q815" s="479"/>
    </row>
    <row r="816" ht="25.15" customHeight="true" x14ac:dyDescent="0.2">
      <c r="C816" s="479"/>
      <c r="D816" s="479"/>
      <c r="E816" s="479"/>
      <c r="F816" s="479"/>
      <c r="G816" s="479"/>
      <c r="H816" s="479"/>
      <c r="I816" s="479"/>
      <c r="J816" s="479"/>
      <c r="K816" s="479"/>
      <c r="L816" s="479"/>
      <c r="M816" s="479"/>
      <c r="N816" s="479"/>
      <c r="O816" s="479"/>
      <c r="P816" s="479"/>
      <c r="Q816" s="479"/>
    </row>
    <row r="817" ht="25.15" customHeight="true" x14ac:dyDescent="0.2">
      <c r="C817" s="479"/>
      <c r="D817" s="479"/>
      <c r="E817" s="479"/>
      <c r="F817" s="479"/>
      <c r="G817" s="479"/>
      <c r="H817" s="479"/>
      <c r="I817" s="479"/>
      <c r="J817" s="479"/>
      <c r="K817" s="479"/>
      <c r="L817" s="479"/>
      <c r="M817" s="479"/>
      <c r="N817" s="479"/>
      <c r="O817" s="479"/>
      <c r="P817" s="479"/>
      <c r="Q817" s="479"/>
    </row>
    <row r="818" ht="25.15" customHeight="true" x14ac:dyDescent="0.2">
      <c r="C818" s="479"/>
      <c r="D818" s="479"/>
      <c r="E818" s="479"/>
      <c r="F818" s="479"/>
      <c r="G818" s="479"/>
      <c r="H818" s="479"/>
      <c r="I818" s="479"/>
      <c r="J818" s="479"/>
      <c r="K818" s="479"/>
      <c r="L818" s="479"/>
      <c r="M818" s="479"/>
      <c r="N818" s="479"/>
      <c r="O818" s="479"/>
      <c r="P818" s="479"/>
      <c r="Q818" s="479"/>
    </row>
    <row r="819" ht="25.15" customHeight="true" x14ac:dyDescent="0.2">
      <c r="C819" s="479"/>
      <c r="D819" s="479"/>
      <c r="E819" s="479"/>
      <c r="F819" s="479"/>
      <c r="G819" s="479"/>
      <c r="H819" s="479"/>
      <c r="I819" s="479"/>
      <c r="J819" s="479"/>
      <c r="K819" s="479"/>
      <c r="L819" s="479"/>
      <c r="M819" s="479"/>
      <c r="N819" s="479"/>
      <c r="O819" s="479"/>
      <c r="P819" s="479"/>
      <c r="Q819" s="479"/>
    </row>
    <row r="820" ht="25.15" customHeight="true" x14ac:dyDescent="0.2">
      <c r="C820" s="479"/>
      <c r="D820" s="479"/>
      <c r="E820" s="479"/>
      <c r="F820" s="479"/>
      <c r="G820" s="479"/>
      <c r="H820" s="479"/>
      <c r="I820" s="479"/>
      <c r="J820" s="479"/>
      <c r="K820" s="479"/>
      <c r="L820" s="479"/>
      <c r="M820" s="479"/>
      <c r="N820" s="479"/>
      <c r="O820" s="479"/>
      <c r="P820" s="479"/>
      <c r="Q820" s="479"/>
    </row>
    <row r="821" ht="25.15" customHeight="true" x14ac:dyDescent="0.2">
      <c r="C821" s="479"/>
      <c r="D821" s="479"/>
      <c r="E821" s="479"/>
      <c r="F821" s="479"/>
      <c r="G821" s="479"/>
      <c r="H821" s="479"/>
      <c r="I821" s="479"/>
      <c r="J821" s="479"/>
      <c r="K821" s="479"/>
      <c r="L821" s="479"/>
      <c r="M821" s="479"/>
      <c r="N821" s="479"/>
      <c r="O821" s="479"/>
      <c r="P821" s="479"/>
      <c r="Q821" s="479"/>
    </row>
    <row r="822" ht="25.15" customHeight="true" x14ac:dyDescent="0.2">
      <c r="C822" s="479"/>
      <c r="D822" s="479"/>
      <c r="E822" s="479"/>
      <c r="F822" s="479"/>
      <c r="G822" s="479"/>
      <c r="H822" s="479"/>
      <c r="I822" s="479"/>
      <c r="J822" s="479"/>
      <c r="K822" s="479"/>
      <c r="L822" s="479"/>
      <c r="M822" s="479"/>
      <c r="N822" s="479"/>
      <c r="O822" s="479"/>
      <c r="P822" s="479"/>
      <c r="Q822" s="479"/>
    </row>
    <row r="823" ht="25.15" customHeight="true" x14ac:dyDescent="0.2">
      <c r="C823" s="479"/>
      <c r="D823" s="479"/>
      <c r="E823" s="479"/>
      <c r="F823" s="479"/>
      <c r="G823" s="479"/>
      <c r="H823" s="479"/>
      <c r="I823" s="479"/>
      <c r="J823" s="479"/>
      <c r="K823" s="479"/>
      <c r="L823" s="479"/>
      <c r="M823" s="479"/>
      <c r="N823" s="479"/>
      <c r="O823" s="479"/>
      <c r="P823" s="479"/>
      <c r="Q823" s="479"/>
    </row>
    <row r="824" ht="25.15" customHeight="true" x14ac:dyDescent="0.2">
      <c r="C824" s="479"/>
      <c r="D824" s="479"/>
      <c r="E824" s="479"/>
      <c r="F824" s="479"/>
      <c r="G824" s="479"/>
      <c r="H824" s="479"/>
      <c r="I824" s="479"/>
      <c r="J824" s="479"/>
      <c r="K824" s="479"/>
      <c r="L824" s="479"/>
      <c r="M824" s="479"/>
      <c r="N824" s="479"/>
      <c r="O824" s="479"/>
      <c r="P824" s="479"/>
      <c r="Q824" s="479"/>
    </row>
    <row r="825" ht="25.15" customHeight="true" x14ac:dyDescent="0.2">
      <c r="C825" s="479"/>
      <c r="D825" s="479"/>
      <c r="E825" s="479"/>
      <c r="F825" s="479"/>
      <c r="G825" s="479"/>
      <c r="H825" s="479"/>
      <c r="I825" s="479"/>
      <c r="J825" s="479"/>
      <c r="K825" s="479"/>
      <c r="L825" s="479"/>
      <c r="M825" s="479"/>
      <c r="N825" s="479"/>
      <c r="O825" s="479"/>
      <c r="P825" s="479"/>
      <c r="Q825" s="479"/>
    </row>
    <row r="826" ht="25.15" customHeight="true" x14ac:dyDescent="0.2">
      <c r="C826" s="479"/>
      <c r="D826" s="479"/>
      <c r="E826" s="479"/>
      <c r="F826" s="479"/>
      <c r="G826" s="479"/>
      <c r="H826" s="479"/>
      <c r="I826" s="479"/>
      <c r="J826" s="479"/>
      <c r="K826" s="479"/>
      <c r="L826" s="479"/>
      <c r="M826" s="479"/>
      <c r="N826" s="479"/>
      <c r="O826" s="479"/>
      <c r="P826" s="479"/>
      <c r="Q826" s="479"/>
    </row>
    <row r="827" ht="25.15" customHeight="true" x14ac:dyDescent="0.2">
      <c r="C827" s="479"/>
      <c r="D827" s="479"/>
      <c r="E827" s="479"/>
      <c r="F827" s="479"/>
      <c r="G827" s="479"/>
      <c r="H827" s="479"/>
      <c r="I827" s="479"/>
      <c r="J827" s="479"/>
      <c r="K827" s="479"/>
      <c r="L827" s="479"/>
      <c r="M827" s="479"/>
      <c r="N827" s="479"/>
      <c r="O827" s="479"/>
      <c r="P827" s="479"/>
      <c r="Q827" s="479"/>
    </row>
    <row r="828" ht="25.15" customHeight="true" x14ac:dyDescent="0.2">
      <c r="C828" s="479"/>
      <c r="D828" s="479"/>
      <c r="E828" s="479"/>
      <c r="F828" s="479"/>
      <c r="G828" s="479"/>
      <c r="H828" s="479"/>
      <c r="I828" s="479"/>
      <c r="J828" s="479"/>
      <c r="K828" s="479"/>
      <c r="L828" s="479"/>
      <c r="M828" s="479"/>
      <c r="N828" s="479"/>
      <c r="O828" s="479"/>
      <c r="P828" s="479"/>
      <c r="Q828" s="479"/>
    </row>
    <row r="829" ht="25.15" customHeight="true" x14ac:dyDescent="0.2">
      <c r="C829" s="479"/>
      <c r="D829" s="479"/>
      <c r="E829" s="479"/>
      <c r="F829" s="479"/>
      <c r="G829" s="479"/>
      <c r="H829" s="479"/>
      <c r="I829" s="479"/>
      <c r="J829" s="479"/>
      <c r="K829" s="479"/>
      <c r="L829" s="479"/>
      <c r="M829" s="479"/>
      <c r="N829" s="479"/>
      <c r="O829" s="479"/>
      <c r="P829" s="479"/>
      <c r="Q829" s="479"/>
    </row>
    <row r="830" ht="25.15" customHeight="true" x14ac:dyDescent="0.2">
      <c r="C830" s="479"/>
      <c r="D830" s="479"/>
      <c r="E830" s="479"/>
      <c r="F830" s="479"/>
      <c r="G830" s="479"/>
      <c r="H830" s="479"/>
      <c r="I830" s="479"/>
      <c r="J830" s="479"/>
      <c r="K830" s="479"/>
      <c r="L830" s="479"/>
      <c r="M830" s="479"/>
      <c r="N830" s="479"/>
      <c r="O830" s="479"/>
      <c r="P830" s="479"/>
      <c r="Q830" s="479"/>
    </row>
    <row r="831" ht="25.15" customHeight="true" x14ac:dyDescent="0.2">
      <c r="C831" s="479"/>
      <c r="D831" s="479"/>
      <c r="E831" s="479"/>
      <c r="F831" s="479"/>
      <c r="G831" s="479"/>
      <c r="H831" s="479"/>
      <c r="I831" s="479"/>
      <c r="J831" s="479"/>
      <c r="K831" s="479"/>
      <c r="L831" s="479"/>
      <c r="M831" s="479"/>
      <c r="N831" s="479"/>
      <c r="O831" s="479"/>
      <c r="P831" s="479"/>
      <c r="Q831" s="479"/>
    </row>
    <row r="832" ht="25.15" customHeight="true" x14ac:dyDescent="0.2">
      <c r="C832" s="479"/>
      <c r="D832" s="479"/>
      <c r="E832" s="479"/>
      <c r="F832" s="479"/>
      <c r="G832" s="479"/>
      <c r="H832" s="479"/>
      <c r="I832" s="479"/>
      <c r="J832" s="479"/>
      <c r="K832" s="479"/>
      <c r="L832" s="479"/>
      <c r="M832" s="479"/>
      <c r="N832" s="479"/>
      <c r="O832" s="479"/>
      <c r="P832" s="479"/>
      <c r="Q832" s="479"/>
    </row>
    <row r="833" ht="25.15" customHeight="true" x14ac:dyDescent="0.2">
      <c r="C833" s="479"/>
      <c r="D833" s="479"/>
      <c r="E833" s="479"/>
      <c r="F833" s="479"/>
      <c r="G833" s="479"/>
      <c r="H833" s="479"/>
      <c r="I833" s="479"/>
      <c r="J833" s="479"/>
      <c r="K833" s="479"/>
      <c r="L833" s="479"/>
      <c r="M833" s="479"/>
      <c r="N833" s="479"/>
      <c r="O833" s="479"/>
      <c r="P833" s="479"/>
      <c r="Q833" s="479"/>
    </row>
    <row r="834" ht="25.15" customHeight="true" x14ac:dyDescent="0.2">
      <c r="C834" s="479"/>
      <c r="D834" s="479"/>
      <c r="E834" s="479"/>
      <c r="F834" s="479"/>
      <c r="G834" s="479"/>
      <c r="H834" s="479"/>
      <c r="I834" s="479"/>
      <c r="J834" s="479"/>
      <c r="K834" s="479"/>
      <c r="L834" s="479"/>
      <c r="M834" s="479"/>
      <c r="N834" s="479"/>
      <c r="O834" s="479"/>
      <c r="P834" s="479"/>
      <c r="Q834" s="479"/>
    </row>
    <row r="835" ht="25.15" customHeight="true" x14ac:dyDescent="0.2">
      <c r="C835" s="479"/>
      <c r="D835" s="479"/>
      <c r="E835" s="479"/>
      <c r="F835" s="479"/>
      <c r="G835" s="479"/>
      <c r="H835" s="479"/>
      <c r="I835" s="479"/>
      <c r="J835" s="479"/>
      <c r="K835" s="479"/>
      <c r="L835" s="479"/>
      <c r="M835" s="479"/>
      <c r="N835" s="479"/>
      <c r="O835" s="479"/>
      <c r="P835" s="479"/>
      <c r="Q835" s="479"/>
    </row>
    <row r="836" ht="25.15" customHeight="true" x14ac:dyDescent="0.2">
      <c r="C836" s="479"/>
      <c r="D836" s="479"/>
      <c r="E836" s="479"/>
      <c r="F836" s="479"/>
      <c r="G836" s="479"/>
      <c r="H836" s="479"/>
      <c r="I836" s="479"/>
      <c r="J836" s="479"/>
      <c r="K836" s="479"/>
      <c r="L836" s="479"/>
      <c r="M836" s="479"/>
      <c r="N836" s="479"/>
      <c r="O836" s="479"/>
      <c r="P836" s="479"/>
      <c r="Q836" s="479"/>
    </row>
    <row r="837" ht="25.15" customHeight="true" x14ac:dyDescent="0.2">
      <c r="C837" s="479"/>
      <c r="D837" s="479"/>
      <c r="E837" s="479"/>
      <c r="F837" s="479"/>
      <c r="G837" s="479"/>
      <c r="H837" s="479"/>
      <c r="I837" s="479"/>
      <c r="J837" s="479"/>
      <c r="K837" s="479"/>
      <c r="L837" s="479"/>
      <c r="M837" s="479"/>
      <c r="N837" s="479"/>
      <c r="O837" s="479"/>
      <c r="P837" s="479"/>
      <c r="Q837" s="479"/>
    </row>
    <row r="838" ht="25.15" customHeight="true" x14ac:dyDescent="0.2">
      <c r="C838" s="479"/>
      <c r="D838" s="479"/>
      <c r="E838" s="479"/>
      <c r="F838" s="479"/>
      <c r="G838" s="479"/>
      <c r="H838" s="479"/>
      <c r="I838" s="479"/>
      <c r="J838" s="479"/>
      <c r="K838" s="479"/>
      <c r="L838" s="479"/>
      <c r="M838" s="479"/>
      <c r="N838" s="479"/>
      <c r="O838" s="479"/>
      <c r="P838" s="479"/>
      <c r="Q838" s="479"/>
    </row>
    <row r="839" ht="25.15" customHeight="true" x14ac:dyDescent="0.2">
      <c r="C839" s="479"/>
      <c r="D839" s="479"/>
      <c r="E839" s="479"/>
      <c r="F839" s="479"/>
      <c r="G839" s="479"/>
      <c r="H839" s="479"/>
      <c r="I839" s="479"/>
      <c r="J839" s="479"/>
      <c r="K839" s="479"/>
      <c r="L839" s="479"/>
      <c r="M839" s="479"/>
      <c r="N839" s="479"/>
      <c r="O839" s="479"/>
      <c r="P839" s="479"/>
      <c r="Q839" s="479"/>
    </row>
    <row r="840" ht="25.15" customHeight="true" x14ac:dyDescent="0.2">
      <c r="C840" s="479"/>
      <c r="D840" s="479"/>
      <c r="E840" s="479"/>
      <c r="F840" s="479"/>
      <c r="G840" s="479"/>
      <c r="H840" s="479"/>
      <c r="I840" s="479"/>
      <c r="J840" s="479"/>
      <c r="K840" s="479"/>
      <c r="L840" s="479"/>
      <c r="M840" s="479"/>
      <c r="N840" s="479"/>
      <c r="O840" s="479"/>
      <c r="P840" s="479"/>
      <c r="Q840" s="479"/>
    </row>
    <row r="841" ht="25.15" customHeight="true" x14ac:dyDescent="0.2">
      <c r="C841" s="479"/>
      <c r="D841" s="479"/>
      <c r="E841" s="479"/>
      <c r="F841" s="479"/>
      <c r="G841" s="479"/>
      <c r="H841" s="479"/>
      <c r="I841" s="479"/>
      <c r="J841" s="479"/>
      <c r="K841" s="479"/>
      <c r="L841" s="479"/>
      <c r="M841" s="479"/>
      <c r="N841" s="479"/>
      <c r="O841" s="479"/>
      <c r="P841" s="479"/>
      <c r="Q841" s="479"/>
    </row>
    <row r="842" ht="25.15" customHeight="true" x14ac:dyDescent="0.2">
      <c r="C842" s="479"/>
      <c r="D842" s="479"/>
      <c r="E842" s="479"/>
      <c r="F842" s="479"/>
      <c r="G842" s="479"/>
      <c r="H842" s="479"/>
      <c r="I842" s="479"/>
      <c r="J842" s="479"/>
      <c r="K842" s="479"/>
      <c r="L842" s="479"/>
      <c r="M842" s="479"/>
      <c r="N842" s="479"/>
      <c r="O842" s="479"/>
      <c r="P842" s="479"/>
      <c r="Q842" s="479"/>
    </row>
    <row r="843" ht="25.15" customHeight="true" x14ac:dyDescent="0.2">
      <c r="C843" s="479"/>
      <c r="D843" s="479"/>
      <c r="E843" s="479"/>
      <c r="F843" s="479"/>
      <c r="G843" s="479"/>
      <c r="H843" s="479"/>
      <c r="I843" s="479"/>
      <c r="J843" s="479"/>
      <c r="K843" s="479"/>
      <c r="L843" s="479"/>
      <c r="M843" s="479"/>
      <c r="N843" s="479"/>
      <c r="O843" s="479"/>
      <c r="P843" s="479"/>
      <c r="Q843" s="479"/>
    </row>
    <row r="844" ht="25.15" customHeight="true" x14ac:dyDescent="0.2">
      <c r="C844" s="479"/>
      <c r="D844" s="479"/>
      <c r="E844" s="479"/>
      <c r="F844" s="479"/>
      <c r="G844" s="479"/>
      <c r="H844" s="479"/>
      <c r="I844" s="479"/>
      <c r="J844" s="479"/>
      <c r="K844" s="479"/>
      <c r="L844" s="479"/>
      <c r="M844" s="479"/>
      <c r="N844" s="479"/>
      <c r="O844" s="479"/>
      <c r="P844" s="479"/>
      <c r="Q844" s="479"/>
    </row>
    <row r="845" ht="25.15" customHeight="true" x14ac:dyDescent="0.2">
      <c r="C845" s="479"/>
      <c r="D845" s="479"/>
      <c r="E845" s="479"/>
      <c r="F845" s="479"/>
      <c r="G845" s="479"/>
      <c r="H845" s="479"/>
      <c r="I845" s="479"/>
      <c r="J845" s="479"/>
      <c r="K845" s="479"/>
      <c r="L845" s="479"/>
      <c r="M845" s="479"/>
      <c r="N845" s="479"/>
      <c r="O845" s="479"/>
      <c r="P845" s="479"/>
      <c r="Q845" s="479"/>
    </row>
    <row r="846" ht="25.15" customHeight="true" x14ac:dyDescent="0.2">
      <c r="C846" s="479"/>
      <c r="D846" s="479"/>
      <c r="E846" s="479"/>
      <c r="F846" s="479"/>
      <c r="G846" s="479"/>
      <c r="H846" s="479"/>
      <c r="I846" s="479"/>
      <c r="J846" s="479"/>
      <c r="K846" s="479"/>
      <c r="L846" s="479"/>
      <c r="M846" s="479"/>
      <c r="N846" s="479"/>
      <c r="O846" s="479"/>
      <c r="P846" s="479"/>
      <c r="Q846" s="479"/>
    </row>
    <row r="847" ht="25.15" customHeight="true" x14ac:dyDescent="0.2">
      <c r="C847" s="479"/>
      <c r="D847" s="479"/>
      <c r="E847" s="479"/>
      <c r="F847" s="479"/>
      <c r="G847" s="479"/>
      <c r="H847" s="479"/>
      <c r="I847" s="479"/>
      <c r="J847" s="479"/>
      <c r="K847" s="479"/>
      <c r="L847" s="479"/>
      <c r="M847" s="479"/>
      <c r="N847" s="479"/>
      <c r="O847" s="479"/>
      <c r="P847" s="479"/>
      <c r="Q847" s="479"/>
    </row>
    <row r="848" ht="25.15" customHeight="true" x14ac:dyDescent="0.2">
      <c r="C848" s="479"/>
      <c r="D848" s="479"/>
      <c r="E848" s="479"/>
      <c r="F848" s="479"/>
      <c r="G848" s="479"/>
      <c r="H848" s="479"/>
      <c r="I848" s="479"/>
      <c r="J848" s="479"/>
      <c r="K848" s="479"/>
      <c r="L848" s="479"/>
      <c r="M848" s="479"/>
      <c r="N848" s="479"/>
      <c r="O848" s="479"/>
      <c r="P848" s="479"/>
      <c r="Q848" s="479"/>
    </row>
    <row r="849" ht="25.15" customHeight="true" x14ac:dyDescent="0.2">
      <c r="C849" s="479"/>
      <c r="D849" s="479"/>
      <c r="E849" s="479"/>
      <c r="F849" s="479"/>
      <c r="G849" s="479"/>
      <c r="H849" s="479"/>
      <c r="I849" s="479"/>
      <c r="J849" s="479"/>
      <c r="K849" s="479"/>
      <c r="L849" s="479"/>
      <c r="M849" s="479"/>
      <c r="N849" s="479"/>
      <c r="O849" s="479"/>
      <c r="P849" s="479"/>
      <c r="Q849" s="479"/>
    </row>
    <row r="850" ht="25.15" customHeight="true" x14ac:dyDescent="0.2">
      <c r="C850" s="479"/>
      <c r="D850" s="479"/>
      <c r="E850" s="479"/>
      <c r="F850" s="479"/>
      <c r="G850" s="479"/>
      <c r="H850" s="479"/>
      <c r="I850" s="479"/>
      <c r="J850" s="479"/>
      <c r="K850" s="479"/>
      <c r="L850" s="479"/>
      <c r="M850" s="479"/>
      <c r="N850" s="479"/>
      <c r="O850" s="479"/>
      <c r="P850" s="479"/>
      <c r="Q850" s="479"/>
    </row>
    <row r="851" ht="25.15" customHeight="true" x14ac:dyDescent="0.2">
      <c r="C851" s="479"/>
      <c r="D851" s="479"/>
      <c r="E851" s="479"/>
      <c r="F851" s="479"/>
      <c r="G851" s="479"/>
      <c r="H851" s="479"/>
      <c r="I851" s="479"/>
      <c r="J851" s="479"/>
      <c r="K851" s="479"/>
      <c r="L851" s="479"/>
      <c r="M851" s="479"/>
      <c r="N851" s="479"/>
      <c r="O851" s="479"/>
      <c r="P851" s="479"/>
      <c r="Q851" s="479"/>
    </row>
    <row r="852" ht="25.15" customHeight="true" x14ac:dyDescent="0.2">
      <c r="C852" s="479"/>
      <c r="D852" s="479"/>
      <c r="E852" s="479"/>
      <c r="F852" s="479"/>
      <c r="G852" s="479"/>
      <c r="H852" s="479"/>
      <c r="I852" s="479"/>
      <c r="J852" s="479"/>
      <c r="K852" s="479"/>
      <c r="L852" s="479"/>
      <c r="M852" s="479"/>
      <c r="N852" s="479"/>
      <c r="O852" s="479"/>
      <c r="P852" s="479"/>
      <c r="Q852" s="479"/>
    </row>
    <row r="853" ht="25.15" customHeight="true" x14ac:dyDescent="0.2">
      <c r="C853" s="479"/>
      <c r="D853" s="479"/>
      <c r="E853" s="479"/>
      <c r="F853" s="479"/>
      <c r="G853" s="479"/>
      <c r="H853" s="479"/>
      <c r="I853" s="479"/>
      <c r="J853" s="479"/>
      <c r="K853" s="479"/>
      <c r="L853" s="479"/>
      <c r="M853" s="479"/>
      <c r="N853" s="479"/>
      <c r="O853" s="479"/>
      <c r="P853" s="479"/>
      <c r="Q853" s="479"/>
    </row>
    <row r="854" ht="25.15" customHeight="true" x14ac:dyDescent="0.2">
      <c r="C854" s="479"/>
      <c r="D854" s="479"/>
      <c r="E854" s="479"/>
      <c r="F854" s="479"/>
      <c r="G854" s="479"/>
      <c r="H854" s="479"/>
      <c r="I854" s="479"/>
      <c r="J854" s="479"/>
      <c r="K854" s="479"/>
      <c r="L854" s="479"/>
      <c r="M854" s="479"/>
      <c r="N854" s="479"/>
      <c r="O854" s="479"/>
      <c r="P854" s="479"/>
      <c r="Q854" s="479"/>
    </row>
    <row r="855" ht="25.15" customHeight="true" x14ac:dyDescent="0.2">
      <c r="C855" s="479"/>
      <c r="D855" s="479"/>
      <c r="E855" s="479"/>
      <c r="F855" s="479"/>
      <c r="G855" s="479"/>
      <c r="H855" s="479"/>
      <c r="I855" s="479"/>
      <c r="J855" s="479"/>
      <c r="K855" s="479"/>
      <c r="L855" s="479"/>
      <c r="M855" s="479"/>
      <c r="N855" s="479"/>
      <c r="O855" s="479"/>
      <c r="P855" s="479"/>
      <c r="Q855" s="479"/>
    </row>
    <row r="856" ht="25.15" customHeight="true" x14ac:dyDescent="0.2">
      <c r="C856" s="479"/>
      <c r="D856" s="479"/>
      <c r="E856" s="479"/>
      <c r="F856" s="479"/>
      <c r="G856" s="479"/>
      <c r="H856" s="479"/>
      <c r="I856" s="479"/>
      <c r="J856" s="479"/>
      <c r="K856" s="479"/>
      <c r="L856" s="479"/>
      <c r="M856" s="479"/>
      <c r="N856" s="479"/>
      <c r="O856" s="479"/>
      <c r="P856" s="479"/>
      <c r="Q856" s="479"/>
    </row>
    <row r="857" ht="25.15" customHeight="true" x14ac:dyDescent="0.2">
      <c r="C857" s="479"/>
      <c r="D857" s="479"/>
      <c r="E857" s="479"/>
      <c r="F857" s="479"/>
      <c r="G857" s="479"/>
      <c r="H857" s="479"/>
      <c r="I857" s="479"/>
      <c r="J857" s="479"/>
      <c r="K857" s="479"/>
      <c r="L857" s="479"/>
      <c r="M857" s="479"/>
      <c r="N857" s="479"/>
      <c r="O857" s="479"/>
      <c r="P857" s="479"/>
      <c r="Q857" s="479"/>
    </row>
    <row r="858" ht="25.15" customHeight="true" x14ac:dyDescent="0.2">
      <c r="C858" s="479"/>
      <c r="D858" s="479"/>
      <c r="E858" s="479"/>
      <c r="F858" s="479"/>
      <c r="G858" s="479"/>
      <c r="H858" s="479"/>
      <c r="I858" s="479"/>
      <c r="J858" s="479"/>
      <c r="K858" s="479"/>
      <c r="L858" s="479"/>
      <c r="M858" s="479"/>
      <c r="N858" s="479"/>
      <c r="O858" s="479"/>
      <c r="P858" s="479"/>
      <c r="Q858" s="479"/>
    </row>
    <row r="859" ht="25.15" customHeight="true" x14ac:dyDescent="0.2">
      <c r="C859" s="479"/>
      <c r="D859" s="479"/>
      <c r="E859" s="479"/>
      <c r="F859" s="479"/>
      <c r="G859" s="479"/>
      <c r="H859" s="479"/>
      <c r="I859" s="479"/>
      <c r="J859" s="479"/>
      <c r="K859" s="479"/>
      <c r="L859" s="479"/>
      <c r="M859" s="479"/>
      <c r="N859" s="479"/>
      <c r="O859" s="479"/>
      <c r="P859" s="479"/>
      <c r="Q859" s="479"/>
    </row>
    <row r="860" ht="25.15" customHeight="true" x14ac:dyDescent="0.2">
      <c r="C860" s="479"/>
      <c r="D860" s="479"/>
      <c r="E860" s="479"/>
      <c r="F860" s="479"/>
      <c r="G860" s="479"/>
      <c r="H860" s="479"/>
      <c r="I860" s="479"/>
      <c r="J860" s="479"/>
      <c r="K860" s="479"/>
      <c r="L860" s="479"/>
      <c r="M860" s="479"/>
      <c r="N860" s="479"/>
      <c r="O860" s="479"/>
      <c r="P860" s="479"/>
      <c r="Q860" s="479"/>
    </row>
    <row r="861" ht="25.15" customHeight="true" x14ac:dyDescent="0.2">
      <c r="C861" s="479"/>
      <c r="D861" s="479"/>
      <c r="E861" s="479"/>
      <c r="F861" s="479"/>
      <c r="G861" s="479"/>
      <c r="H861" s="479"/>
      <c r="I861" s="479"/>
      <c r="J861" s="479"/>
      <c r="K861" s="479"/>
      <c r="L861" s="479"/>
      <c r="M861" s="479"/>
      <c r="N861" s="479"/>
      <c r="O861" s="479"/>
      <c r="P861" s="479"/>
      <c r="Q861" s="479"/>
    </row>
    <row r="862" ht="25.15" customHeight="true" x14ac:dyDescent="0.2">
      <c r="C862" s="479"/>
      <c r="D862" s="479"/>
      <c r="E862" s="479"/>
      <c r="F862" s="479"/>
      <c r="G862" s="479"/>
      <c r="H862" s="479"/>
      <c r="I862" s="479"/>
      <c r="J862" s="479"/>
      <c r="K862" s="479"/>
      <c r="L862" s="479"/>
      <c r="M862" s="479"/>
      <c r="N862" s="479"/>
      <c r="O862" s="479"/>
      <c r="P862" s="479"/>
      <c r="Q862" s="479"/>
    </row>
    <row r="863" ht="25.15" customHeight="true" x14ac:dyDescent="0.2">
      <c r="C863" s="479"/>
      <c r="D863" s="479"/>
      <c r="E863" s="479"/>
      <c r="F863" s="479"/>
      <c r="G863" s="479"/>
      <c r="H863" s="479"/>
      <c r="I863" s="479"/>
      <c r="J863" s="479"/>
      <c r="K863" s="479"/>
      <c r="L863" s="479"/>
      <c r="M863" s="479"/>
      <c r="N863" s="479"/>
      <c r="O863" s="479"/>
      <c r="P863" s="479"/>
      <c r="Q863" s="479"/>
    </row>
    <row r="864" ht="25.15" customHeight="true" x14ac:dyDescent="0.2">
      <c r="C864" s="479"/>
      <c r="D864" s="479"/>
      <c r="E864" s="479"/>
      <c r="F864" s="479"/>
      <c r="G864" s="479"/>
      <c r="H864" s="479"/>
      <c r="I864" s="479"/>
      <c r="J864" s="479"/>
      <c r="K864" s="479"/>
      <c r="L864" s="479"/>
      <c r="M864" s="479"/>
      <c r="N864" s="479"/>
      <c r="O864" s="479"/>
      <c r="P864" s="479"/>
      <c r="Q864" s="479"/>
    </row>
    <row r="865" ht="25.15" customHeight="true" x14ac:dyDescent="0.2">
      <c r="C865" s="479"/>
      <c r="D865" s="479"/>
      <c r="E865" s="479"/>
      <c r="F865" s="479"/>
      <c r="G865" s="479"/>
      <c r="H865" s="479"/>
      <c r="I865" s="479"/>
      <c r="J865" s="479"/>
      <c r="K865" s="479"/>
      <c r="L865" s="479"/>
      <c r="M865" s="479"/>
      <c r="N865" s="479"/>
      <c r="O865" s="479"/>
      <c r="P865" s="479"/>
      <c r="Q865" s="479"/>
    </row>
    <row r="866" ht="25.15" customHeight="true" x14ac:dyDescent="0.2">
      <c r="C866" s="479"/>
      <c r="D866" s="479"/>
      <c r="E866" s="479"/>
      <c r="F866" s="479"/>
      <c r="G866" s="479"/>
      <c r="H866" s="479"/>
      <c r="I866" s="479"/>
      <c r="J866" s="479"/>
      <c r="K866" s="479"/>
      <c r="L866" s="479"/>
      <c r="M866" s="479"/>
      <c r="N866" s="479"/>
      <c r="O866" s="479"/>
      <c r="P866" s="479"/>
      <c r="Q866" s="479"/>
    </row>
    <row r="867" ht="25.15" customHeight="true" x14ac:dyDescent="0.2">
      <c r="C867" s="479"/>
      <c r="D867" s="479"/>
      <c r="E867" s="479"/>
      <c r="F867" s="479"/>
      <c r="G867" s="479"/>
      <c r="H867" s="479"/>
      <c r="I867" s="479"/>
      <c r="J867" s="479"/>
      <c r="K867" s="479"/>
      <c r="L867" s="479"/>
      <c r="M867" s="479"/>
      <c r="N867" s="479"/>
      <c r="O867" s="479"/>
      <c r="P867" s="479"/>
      <c r="Q867" s="479"/>
    </row>
    <row r="868" ht="25.15" customHeight="true" x14ac:dyDescent="0.2">
      <c r="C868" s="479"/>
      <c r="D868" s="479"/>
      <c r="E868" s="479"/>
      <c r="F868" s="479"/>
      <c r="G868" s="479"/>
      <c r="H868" s="479"/>
      <c r="I868" s="479"/>
      <c r="J868" s="479"/>
      <c r="K868" s="479"/>
      <c r="L868" s="479"/>
      <c r="M868" s="479"/>
      <c r="N868" s="479"/>
      <c r="O868" s="479"/>
      <c r="P868" s="479"/>
      <c r="Q868" s="479"/>
    </row>
    <row r="869" ht="25.15" customHeight="true" x14ac:dyDescent="0.2">
      <c r="C869" s="479"/>
      <c r="D869" s="479"/>
      <c r="E869" s="479"/>
      <c r="F869" s="479"/>
      <c r="G869" s="479"/>
      <c r="H869" s="479"/>
      <c r="I869" s="479"/>
      <c r="J869" s="479"/>
      <c r="K869" s="479"/>
      <c r="L869" s="479"/>
      <c r="M869" s="479"/>
      <c r="N869" s="479"/>
      <c r="O869" s="479"/>
      <c r="P869" s="479"/>
      <c r="Q869" s="479"/>
    </row>
    <row r="870" ht="25.15" customHeight="true" x14ac:dyDescent="0.2">
      <c r="C870" s="479"/>
      <c r="D870" s="479"/>
      <c r="E870" s="479"/>
      <c r="F870" s="479"/>
      <c r="G870" s="479"/>
      <c r="H870" s="479"/>
      <c r="I870" s="479"/>
      <c r="J870" s="479"/>
      <c r="K870" s="479"/>
      <c r="L870" s="479"/>
      <c r="M870" s="479"/>
      <c r="N870" s="479"/>
      <c r="O870" s="479"/>
      <c r="P870" s="479"/>
      <c r="Q870" s="479"/>
    </row>
    <row r="871" ht="25.15" customHeight="true" x14ac:dyDescent="0.2">
      <c r="C871" s="479"/>
      <c r="D871" s="479"/>
      <c r="E871" s="479"/>
      <c r="F871" s="479"/>
      <c r="G871" s="479"/>
      <c r="H871" s="479"/>
      <c r="I871" s="479"/>
      <c r="J871" s="479"/>
      <c r="K871" s="479"/>
      <c r="L871" s="479"/>
      <c r="M871" s="479"/>
      <c r="N871" s="479"/>
      <c r="O871" s="479"/>
      <c r="P871" s="479"/>
      <c r="Q871" s="479"/>
    </row>
    <row r="872" ht="25.15" customHeight="true" x14ac:dyDescent="0.2">
      <c r="C872" s="479"/>
      <c r="D872" s="479"/>
      <c r="E872" s="479"/>
      <c r="F872" s="479"/>
      <c r="G872" s="479"/>
      <c r="H872" s="479"/>
      <c r="I872" s="479"/>
      <c r="J872" s="479"/>
      <c r="K872" s="479"/>
      <c r="L872" s="479"/>
      <c r="M872" s="479"/>
      <c r="N872" s="479"/>
      <c r="O872" s="479"/>
      <c r="P872" s="479"/>
      <c r="Q872" s="479"/>
    </row>
    <row r="873" ht="25.15" customHeight="true" x14ac:dyDescent="0.2">
      <c r="C873" s="479"/>
      <c r="D873" s="479"/>
      <c r="E873" s="479"/>
      <c r="F873" s="479"/>
      <c r="G873" s="479"/>
      <c r="H873" s="479"/>
      <c r="I873" s="479"/>
      <c r="J873" s="479"/>
      <c r="K873" s="479"/>
      <c r="L873" s="479"/>
      <c r="M873" s="479"/>
      <c r="N873" s="479"/>
      <c r="O873" s="479"/>
      <c r="P873" s="479"/>
      <c r="Q873" s="479"/>
    </row>
    <row r="874" ht="25.15" customHeight="true" x14ac:dyDescent="0.2">
      <c r="C874" s="479"/>
      <c r="D874" s="479"/>
      <c r="E874" s="479"/>
      <c r="F874" s="479"/>
      <c r="G874" s="479"/>
      <c r="H874" s="479"/>
      <c r="I874" s="479"/>
      <c r="J874" s="479"/>
      <c r="K874" s="479"/>
      <c r="L874" s="479"/>
      <c r="M874" s="479"/>
      <c r="N874" s="479"/>
      <c r="O874" s="479"/>
      <c r="P874" s="479"/>
      <c r="Q874" s="479"/>
    </row>
    <row r="875" ht="25.15" customHeight="true" x14ac:dyDescent="0.2">
      <c r="C875" s="479"/>
      <c r="D875" s="479"/>
      <c r="E875" s="479"/>
      <c r="F875" s="479"/>
      <c r="G875" s="479"/>
      <c r="H875" s="479"/>
      <c r="I875" s="479"/>
      <c r="J875" s="479"/>
      <c r="K875" s="479"/>
      <c r="L875" s="479"/>
      <c r="M875" s="479"/>
      <c r="N875" s="479"/>
      <c r="O875" s="479"/>
      <c r="P875" s="479"/>
      <c r="Q875" s="479"/>
    </row>
    <row r="876" ht="25.15" customHeight="true" x14ac:dyDescent="0.2">
      <c r="C876" s="479"/>
      <c r="D876" s="479"/>
      <c r="E876" s="479"/>
      <c r="F876" s="479"/>
      <c r="G876" s="479"/>
      <c r="H876" s="479"/>
      <c r="I876" s="479"/>
      <c r="J876" s="479"/>
      <c r="K876" s="479"/>
      <c r="L876" s="479"/>
      <c r="M876" s="479"/>
      <c r="N876" s="479"/>
      <c r="O876" s="479"/>
      <c r="P876" s="479"/>
      <c r="Q876" s="479"/>
    </row>
    <row r="877" ht="25.15" customHeight="true" x14ac:dyDescent="0.2">
      <c r="C877" s="479"/>
      <c r="D877" s="479"/>
      <c r="E877" s="479"/>
      <c r="F877" s="479"/>
      <c r="G877" s="479"/>
      <c r="H877" s="479"/>
      <c r="I877" s="479"/>
      <c r="J877" s="479"/>
      <c r="K877" s="479"/>
      <c r="L877" s="479"/>
      <c r="M877" s="479"/>
      <c r="N877" s="479"/>
      <c r="O877" s="479"/>
      <c r="P877" s="479"/>
      <c r="Q877" s="479"/>
    </row>
    <row r="878" ht="25.15" customHeight="true" x14ac:dyDescent="0.2">
      <c r="C878" s="479"/>
      <c r="D878" s="479"/>
      <c r="E878" s="479"/>
      <c r="F878" s="479"/>
      <c r="G878" s="479"/>
      <c r="H878" s="479"/>
      <c r="I878" s="479"/>
      <c r="J878" s="479"/>
      <c r="K878" s="479"/>
      <c r="L878" s="479"/>
      <c r="M878" s="479"/>
      <c r="N878" s="479"/>
      <c r="O878" s="479"/>
      <c r="P878" s="479"/>
      <c r="Q878" s="479"/>
    </row>
    <row r="879" ht="25.15" customHeight="true" x14ac:dyDescent="0.2">
      <c r="C879" s="479"/>
      <c r="D879" s="479"/>
      <c r="E879" s="479"/>
      <c r="F879" s="479"/>
      <c r="G879" s="479"/>
      <c r="H879" s="479"/>
      <c r="I879" s="479"/>
      <c r="J879" s="479"/>
      <c r="K879" s="479"/>
      <c r="L879" s="479"/>
      <c r="M879" s="479"/>
      <c r="N879" s="479"/>
      <c r="O879" s="479"/>
      <c r="P879" s="479"/>
      <c r="Q879" s="479"/>
    </row>
    <row r="880" ht="25.15" customHeight="true" x14ac:dyDescent="0.2">
      <c r="C880" s="479"/>
      <c r="D880" s="479"/>
      <c r="E880" s="479"/>
      <c r="F880" s="479"/>
      <c r="G880" s="479"/>
      <c r="H880" s="479"/>
      <c r="I880" s="479"/>
      <c r="J880" s="479"/>
      <c r="K880" s="479"/>
      <c r="L880" s="479"/>
      <c r="M880" s="479"/>
      <c r="N880" s="479"/>
      <c r="O880" s="479"/>
      <c r="P880" s="479"/>
      <c r="Q880" s="479"/>
    </row>
    <row r="881" ht="25.15" customHeight="true" x14ac:dyDescent="0.2">
      <c r="C881" s="479"/>
      <c r="D881" s="479"/>
      <c r="E881" s="479"/>
      <c r="F881" s="479"/>
      <c r="G881" s="479"/>
      <c r="H881" s="479"/>
      <c r="I881" s="479"/>
      <c r="J881" s="479"/>
      <c r="K881" s="479"/>
      <c r="L881" s="479"/>
      <c r="M881" s="479"/>
      <c r="N881" s="479"/>
      <c r="O881" s="479"/>
      <c r="P881" s="479"/>
      <c r="Q881" s="479"/>
    </row>
    <row r="882" ht="25.15" customHeight="true" x14ac:dyDescent="0.2">
      <c r="C882" s="479"/>
      <c r="D882" s="479"/>
      <c r="E882" s="479"/>
      <c r="F882" s="479"/>
      <c r="G882" s="479"/>
      <c r="H882" s="479"/>
      <c r="I882" s="479"/>
      <c r="J882" s="479"/>
      <c r="K882" s="479"/>
      <c r="L882" s="479"/>
      <c r="M882" s="479"/>
      <c r="N882" s="479"/>
      <c r="O882" s="479"/>
      <c r="P882" s="479"/>
      <c r="Q882" s="479"/>
    </row>
    <row r="883" ht="25.15" customHeight="true" x14ac:dyDescent="0.2">
      <c r="C883" s="479"/>
      <c r="D883" s="479"/>
      <c r="E883" s="479"/>
      <c r="F883" s="479"/>
      <c r="G883" s="479"/>
      <c r="H883" s="479"/>
      <c r="I883" s="479"/>
      <c r="J883" s="479"/>
      <c r="K883" s="479"/>
      <c r="L883" s="479"/>
      <c r="M883" s="479"/>
      <c r="N883" s="479"/>
      <c r="O883" s="479"/>
      <c r="P883" s="479"/>
      <c r="Q883" s="479"/>
    </row>
    <row r="884" ht="25.15" customHeight="true" x14ac:dyDescent="0.2">
      <c r="C884" s="479"/>
      <c r="D884" s="479"/>
      <c r="E884" s="479"/>
      <c r="F884" s="479"/>
      <c r="G884" s="479"/>
      <c r="H884" s="479"/>
      <c r="I884" s="479"/>
      <c r="J884" s="479"/>
      <c r="K884" s="479"/>
      <c r="L884" s="479"/>
      <c r="M884" s="479"/>
      <c r="N884" s="479"/>
      <c r="O884" s="479"/>
      <c r="P884" s="479"/>
      <c r="Q884" s="479"/>
    </row>
    <row r="885" ht="25.15" customHeight="true" x14ac:dyDescent="0.2">
      <c r="C885" s="479"/>
      <c r="D885" s="479"/>
      <c r="E885" s="479"/>
      <c r="F885" s="479"/>
      <c r="G885" s="479"/>
      <c r="H885" s="479"/>
      <c r="I885" s="479"/>
      <c r="J885" s="479"/>
      <c r="K885" s="479"/>
      <c r="L885" s="479"/>
      <c r="M885" s="479"/>
      <c r="N885" s="479"/>
      <c r="O885" s="479"/>
      <c r="P885" s="479"/>
      <c r="Q885" s="479"/>
    </row>
    <row r="886" ht="25.15" customHeight="true" x14ac:dyDescent="0.2">
      <c r="C886" s="479"/>
      <c r="D886" s="479"/>
      <c r="E886" s="479"/>
      <c r="F886" s="479"/>
      <c r="G886" s="479"/>
      <c r="H886" s="479"/>
      <c r="I886" s="479"/>
      <c r="J886" s="479"/>
      <c r="K886" s="479"/>
      <c r="L886" s="479"/>
      <c r="M886" s="479"/>
      <c r="N886" s="479"/>
      <c r="O886" s="479"/>
      <c r="P886" s="479"/>
      <c r="Q886" s="479"/>
    </row>
    <row r="887" ht="25.15" customHeight="true" x14ac:dyDescent="0.2">
      <c r="C887" s="479"/>
      <c r="D887" s="479"/>
      <c r="E887" s="479"/>
      <c r="F887" s="479"/>
      <c r="G887" s="479"/>
      <c r="H887" s="479"/>
      <c r="I887" s="479"/>
      <c r="J887" s="479"/>
      <c r="K887" s="479"/>
      <c r="L887" s="479"/>
      <c r="M887" s="479"/>
      <c r="N887" s="479"/>
      <c r="O887" s="479"/>
      <c r="P887" s="479"/>
      <c r="Q887" s="479"/>
    </row>
    <row r="888" ht="25.15" customHeight="true" x14ac:dyDescent="0.2">
      <c r="C888" s="479"/>
      <c r="D888" s="479"/>
      <c r="E888" s="479"/>
      <c r="F888" s="479"/>
      <c r="G888" s="479"/>
      <c r="H888" s="479"/>
      <c r="I888" s="479"/>
      <c r="J888" s="479"/>
      <c r="K888" s="479"/>
      <c r="L888" s="479"/>
      <c r="M888" s="479"/>
      <c r="N888" s="479"/>
      <c r="O888" s="479"/>
      <c r="P888" s="479"/>
      <c r="Q888" s="479"/>
    </row>
    <row r="889" ht="25.15" customHeight="true" x14ac:dyDescent="0.2">
      <c r="C889" s="479"/>
      <c r="D889" s="479"/>
      <c r="E889" s="479"/>
      <c r="F889" s="479"/>
      <c r="G889" s="479"/>
      <c r="H889" s="479"/>
      <c r="I889" s="479"/>
      <c r="J889" s="479"/>
      <c r="K889" s="479"/>
      <c r="L889" s="479"/>
      <c r="M889" s="479"/>
      <c r="N889" s="479"/>
      <c r="O889" s="479"/>
      <c r="P889" s="479"/>
      <c r="Q889" s="479"/>
    </row>
    <row r="890" ht="25.15" customHeight="true" x14ac:dyDescent="0.2">
      <c r="C890" s="479"/>
      <c r="D890" s="479"/>
      <c r="E890" s="479"/>
      <c r="F890" s="479"/>
      <c r="G890" s="479"/>
      <c r="H890" s="479"/>
      <c r="I890" s="479"/>
      <c r="J890" s="479"/>
      <c r="K890" s="479"/>
      <c r="L890" s="479"/>
      <c r="M890" s="479"/>
      <c r="N890" s="479"/>
      <c r="O890" s="479"/>
      <c r="P890" s="479"/>
      <c r="Q890" s="479"/>
    </row>
    <row r="891" ht="25.15" customHeight="true" x14ac:dyDescent="0.2">
      <c r="C891" s="479"/>
      <c r="D891" s="479"/>
      <c r="E891" s="479"/>
      <c r="F891" s="479"/>
      <c r="G891" s="479"/>
      <c r="H891" s="479"/>
      <c r="I891" s="479"/>
      <c r="J891" s="479"/>
      <c r="K891" s="479"/>
      <c r="L891" s="479"/>
      <c r="M891" s="479"/>
      <c r="N891" s="479"/>
      <c r="O891" s="479"/>
      <c r="P891" s="479"/>
      <c r="Q891" s="479"/>
    </row>
    <row r="892" ht="25.15" customHeight="true" x14ac:dyDescent="0.2">
      <c r="C892" s="479"/>
      <c r="D892" s="479"/>
      <c r="E892" s="479"/>
      <c r="F892" s="479"/>
      <c r="G892" s="479"/>
      <c r="H892" s="479"/>
      <c r="I892" s="479"/>
      <c r="J892" s="479"/>
      <c r="K892" s="479"/>
      <c r="L892" s="479"/>
      <c r="M892" s="479"/>
      <c r="N892" s="479"/>
      <c r="O892" s="479"/>
      <c r="P892" s="479"/>
      <c r="Q892" s="479"/>
    </row>
    <row r="893" ht="25.15" customHeight="true" x14ac:dyDescent="0.2">
      <c r="C893" s="479"/>
      <c r="D893" s="479"/>
      <c r="E893" s="479"/>
      <c r="F893" s="479"/>
      <c r="G893" s="479"/>
      <c r="H893" s="479"/>
      <c r="I893" s="479"/>
      <c r="J893" s="479"/>
      <c r="K893" s="479"/>
      <c r="L893" s="479"/>
      <c r="M893" s="479"/>
      <c r="N893" s="479"/>
      <c r="O893" s="479"/>
      <c r="P893" s="479"/>
      <c r="Q893" s="479"/>
    </row>
    <row r="894" ht="25.15" customHeight="true" x14ac:dyDescent="0.2">
      <c r="C894" s="479"/>
      <c r="D894" s="479"/>
      <c r="E894" s="479"/>
      <c r="F894" s="479"/>
      <c r="G894" s="479"/>
      <c r="H894" s="479"/>
      <c r="I894" s="479"/>
      <c r="J894" s="479"/>
      <c r="K894" s="479"/>
      <c r="L894" s="479"/>
      <c r="M894" s="479"/>
      <c r="N894" s="479"/>
      <c r="O894" s="479"/>
      <c r="P894" s="479"/>
      <c r="Q894" s="479"/>
    </row>
    <row r="895" ht="25.15" customHeight="true" x14ac:dyDescent="0.2">
      <c r="C895" s="479"/>
      <c r="D895" s="479"/>
      <c r="E895" s="479"/>
      <c r="F895" s="479"/>
      <c r="G895" s="479"/>
      <c r="H895" s="479"/>
      <c r="I895" s="479"/>
      <c r="J895" s="479"/>
      <c r="K895" s="479"/>
      <c r="L895" s="479"/>
      <c r="M895" s="479"/>
      <c r="N895" s="479"/>
      <c r="O895" s="479"/>
      <c r="P895" s="479"/>
      <c r="Q895" s="479"/>
    </row>
    <row r="896" ht="25.15" customHeight="true" x14ac:dyDescent="0.2">
      <c r="C896" s="479"/>
      <c r="D896" s="479"/>
      <c r="E896" s="479"/>
      <c r="F896" s="479"/>
      <c r="G896" s="479"/>
      <c r="H896" s="479"/>
      <c r="I896" s="479"/>
      <c r="J896" s="479"/>
      <c r="K896" s="479"/>
      <c r="L896" s="479"/>
      <c r="M896" s="479"/>
      <c r="N896" s="479"/>
      <c r="O896" s="479"/>
      <c r="P896" s="479"/>
      <c r="Q896" s="479"/>
    </row>
    <row r="897" ht="25.15" customHeight="true" x14ac:dyDescent="0.2">
      <c r="C897" s="479"/>
      <c r="D897" s="479"/>
      <c r="E897" s="479"/>
      <c r="F897" s="479"/>
      <c r="G897" s="479"/>
      <c r="H897" s="479"/>
      <c r="I897" s="479"/>
      <c r="J897" s="479"/>
      <c r="K897" s="479"/>
      <c r="L897" s="479"/>
      <c r="M897" s="479"/>
      <c r="N897" s="479"/>
      <c r="O897" s="479"/>
      <c r="P897" s="479"/>
      <c r="Q897" s="479"/>
    </row>
    <row r="898" ht="25.15" customHeight="true" x14ac:dyDescent="0.2">
      <c r="C898" s="479"/>
      <c r="D898" s="479"/>
      <c r="E898" s="479"/>
      <c r="F898" s="479"/>
      <c r="G898" s="479"/>
      <c r="H898" s="479"/>
      <c r="I898" s="479"/>
      <c r="J898" s="479"/>
      <c r="K898" s="479"/>
      <c r="L898" s="479"/>
      <c r="M898" s="479"/>
      <c r="N898" s="479"/>
      <c r="O898" s="479"/>
      <c r="P898" s="479"/>
      <c r="Q898" s="479"/>
    </row>
    <row r="899" ht="25.15" customHeight="true" x14ac:dyDescent="0.2">
      <c r="C899" s="479"/>
      <c r="D899" s="479"/>
      <c r="E899" s="479"/>
      <c r="F899" s="479"/>
      <c r="G899" s="479"/>
      <c r="H899" s="479"/>
      <c r="I899" s="479"/>
      <c r="J899" s="479"/>
      <c r="K899" s="479"/>
      <c r="L899" s="479"/>
      <c r="M899" s="479"/>
      <c r="N899" s="479"/>
      <c r="O899" s="479"/>
      <c r="P899" s="479"/>
      <c r="Q899" s="479"/>
    </row>
    <row r="900" ht="25.15" customHeight="true" x14ac:dyDescent="0.2">
      <c r="C900" s="479"/>
      <c r="D900" s="479"/>
      <c r="E900" s="479"/>
      <c r="F900" s="479"/>
      <c r="G900" s="479"/>
      <c r="H900" s="479"/>
      <c r="I900" s="479"/>
      <c r="J900" s="479"/>
      <c r="K900" s="479"/>
      <c r="L900" s="479"/>
      <c r="M900" s="479"/>
      <c r="N900" s="479"/>
      <c r="O900" s="479"/>
      <c r="P900" s="479"/>
      <c r="Q900" s="479"/>
    </row>
    <row r="901" ht="25.15" customHeight="true" x14ac:dyDescent="0.2">
      <c r="C901" s="479"/>
      <c r="D901" s="479"/>
      <c r="E901" s="479"/>
      <c r="F901" s="479"/>
      <c r="G901" s="479"/>
      <c r="H901" s="479"/>
      <c r="I901" s="479"/>
      <c r="J901" s="479"/>
      <c r="K901" s="479"/>
      <c r="L901" s="479"/>
      <c r="M901" s="479"/>
      <c r="N901" s="479"/>
      <c r="O901" s="479"/>
      <c r="P901" s="479"/>
      <c r="Q901" s="479"/>
    </row>
    <row r="902" ht="25.15" customHeight="true" x14ac:dyDescent="0.2">
      <c r="C902" s="479"/>
      <c r="D902" s="479"/>
      <c r="E902" s="479"/>
      <c r="F902" s="479"/>
      <c r="G902" s="479"/>
      <c r="H902" s="479"/>
      <c r="I902" s="479"/>
      <c r="J902" s="479"/>
      <c r="K902" s="479"/>
      <c r="L902" s="479"/>
      <c r="M902" s="479"/>
      <c r="N902" s="479"/>
      <c r="O902" s="479"/>
      <c r="P902" s="479"/>
      <c r="Q902" s="479"/>
    </row>
    <row r="903" ht="25.15" customHeight="true" x14ac:dyDescent="0.2">
      <c r="C903" s="479"/>
      <c r="D903" s="479"/>
      <c r="E903" s="479"/>
      <c r="F903" s="479"/>
      <c r="G903" s="479"/>
      <c r="H903" s="479"/>
      <c r="I903" s="479"/>
      <c r="J903" s="479"/>
      <c r="K903" s="479"/>
      <c r="L903" s="479"/>
      <c r="M903" s="479"/>
      <c r="N903" s="479"/>
      <c r="O903" s="479"/>
      <c r="P903" s="479"/>
      <c r="Q903" s="479"/>
    </row>
    <row r="904" ht="25.15" customHeight="true" x14ac:dyDescent="0.2">
      <c r="C904" s="479"/>
      <c r="D904" s="479"/>
      <c r="E904" s="479"/>
      <c r="F904" s="479"/>
      <c r="G904" s="479"/>
      <c r="H904" s="479"/>
      <c r="I904" s="479"/>
      <c r="J904" s="479"/>
      <c r="K904" s="479"/>
      <c r="L904" s="479"/>
      <c r="M904" s="479"/>
      <c r="N904" s="479"/>
      <c r="O904" s="479"/>
      <c r="P904" s="479"/>
      <c r="Q904" s="479"/>
    </row>
    <row r="905" ht="25.15" customHeight="true" x14ac:dyDescent="0.2">
      <c r="C905" s="479"/>
      <c r="D905" s="479"/>
      <c r="E905" s="479"/>
      <c r="F905" s="479"/>
      <c r="G905" s="479"/>
      <c r="H905" s="479"/>
      <c r="I905" s="479"/>
      <c r="J905" s="479"/>
      <c r="K905" s="479"/>
      <c r="L905" s="479"/>
      <c r="M905" s="479"/>
      <c r="N905" s="479"/>
      <c r="O905" s="479"/>
      <c r="P905" s="479"/>
      <c r="Q905" s="479"/>
    </row>
    <row r="906" ht="25.15" customHeight="true" x14ac:dyDescent="0.2">
      <c r="C906" s="479"/>
      <c r="D906" s="479"/>
      <c r="E906" s="479"/>
      <c r="F906" s="479"/>
      <c r="G906" s="479"/>
      <c r="H906" s="479"/>
      <c r="I906" s="479"/>
      <c r="J906" s="479"/>
      <c r="K906" s="479"/>
      <c r="L906" s="479"/>
      <c r="M906" s="479"/>
      <c r="N906" s="479"/>
      <c r="O906" s="479"/>
      <c r="P906" s="479"/>
      <c r="Q906" s="479"/>
    </row>
    <row r="907" ht="25.15" customHeight="true" x14ac:dyDescent="0.2">
      <c r="C907" s="479"/>
      <c r="D907" s="479"/>
      <c r="E907" s="479"/>
      <c r="F907" s="479"/>
      <c r="G907" s="479"/>
      <c r="H907" s="479"/>
      <c r="I907" s="479"/>
      <c r="J907" s="479"/>
      <c r="K907" s="479"/>
      <c r="L907" s="479"/>
      <c r="M907" s="479"/>
      <c r="N907" s="479"/>
      <c r="O907" s="479"/>
      <c r="P907" s="479"/>
      <c r="Q907" s="479"/>
    </row>
    <row r="908" ht="25.15" customHeight="true" x14ac:dyDescent="0.2">
      <c r="C908" s="479"/>
      <c r="D908" s="479"/>
      <c r="E908" s="479"/>
      <c r="F908" s="479"/>
      <c r="G908" s="479"/>
      <c r="H908" s="479"/>
      <c r="I908" s="479"/>
      <c r="J908" s="479"/>
      <c r="K908" s="479"/>
      <c r="L908" s="479"/>
      <c r="M908" s="479"/>
      <c r="N908" s="479"/>
      <c r="O908" s="479"/>
      <c r="P908" s="479"/>
      <c r="Q908" s="479"/>
    </row>
    <row r="909" ht="25.15" customHeight="true" x14ac:dyDescent="0.2">
      <c r="C909" s="479"/>
      <c r="D909" s="479"/>
      <c r="E909" s="479"/>
      <c r="F909" s="479"/>
      <c r="G909" s="479"/>
      <c r="H909" s="479"/>
      <c r="I909" s="479"/>
      <c r="J909" s="479"/>
      <c r="K909" s="479"/>
      <c r="L909" s="479"/>
      <c r="M909" s="479"/>
      <c r="N909" s="479"/>
      <c r="O909" s="479"/>
      <c r="P909" s="479"/>
      <c r="Q909" s="479"/>
    </row>
    <row r="910" ht="25.15" customHeight="true" x14ac:dyDescent="0.2">
      <c r="C910" s="479"/>
      <c r="D910" s="479"/>
      <c r="E910" s="479"/>
      <c r="F910" s="479"/>
      <c r="G910" s="479"/>
      <c r="H910" s="479"/>
      <c r="I910" s="479"/>
      <c r="J910" s="479"/>
      <c r="K910" s="479"/>
      <c r="L910" s="479"/>
      <c r="M910" s="479"/>
      <c r="N910" s="479"/>
      <c r="O910" s="479"/>
      <c r="P910" s="479"/>
      <c r="Q910" s="479"/>
    </row>
    <row r="911" ht="25.15" customHeight="true" x14ac:dyDescent="0.2">
      <c r="C911" s="479"/>
      <c r="D911" s="479"/>
      <c r="E911" s="479"/>
      <c r="F911" s="479"/>
      <c r="G911" s="479"/>
      <c r="H911" s="479"/>
      <c r="I911" s="479"/>
      <c r="J911" s="479"/>
      <c r="K911" s="479"/>
      <c r="L911" s="479"/>
      <c r="M911" s="479"/>
      <c r="N911" s="479"/>
      <c r="O911" s="479"/>
      <c r="P911" s="479"/>
      <c r="Q911" s="479"/>
    </row>
    <row r="912" ht="25.15" customHeight="true" x14ac:dyDescent="0.2">
      <c r="C912" s="479"/>
      <c r="D912" s="479"/>
      <c r="E912" s="479"/>
      <c r="F912" s="479"/>
      <c r="G912" s="479"/>
      <c r="H912" s="479"/>
      <c r="I912" s="479"/>
      <c r="J912" s="479"/>
      <c r="K912" s="479"/>
      <c r="L912" s="479"/>
      <c r="M912" s="479"/>
      <c r="N912" s="479"/>
      <c r="O912" s="479"/>
      <c r="P912" s="479"/>
      <c r="Q912" s="479"/>
    </row>
    <row r="913" ht="25.15" customHeight="true" x14ac:dyDescent="0.2">
      <c r="C913" s="479"/>
      <c r="D913" s="479"/>
      <c r="E913" s="479"/>
      <c r="F913" s="479"/>
      <c r="G913" s="479"/>
      <c r="H913" s="479"/>
      <c r="I913" s="479"/>
      <c r="J913" s="479"/>
      <c r="K913" s="479"/>
      <c r="L913" s="479"/>
      <c r="M913" s="479"/>
      <c r="N913" s="479"/>
      <c r="O913" s="479"/>
      <c r="P913" s="479"/>
      <c r="Q913" s="479"/>
    </row>
    <row r="914" ht="25.15" customHeight="true" x14ac:dyDescent="0.2">
      <c r="C914" s="479"/>
      <c r="D914" s="479"/>
      <c r="E914" s="479"/>
      <c r="F914" s="479"/>
      <c r="G914" s="479"/>
      <c r="H914" s="479"/>
      <c r="I914" s="479"/>
      <c r="J914" s="479"/>
      <c r="K914" s="479"/>
      <c r="L914" s="479"/>
      <c r="M914" s="479"/>
      <c r="N914" s="479"/>
      <c r="O914" s="479"/>
      <c r="P914" s="479"/>
      <c r="Q914" s="479"/>
    </row>
    <row r="915" ht="25.15" customHeight="true" x14ac:dyDescent="0.2">
      <c r="C915" s="479"/>
      <c r="D915" s="479"/>
      <c r="E915" s="479"/>
      <c r="F915" s="479"/>
      <c r="G915" s="479"/>
      <c r="H915" s="479"/>
      <c r="I915" s="479"/>
      <c r="J915" s="479"/>
      <c r="K915" s="479"/>
      <c r="L915" s="479"/>
      <c r="M915" s="479"/>
      <c r="N915" s="479"/>
      <c r="O915" s="479"/>
      <c r="P915" s="479"/>
      <c r="Q915" s="479"/>
    </row>
    <row r="916" ht="25.15" customHeight="true" x14ac:dyDescent="0.2">
      <c r="C916" s="479"/>
      <c r="D916" s="479"/>
      <c r="E916" s="479"/>
      <c r="F916" s="479"/>
      <c r="G916" s="479"/>
      <c r="H916" s="479"/>
      <c r="I916" s="479"/>
      <c r="J916" s="479"/>
      <c r="K916" s="479"/>
      <c r="L916" s="479"/>
      <c r="M916" s="479"/>
      <c r="N916" s="479"/>
      <c r="O916" s="479"/>
      <c r="P916" s="479"/>
      <c r="Q916" s="479"/>
    </row>
    <row r="917" ht="25.15" customHeight="true" x14ac:dyDescent="0.2">
      <c r="C917" s="479"/>
      <c r="D917" s="479"/>
      <c r="E917" s="479"/>
      <c r="F917" s="479"/>
      <c r="G917" s="479"/>
      <c r="H917" s="479"/>
      <c r="I917" s="479"/>
      <c r="J917" s="479"/>
      <c r="K917" s="479"/>
      <c r="L917" s="479"/>
      <c r="M917" s="479"/>
      <c r="N917" s="479"/>
      <c r="O917" s="479"/>
      <c r="P917" s="479"/>
      <c r="Q917" s="479"/>
    </row>
    <row r="918" ht="25.15" customHeight="true" x14ac:dyDescent="0.2">
      <c r="C918" s="479"/>
      <c r="D918" s="479"/>
      <c r="E918" s="479"/>
      <c r="F918" s="479"/>
      <c r="G918" s="479"/>
      <c r="H918" s="479"/>
      <c r="I918" s="479"/>
      <c r="J918" s="479"/>
      <c r="K918" s="479"/>
      <c r="L918" s="479"/>
      <c r="M918" s="479"/>
      <c r="N918" s="479"/>
      <c r="O918" s="479"/>
      <c r="P918" s="479"/>
      <c r="Q918" s="479"/>
    </row>
    <row r="919" ht="25.15" customHeight="true" x14ac:dyDescent="0.2">
      <c r="C919" s="479"/>
      <c r="D919" s="479"/>
      <c r="E919" s="479"/>
      <c r="F919" s="479"/>
      <c r="G919" s="479"/>
      <c r="H919" s="479"/>
      <c r="I919" s="479"/>
      <c r="J919" s="479"/>
      <c r="K919" s="479"/>
      <c r="L919" s="479"/>
      <c r="M919" s="479"/>
      <c r="N919" s="479"/>
      <c r="O919" s="479"/>
      <c r="P919" s="479"/>
      <c r="Q919" s="479"/>
    </row>
    <row r="920" ht="25.15" customHeight="true" x14ac:dyDescent="0.2">
      <c r="C920" s="479"/>
      <c r="D920" s="479"/>
      <c r="E920" s="479"/>
      <c r="F920" s="479"/>
      <c r="G920" s="479"/>
      <c r="H920" s="479"/>
      <c r="I920" s="479"/>
      <c r="J920" s="479"/>
      <c r="K920" s="479"/>
      <c r="L920" s="479"/>
      <c r="M920" s="479"/>
      <c r="N920" s="479"/>
      <c r="O920" s="479"/>
      <c r="P920" s="479"/>
      <c r="Q920" s="479"/>
    </row>
    <row r="921" ht="25.15" customHeight="true" x14ac:dyDescent="0.2">
      <c r="C921" s="479"/>
      <c r="D921" s="479"/>
      <c r="E921" s="479"/>
      <c r="F921" s="479"/>
      <c r="G921" s="479"/>
      <c r="H921" s="479"/>
      <c r="I921" s="479"/>
      <c r="J921" s="479"/>
      <c r="K921" s="479"/>
      <c r="L921" s="479"/>
      <c r="M921" s="479"/>
      <c r="N921" s="479"/>
      <c r="O921" s="479"/>
      <c r="P921" s="479"/>
      <c r="Q921" s="479"/>
    </row>
    <row r="922" ht="25.15" customHeight="true" x14ac:dyDescent="0.2">
      <c r="C922" s="479"/>
      <c r="D922" s="479"/>
      <c r="E922" s="479"/>
      <c r="F922" s="479"/>
      <c r="G922" s="479"/>
      <c r="H922" s="479"/>
      <c r="I922" s="479"/>
      <c r="J922" s="479"/>
      <c r="K922" s="479"/>
      <c r="L922" s="479"/>
      <c r="M922" s="479"/>
      <c r="N922" s="479"/>
      <c r="O922" s="479"/>
      <c r="P922" s="479"/>
      <c r="Q922" s="479"/>
    </row>
    <row r="923" ht="25.15" customHeight="true" x14ac:dyDescent="0.2">
      <c r="C923" s="479"/>
      <c r="D923" s="479"/>
      <c r="E923" s="479"/>
      <c r="F923" s="479"/>
      <c r="G923" s="479"/>
      <c r="H923" s="479"/>
      <c r="I923" s="479"/>
      <c r="J923" s="479"/>
      <c r="K923" s="479"/>
      <c r="L923" s="479"/>
      <c r="M923" s="479"/>
      <c r="N923" s="479"/>
      <c r="O923" s="479"/>
      <c r="P923" s="479"/>
      <c r="Q923" s="479"/>
    </row>
    <row r="924" ht="25.15" customHeight="true" x14ac:dyDescent="0.2">
      <c r="C924" s="479"/>
      <c r="D924" s="479"/>
      <c r="E924" s="479"/>
      <c r="F924" s="479"/>
      <c r="G924" s="479"/>
      <c r="H924" s="479"/>
      <c r="I924" s="479"/>
      <c r="J924" s="479"/>
      <c r="K924" s="479"/>
      <c r="L924" s="479"/>
      <c r="M924" s="479"/>
      <c r="N924" s="479"/>
      <c r="O924" s="479"/>
      <c r="P924" s="479"/>
      <c r="Q924" s="479"/>
    </row>
    <row r="925" ht="25.15" customHeight="true" x14ac:dyDescent="0.2">
      <c r="C925" s="479"/>
      <c r="D925" s="479"/>
      <c r="E925" s="479"/>
      <c r="F925" s="479"/>
      <c r="G925" s="479"/>
      <c r="H925" s="479"/>
      <c r="I925" s="479"/>
      <c r="J925" s="479"/>
      <c r="K925" s="479"/>
      <c r="L925" s="479"/>
      <c r="M925" s="479"/>
      <c r="N925" s="479"/>
      <c r="O925" s="479"/>
      <c r="P925" s="479"/>
      <c r="Q925" s="479"/>
    </row>
    <row r="926" ht="25.15" customHeight="true" x14ac:dyDescent="0.2">
      <c r="C926" s="479"/>
      <c r="D926" s="479"/>
      <c r="E926" s="479"/>
      <c r="F926" s="479"/>
      <c r="G926" s="479"/>
      <c r="H926" s="479"/>
      <c r="I926" s="479"/>
      <c r="J926" s="479"/>
      <c r="K926" s="479"/>
      <c r="L926" s="479"/>
      <c r="M926" s="479"/>
      <c r="N926" s="479"/>
      <c r="O926" s="479"/>
      <c r="P926" s="479"/>
      <c r="Q926" s="479"/>
    </row>
    <row r="927" ht="25.15" customHeight="true" x14ac:dyDescent="0.2">
      <c r="C927" s="479"/>
      <c r="D927" s="479"/>
      <c r="E927" s="479"/>
      <c r="F927" s="479"/>
      <c r="G927" s="479"/>
      <c r="H927" s="479"/>
      <c r="I927" s="479"/>
      <c r="J927" s="479"/>
      <c r="K927" s="479"/>
      <c r="L927" s="479"/>
      <c r="M927" s="479"/>
      <c r="N927" s="479"/>
      <c r="O927" s="479"/>
      <c r="P927" s="479"/>
      <c r="Q927" s="479"/>
    </row>
    <row r="928" ht="25.15" customHeight="true" x14ac:dyDescent="0.2">
      <c r="C928" s="479"/>
      <c r="D928" s="479"/>
      <c r="E928" s="479"/>
      <c r="F928" s="479"/>
      <c r="G928" s="479"/>
      <c r="H928" s="479"/>
      <c r="I928" s="479"/>
      <c r="J928" s="479"/>
      <c r="K928" s="479"/>
      <c r="L928" s="479"/>
      <c r="M928" s="479"/>
      <c r="N928" s="479"/>
      <c r="O928" s="479"/>
      <c r="P928" s="479"/>
      <c r="Q928" s="479"/>
    </row>
    <row r="929" ht="25.15" customHeight="true" x14ac:dyDescent="0.2">
      <c r="C929" s="479"/>
      <c r="D929" s="479"/>
      <c r="E929" s="479"/>
      <c r="F929" s="479"/>
      <c r="G929" s="479"/>
      <c r="H929" s="479"/>
      <c r="I929" s="479"/>
      <c r="J929" s="479"/>
      <c r="K929" s="479"/>
      <c r="L929" s="479"/>
      <c r="M929" s="479"/>
      <c r="N929" s="479"/>
      <c r="O929" s="479"/>
      <c r="P929" s="479"/>
      <c r="Q929" s="479"/>
    </row>
    <row r="930" ht="25.15" customHeight="true" x14ac:dyDescent="0.2">
      <c r="C930" s="479"/>
      <c r="D930" s="479"/>
      <c r="E930" s="479"/>
      <c r="F930" s="479"/>
      <c r="G930" s="479"/>
      <c r="H930" s="479"/>
      <c r="I930" s="479"/>
      <c r="J930" s="479"/>
      <c r="K930" s="479"/>
      <c r="L930" s="479"/>
      <c r="M930" s="479"/>
      <c r="N930" s="479"/>
      <c r="O930" s="479"/>
      <c r="P930" s="479"/>
      <c r="Q930" s="479"/>
    </row>
    <row r="931" ht="25.15" customHeight="true" x14ac:dyDescent="0.2">
      <c r="C931" s="479"/>
      <c r="D931" s="479"/>
      <c r="E931" s="479"/>
      <c r="F931" s="479"/>
      <c r="G931" s="479"/>
      <c r="H931" s="479"/>
      <c r="I931" s="479"/>
      <c r="J931" s="479"/>
      <c r="K931" s="479"/>
      <c r="L931" s="479"/>
      <c r="M931" s="479"/>
      <c r="N931" s="479"/>
      <c r="O931" s="479"/>
      <c r="P931" s="479"/>
      <c r="Q931" s="479"/>
    </row>
    <row r="932" ht="25.15" customHeight="true" x14ac:dyDescent="0.2">
      <c r="C932" s="479"/>
      <c r="D932" s="479"/>
      <c r="E932" s="479"/>
      <c r="F932" s="479"/>
      <c r="G932" s="479"/>
      <c r="H932" s="479"/>
      <c r="I932" s="479"/>
      <c r="J932" s="479"/>
      <c r="K932" s="479"/>
      <c r="L932" s="479"/>
      <c r="M932" s="479"/>
      <c r="N932" s="479"/>
      <c r="O932" s="479"/>
      <c r="P932" s="479"/>
      <c r="Q932" s="479"/>
    </row>
    <row r="933" ht="25.15" customHeight="true" x14ac:dyDescent="0.2">
      <c r="C933" s="479"/>
      <c r="D933" s="479"/>
      <c r="E933" s="479"/>
      <c r="F933" s="479"/>
      <c r="G933" s="479"/>
      <c r="H933" s="479"/>
      <c r="I933" s="479"/>
      <c r="J933" s="479"/>
      <c r="K933" s="479"/>
      <c r="L933" s="479"/>
      <c r="M933" s="479"/>
      <c r="N933" s="479"/>
      <c r="O933" s="479"/>
      <c r="P933" s="479"/>
      <c r="Q933" s="479"/>
    </row>
    <row r="934" ht="25.15" customHeight="true" x14ac:dyDescent="0.2">
      <c r="C934" s="479"/>
      <c r="D934" s="479"/>
      <c r="E934" s="479"/>
      <c r="F934" s="479"/>
      <c r="G934" s="479"/>
      <c r="H934" s="479"/>
      <c r="I934" s="479"/>
      <c r="J934" s="479"/>
      <c r="K934" s="479"/>
      <c r="L934" s="479"/>
      <c r="M934" s="479"/>
      <c r="N934" s="479"/>
      <c r="O934" s="479"/>
      <c r="P934" s="479"/>
      <c r="Q934" s="479"/>
    </row>
    <row r="935" ht="25.15" customHeight="true" x14ac:dyDescent="0.2">
      <c r="C935" s="479"/>
      <c r="D935" s="479"/>
      <c r="E935" s="479"/>
      <c r="F935" s="479"/>
      <c r="G935" s="479"/>
      <c r="H935" s="479"/>
      <c r="I935" s="479"/>
      <c r="J935" s="479"/>
      <c r="K935" s="479"/>
      <c r="L935" s="479"/>
      <c r="M935" s="479"/>
      <c r="N935" s="479"/>
      <c r="O935" s="479"/>
      <c r="P935" s="479"/>
      <c r="Q935" s="479"/>
    </row>
    <row r="936" ht="25.15" customHeight="true" x14ac:dyDescent="0.2">
      <c r="C936" s="479"/>
      <c r="D936" s="479"/>
      <c r="E936" s="479"/>
      <c r="F936" s="479"/>
      <c r="G936" s="479"/>
      <c r="H936" s="479"/>
      <c r="I936" s="479"/>
      <c r="J936" s="479"/>
      <c r="K936" s="479"/>
      <c r="L936" s="479"/>
      <c r="M936" s="479"/>
      <c r="N936" s="479"/>
      <c r="O936" s="479"/>
      <c r="P936" s="479"/>
      <c r="Q936" s="479"/>
    </row>
    <row r="937" ht="25.15" customHeight="true" x14ac:dyDescent="0.2">
      <c r="C937" s="479"/>
      <c r="D937" s="479"/>
      <c r="E937" s="479"/>
      <c r="F937" s="479"/>
      <c r="G937" s="479"/>
      <c r="H937" s="479"/>
      <c r="I937" s="479"/>
      <c r="J937" s="479"/>
      <c r="K937" s="479"/>
      <c r="L937" s="479"/>
      <c r="M937" s="479"/>
      <c r="N937" s="479"/>
      <c r="O937" s="479"/>
      <c r="P937" s="479"/>
      <c r="Q937" s="479"/>
    </row>
    <row r="938" ht="25.15" customHeight="true" x14ac:dyDescent="0.2">
      <c r="C938" s="479"/>
      <c r="D938" s="479"/>
      <c r="E938" s="479"/>
      <c r="F938" s="479"/>
      <c r="G938" s="479"/>
      <c r="H938" s="479"/>
      <c r="I938" s="479"/>
      <c r="J938" s="479"/>
      <c r="K938" s="479"/>
      <c r="L938" s="479"/>
      <c r="M938" s="479"/>
      <c r="N938" s="479"/>
      <c r="O938" s="479"/>
      <c r="P938" s="479"/>
      <c r="Q938" s="479"/>
    </row>
    <row r="939" ht="25.15" customHeight="true" x14ac:dyDescent="0.2">
      <c r="C939" s="479"/>
      <c r="D939" s="479"/>
      <c r="E939" s="479"/>
      <c r="F939" s="479"/>
      <c r="G939" s="479"/>
      <c r="H939" s="479"/>
      <c r="I939" s="479"/>
      <c r="J939" s="479"/>
      <c r="K939" s="479"/>
      <c r="L939" s="479"/>
      <c r="M939" s="479"/>
      <c r="N939" s="479"/>
      <c r="O939" s="479"/>
      <c r="P939" s="479"/>
      <c r="Q939" s="479"/>
    </row>
    <row r="940" ht="25.15" customHeight="true" x14ac:dyDescent="0.2">
      <c r="C940" s="479"/>
      <c r="D940" s="479"/>
      <c r="E940" s="479"/>
      <c r="F940" s="479"/>
      <c r="G940" s="479"/>
      <c r="H940" s="479"/>
      <c r="I940" s="479"/>
      <c r="J940" s="479"/>
      <c r="K940" s="479"/>
      <c r="L940" s="479"/>
      <c r="M940" s="479"/>
      <c r="N940" s="479"/>
      <c r="O940" s="479"/>
      <c r="P940" s="479"/>
      <c r="Q940" s="479"/>
    </row>
    <row r="941" ht="25.15" customHeight="true" x14ac:dyDescent="0.2">
      <c r="C941" s="479"/>
      <c r="D941" s="479"/>
      <c r="E941" s="479"/>
      <c r="F941" s="479"/>
      <c r="G941" s="479"/>
      <c r="H941" s="479"/>
      <c r="I941" s="479"/>
      <c r="J941" s="479"/>
      <c r="K941" s="479"/>
      <c r="L941" s="479"/>
      <c r="M941" s="479"/>
      <c r="N941" s="479"/>
      <c r="O941" s="479"/>
      <c r="P941" s="479"/>
      <c r="Q941" s="479"/>
    </row>
    <row r="942" ht="25.15" customHeight="true" x14ac:dyDescent="0.2">
      <c r="C942" s="479"/>
      <c r="D942" s="479"/>
      <c r="E942" s="479"/>
      <c r="F942" s="479"/>
      <c r="G942" s="479"/>
      <c r="H942" s="479"/>
      <c r="I942" s="479"/>
      <c r="J942" s="479"/>
      <c r="K942" s="479"/>
      <c r="L942" s="479"/>
      <c r="M942" s="479"/>
      <c r="N942" s="479"/>
      <c r="O942" s="479"/>
      <c r="P942" s="479"/>
      <c r="Q942" s="479"/>
    </row>
    <row r="943" ht="25.15" customHeight="true" x14ac:dyDescent="0.2">
      <c r="C943" s="479"/>
      <c r="D943" s="479"/>
      <c r="E943" s="479"/>
      <c r="F943" s="479"/>
      <c r="G943" s="479"/>
      <c r="H943" s="479"/>
      <c r="I943" s="479"/>
      <c r="J943" s="479"/>
      <c r="K943" s="479"/>
      <c r="L943" s="479"/>
      <c r="M943" s="479"/>
      <c r="N943" s="479"/>
      <c r="O943" s="479"/>
      <c r="P943" s="479"/>
      <c r="Q943" s="479"/>
    </row>
    <row r="944" ht="25.15" customHeight="true" x14ac:dyDescent="0.2">
      <c r="C944" s="479"/>
      <c r="D944" s="479"/>
      <c r="E944" s="479"/>
      <c r="F944" s="479"/>
      <c r="G944" s="479"/>
      <c r="H944" s="479"/>
      <c r="I944" s="479"/>
      <c r="J944" s="479"/>
      <c r="K944" s="479"/>
      <c r="L944" s="479"/>
      <c r="M944" s="479"/>
      <c r="N944" s="479"/>
      <c r="O944" s="479"/>
      <c r="P944" s="479"/>
      <c r="Q944" s="479"/>
    </row>
    <row r="945" ht="25.15" customHeight="true" x14ac:dyDescent="0.2">
      <c r="C945" s="479"/>
      <c r="D945" s="479"/>
      <c r="E945" s="479"/>
      <c r="F945" s="479"/>
      <c r="G945" s="479"/>
      <c r="H945" s="479"/>
      <c r="I945" s="479"/>
      <c r="J945" s="479"/>
      <c r="K945" s="479"/>
      <c r="L945" s="479"/>
      <c r="M945" s="479"/>
      <c r="N945" s="479"/>
      <c r="O945" s="479"/>
      <c r="P945" s="479"/>
      <c r="Q945" s="479"/>
    </row>
    <row r="946" ht="25.15" customHeight="true" x14ac:dyDescent="0.2">
      <c r="C946" s="479"/>
      <c r="D946" s="479"/>
      <c r="E946" s="479"/>
      <c r="F946" s="479"/>
      <c r="G946" s="479"/>
      <c r="H946" s="479"/>
      <c r="I946" s="479"/>
      <c r="J946" s="479"/>
      <c r="K946" s="479"/>
      <c r="L946" s="479"/>
      <c r="M946" s="479"/>
      <c r="N946" s="479"/>
      <c r="O946" s="479"/>
      <c r="P946" s="479"/>
      <c r="Q946" s="479"/>
    </row>
    <row r="947" ht="25.15" customHeight="true" x14ac:dyDescent="0.2">
      <c r="C947" s="479"/>
      <c r="D947" s="479"/>
      <c r="E947" s="479"/>
      <c r="F947" s="479"/>
      <c r="G947" s="479"/>
      <c r="H947" s="479"/>
      <c r="I947" s="479"/>
      <c r="J947" s="479"/>
      <c r="K947" s="479"/>
      <c r="L947" s="479"/>
      <c r="M947" s="479"/>
      <c r="N947" s="479"/>
      <c r="O947" s="479"/>
      <c r="P947" s="479"/>
      <c r="Q947" s="479"/>
    </row>
    <row r="948" ht="25.15" customHeight="true" x14ac:dyDescent="0.2">
      <c r="C948" s="479"/>
      <c r="D948" s="479"/>
      <c r="E948" s="479"/>
      <c r="F948" s="479"/>
      <c r="G948" s="479"/>
      <c r="H948" s="479"/>
      <c r="I948" s="479"/>
      <c r="J948" s="479"/>
      <c r="K948" s="479"/>
      <c r="L948" s="479"/>
      <c r="M948" s="479"/>
      <c r="N948" s="479"/>
      <c r="O948" s="479"/>
      <c r="P948" s="479"/>
      <c r="Q948" s="479"/>
    </row>
    <row r="949" ht="25.15" customHeight="true" x14ac:dyDescent="0.2">
      <c r="C949" s="479"/>
      <c r="D949" s="479"/>
      <c r="E949" s="479"/>
      <c r="F949" s="479"/>
      <c r="G949" s="479"/>
      <c r="H949" s="479"/>
      <c r="I949" s="479"/>
      <c r="J949" s="479"/>
      <c r="K949" s="479"/>
      <c r="L949" s="479"/>
      <c r="M949" s="479"/>
      <c r="N949" s="479"/>
      <c r="O949" s="479"/>
      <c r="P949" s="479"/>
      <c r="Q949" s="479"/>
    </row>
    <row r="950" ht="25.15" customHeight="true" x14ac:dyDescent="0.2">
      <c r="C950" s="479"/>
      <c r="D950" s="479"/>
      <c r="E950" s="479"/>
      <c r="F950" s="479"/>
      <c r="G950" s="479"/>
      <c r="H950" s="479"/>
      <c r="I950" s="479"/>
      <c r="J950" s="479"/>
      <c r="K950" s="479"/>
      <c r="L950" s="479"/>
      <c r="M950" s="479"/>
      <c r="N950" s="479"/>
      <c r="O950" s="479"/>
      <c r="P950" s="479"/>
      <c r="Q950" s="479"/>
    </row>
    <row r="951" ht="25.15" customHeight="true" x14ac:dyDescent="0.2">
      <c r="C951" s="479"/>
      <c r="D951" s="479"/>
      <c r="E951" s="479"/>
      <c r="F951" s="479"/>
      <c r="G951" s="479"/>
      <c r="H951" s="479"/>
      <c r="I951" s="479"/>
      <c r="J951" s="479"/>
      <c r="K951" s="479"/>
      <c r="L951" s="479"/>
      <c r="M951" s="479"/>
      <c r="N951" s="479"/>
      <c r="O951" s="479"/>
      <c r="P951" s="479"/>
      <c r="Q951" s="479"/>
    </row>
    <row r="952" ht="25.15" customHeight="true" x14ac:dyDescent="0.2">
      <c r="C952" s="479"/>
      <c r="D952" s="479"/>
      <c r="E952" s="479"/>
      <c r="F952" s="479"/>
      <c r="G952" s="479"/>
      <c r="H952" s="479"/>
      <c r="I952" s="479"/>
      <c r="J952" s="479"/>
      <c r="K952" s="479"/>
      <c r="L952" s="479"/>
      <c r="M952" s="479"/>
      <c r="N952" s="479"/>
      <c r="O952" s="479"/>
      <c r="P952" s="479"/>
      <c r="Q952" s="479"/>
    </row>
    <row r="953" ht="25.15" customHeight="true" x14ac:dyDescent="0.2">
      <c r="C953" s="479"/>
      <c r="D953" s="479"/>
      <c r="E953" s="479"/>
      <c r="F953" s="479"/>
      <c r="G953" s="479"/>
      <c r="H953" s="479"/>
      <c r="I953" s="479"/>
      <c r="J953" s="479"/>
      <c r="K953" s="479"/>
      <c r="L953" s="479"/>
      <c r="M953" s="479"/>
      <c r="N953" s="479"/>
      <c r="O953" s="479"/>
      <c r="P953" s="479"/>
      <c r="Q953" s="479"/>
    </row>
    <row r="954" ht="25.15" customHeight="true" x14ac:dyDescent="0.2">
      <c r="C954" s="479"/>
      <c r="D954" s="479"/>
      <c r="E954" s="479"/>
      <c r="F954" s="479"/>
      <c r="G954" s="479"/>
      <c r="H954" s="479"/>
      <c r="I954" s="479"/>
      <c r="J954" s="479"/>
      <c r="K954" s="479"/>
      <c r="L954" s="479"/>
      <c r="M954" s="479"/>
      <c r="N954" s="479"/>
      <c r="O954" s="479"/>
      <c r="P954" s="479"/>
      <c r="Q954" s="479"/>
    </row>
    <row r="955" ht="25.15" customHeight="true" x14ac:dyDescent="0.2">
      <c r="C955" s="479"/>
      <c r="D955" s="479"/>
      <c r="E955" s="479"/>
      <c r="F955" s="479"/>
      <c r="G955" s="479"/>
      <c r="H955" s="479"/>
      <c r="I955" s="479"/>
      <c r="J955" s="479"/>
      <c r="K955" s="479"/>
      <c r="L955" s="479"/>
      <c r="M955" s="479"/>
      <c r="N955" s="479"/>
      <c r="O955" s="479"/>
      <c r="P955" s="479"/>
      <c r="Q955" s="479"/>
    </row>
    <row r="956" ht="25.15" customHeight="true" x14ac:dyDescent="0.2">
      <c r="C956" s="479"/>
      <c r="D956" s="479"/>
      <c r="E956" s="479"/>
      <c r="F956" s="479"/>
      <c r="G956" s="479"/>
      <c r="H956" s="479"/>
      <c r="I956" s="479"/>
      <c r="J956" s="479"/>
      <c r="K956" s="479"/>
      <c r="L956" s="479"/>
      <c r="M956" s="479"/>
      <c r="N956" s="479"/>
      <c r="O956" s="479"/>
      <c r="P956" s="479"/>
      <c r="Q956" s="479"/>
    </row>
    <row r="957" ht="25.15" customHeight="true" x14ac:dyDescent="0.2">
      <c r="C957" s="479"/>
      <c r="D957" s="479"/>
      <c r="E957" s="479"/>
      <c r="F957" s="479"/>
      <c r="G957" s="479"/>
      <c r="H957" s="479"/>
      <c r="I957" s="479"/>
      <c r="J957" s="479"/>
      <c r="K957" s="479"/>
      <c r="L957" s="479"/>
      <c r="M957" s="479"/>
      <c r="N957" s="479"/>
      <c r="O957" s="479"/>
      <c r="P957" s="479"/>
      <c r="Q957" s="479"/>
    </row>
    <row r="958" ht="25.15" customHeight="true" x14ac:dyDescent="0.2">
      <c r="C958" s="479"/>
      <c r="D958" s="479"/>
      <c r="E958" s="479"/>
      <c r="F958" s="479"/>
      <c r="G958" s="479"/>
      <c r="H958" s="479"/>
      <c r="I958" s="479"/>
      <c r="J958" s="479"/>
      <c r="K958" s="479"/>
      <c r="L958" s="479"/>
      <c r="M958" s="479"/>
      <c r="N958" s="479"/>
      <c r="O958" s="479"/>
      <c r="P958" s="479"/>
      <c r="Q958" s="479"/>
    </row>
    <row r="959" ht="25.15" customHeight="true" x14ac:dyDescent="0.2">
      <c r="C959" s="479"/>
      <c r="D959" s="479"/>
      <c r="E959" s="479"/>
      <c r="F959" s="479"/>
      <c r="G959" s="479"/>
      <c r="H959" s="479"/>
      <c r="I959" s="479"/>
      <c r="J959" s="479"/>
      <c r="K959" s="479"/>
      <c r="L959" s="479"/>
      <c r="M959" s="479"/>
      <c r="N959" s="479"/>
      <c r="O959" s="479"/>
      <c r="P959" s="479"/>
      <c r="Q959" s="479"/>
    </row>
    <row r="960" ht="25.15" customHeight="true" x14ac:dyDescent="0.2">
      <c r="C960" s="479"/>
      <c r="D960" s="479"/>
      <c r="E960" s="479"/>
      <c r="F960" s="479"/>
      <c r="G960" s="479"/>
      <c r="H960" s="479"/>
      <c r="I960" s="479"/>
      <c r="J960" s="479"/>
      <c r="K960" s="479"/>
      <c r="L960" s="479"/>
      <c r="M960" s="479"/>
      <c r="N960" s="479"/>
      <c r="O960" s="479"/>
      <c r="P960" s="479"/>
      <c r="Q960" s="479"/>
    </row>
    <row r="961" ht="25.15" customHeight="true" x14ac:dyDescent="0.2">
      <c r="C961" s="479"/>
      <c r="D961" s="479"/>
      <c r="E961" s="479"/>
      <c r="F961" s="479"/>
      <c r="G961" s="479"/>
      <c r="H961" s="479"/>
      <c r="I961" s="479"/>
      <c r="J961" s="479"/>
      <c r="K961" s="479"/>
      <c r="L961" s="479"/>
      <c r="M961" s="479"/>
      <c r="N961" s="479"/>
      <c r="O961" s="479"/>
      <c r="P961" s="479"/>
      <c r="Q961" s="479"/>
    </row>
    <row r="962" ht="25.15" customHeight="true" x14ac:dyDescent="0.2">
      <c r="C962" s="479"/>
      <c r="D962" s="479"/>
      <c r="E962" s="479"/>
      <c r="F962" s="479"/>
      <c r="G962" s="479"/>
      <c r="H962" s="479"/>
      <c r="I962" s="479"/>
      <c r="J962" s="479"/>
      <c r="K962" s="479"/>
      <c r="L962" s="479"/>
      <c r="M962" s="479"/>
      <c r="N962" s="479"/>
      <c r="O962" s="479"/>
      <c r="P962" s="479"/>
      <c r="Q962" s="479"/>
    </row>
    <row r="963" ht="25.15" customHeight="true" x14ac:dyDescent="0.2">
      <c r="C963" s="479"/>
      <c r="D963" s="479"/>
      <c r="E963" s="479"/>
      <c r="F963" s="479"/>
      <c r="G963" s="479"/>
      <c r="H963" s="479"/>
      <c r="I963" s="479"/>
      <c r="J963" s="479"/>
      <c r="K963" s="479"/>
      <c r="L963" s="479"/>
      <c r="M963" s="479"/>
      <c r="N963" s="479"/>
      <c r="O963" s="479"/>
      <c r="P963" s="479"/>
      <c r="Q963" s="479"/>
    </row>
    <row r="964" ht="25.15" customHeight="true" x14ac:dyDescent="0.2">
      <c r="C964" s="479"/>
      <c r="D964" s="479"/>
      <c r="E964" s="479"/>
      <c r="F964" s="479"/>
      <c r="G964" s="479"/>
      <c r="H964" s="479"/>
      <c r="I964" s="479"/>
      <c r="J964" s="479"/>
      <c r="K964" s="479"/>
      <c r="L964" s="479"/>
      <c r="M964" s="479"/>
      <c r="N964" s="479"/>
      <c r="O964" s="479"/>
      <c r="P964" s="479"/>
      <c r="Q964" s="479"/>
    </row>
    <row r="965" ht="25.15" customHeight="true" x14ac:dyDescent="0.2">
      <c r="C965" s="479"/>
      <c r="D965" s="479"/>
      <c r="E965" s="479"/>
      <c r="F965" s="479"/>
      <c r="G965" s="479"/>
      <c r="H965" s="479"/>
      <c r="I965" s="479"/>
      <c r="J965" s="479"/>
      <c r="K965" s="479"/>
      <c r="L965" s="479"/>
      <c r="M965" s="479"/>
      <c r="N965" s="479"/>
      <c r="O965" s="479"/>
      <c r="P965" s="479"/>
      <c r="Q965" s="479"/>
    </row>
    <row r="966" ht="25.15" customHeight="true" x14ac:dyDescent="0.2">
      <c r="C966" s="479"/>
      <c r="D966" s="479"/>
      <c r="E966" s="479"/>
      <c r="F966" s="479"/>
      <c r="G966" s="479"/>
      <c r="H966" s="479"/>
      <c r="I966" s="479"/>
      <c r="J966" s="479"/>
      <c r="K966" s="479"/>
      <c r="L966" s="479"/>
      <c r="M966" s="479"/>
      <c r="N966" s="479"/>
      <c r="O966" s="479"/>
      <c r="P966" s="479"/>
      <c r="Q966" s="479"/>
    </row>
    <row r="967" ht="25.15" customHeight="true" x14ac:dyDescent="0.2">
      <c r="C967" s="479"/>
      <c r="D967" s="479"/>
      <c r="E967" s="479"/>
      <c r="F967" s="479"/>
      <c r="G967" s="479"/>
      <c r="H967" s="479"/>
      <c r="I967" s="479"/>
      <c r="J967" s="479"/>
      <c r="K967" s="479"/>
      <c r="L967" s="479"/>
      <c r="M967" s="479"/>
      <c r="N967" s="479"/>
      <c r="O967" s="479"/>
      <c r="P967" s="479"/>
      <c r="Q967" s="479"/>
    </row>
    <row r="968" ht="25.15" customHeight="true" x14ac:dyDescent="0.2">
      <c r="C968" s="479"/>
      <c r="D968" s="479"/>
      <c r="E968" s="479"/>
      <c r="F968" s="479"/>
      <c r="G968" s="479"/>
      <c r="H968" s="479"/>
      <c r="I968" s="479"/>
      <c r="J968" s="479"/>
      <c r="K968" s="479"/>
      <c r="L968" s="479"/>
      <c r="M968" s="479"/>
      <c r="N968" s="479"/>
      <c r="O968" s="479"/>
      <c r="P968" s="479"/>
      <c r="Q968" s="479"/>
    </row>
    <row r="969" ht="25.15" customHeight="true" x14ac:dyDescent="0.2">
      <c r="C969" s="479"/>
      <c r="D969" s="479"/>
      <c r="E969" s="479"/>
      <c r="F969" s="479"/>
      <c r="G969" s="479"/>
      <c r="H969" s="479"/>
      <c r="I969" s="479"/>
      <c r="J969" s="479"/>
      <c r="K969" s="479"/>
      <c r="L969" s="479"/>
      <c r="M969" s="479"/>
      <c r="N969" s="479"/>
      <c r="O969" s="479"/>
      <c r="P969" s="479"/>
      <c r="Q969" s="479"/>
    </row>
    <row r="970" ht="25.15" customHeight="true" x14ac:dyDescent="0.2">
      <c r="C970" s="479"/>
      <c r="D970" s="479"/>
      <c r="E970" s="479"/>
      <c r="F970" s="479"/>
      <c r="G970" s="479"/>
      <c r="H970" s="479"/>
      <c r="I970" s="479"/>
      <c r="J970" s="479"/>
      <c r="K970" s="479"/>
      <c r="L970" s="479"/>
      <c r="M970" s="479"/>
      <c r="N970" s="479"/>
      <c r="O970" s="479"/>
      <c r="P970" s="479"/>
      <c r="Q970" s="479"/>
    </row>
    <row r="971" ht="25.15" customHeight="true" x14ac:dyDescent="0.2">
      <c r="C971" s="479"/>
      <c r="D971" s="479"/>
      <c r="E971" s="479"/>
      <c r="F971" s="479"/>
      <c r="G971" s="479"/>
      <c r="H971" s="479"/>
      <c r="I971" s="479"/>
      <c r="J971" s="479"/>
      <c r="K971" s="479"/>
      <c r="L971" s="479"/>
      <c r="M971" s="479"/>
      <c r="N971" s="479"/>
      <c r="O971" s="479"/>
      <c r="P971" s="479"/>
      <c r="Q971" s="479"/>
    </row>
    <row r="972" ht="25.15" customHeight="true" x14ac:dyDescent="0.2">
      <c r="C972" s="479"/>
      <c r="D972" s="479"/>
      <c r="E972" s="479"/>
      <c r="F972" s="479"/>
      <c r="G972" s="479"/>
      <c r="H972" s="479"/>
      <c r="I972" s="479"/>
      <c r="J972" s="479"/>
      <c r="K972" s="479"/>
      <c r="L972" s="479"/>
      <c r="M972" s="479"/>
      <c r="N972" s="479"/>
      <c r="O972" s="479"/>
      <c r="P972" s="479"/>
      <c r="Q972" s="479"/>
    </row>
    <row r="973" ht="25.15" customHeight="true" x14ac:dyDescent="0.2">
      <c r="C973" s="479"/>
      <c r="D973" s="479"/>
      <c r="E973" s="479"/>
      <c r="F973" s="479"/>
      <c r="G973" s="479"/>
      <c r="H973" s="479"/>
      <c r="I973" s="479"/>
      <c r="J973" s="479"/>
      <c r="K973" s="479"/>
      <c r="L973" s="479"/>
      <c r="M973" s="479"/>
      <c r="N973" s="479"/>
      <c r="O973" s="479"/>
      <c r="P973" s="479"/>
      <c r="Q973" s="479"/>
    </row>
    <row r="974" ht="25.15" customHeight="true" x14ac:dyDescent="0.2">
      <c r="C974" s="479"/>
      <c r="D974" s="479"/>
      <c r="E974" s="479"/>
      <c r="F974" s="479"/>
      <c r="G974" s="479"/>
      <c r="H974" s="479"/>
      <c r="I974" s="479"/>
      <c r="J974" s="479"/>
      <c r="K974" s="479"/>
      <c r="L974" s="479"/>
      <c r="M974" s="479"/>
      <c r="N974" s="479"/>
      <c r="O974" s="479"/>
      <c r="P974" s="479"/>
      <c r="Q974" s="479"/>
    </row>
    <row r="975" ht="25.15" customHeight="true" x14ac:dyDescent="0.2">
      <c r="C975" s="479"/>
      <c r="D975" s="479"/>
      <c r="E975" s="479"/>
      <c r="F975" s="479"/>
      <c r="G975" s="479"/>
      <c r="H975" s="479"/>
      <c r="I975" s="479"/>
      <c r="J975" s="479"/>
      <c r="K975" s="479"/>
      <c r="L975" s="479"/>
      <c r="M975" s="479"/>
      <c r="N975" s="479"/>
      <c r="O975" s="479"/>
      <c r="P975" s="479"/>
      <c r="Q975" s="479"/>
    </row>
    <row r="976" ht="25.15" customHeight="true" x14ac:dyDescent="0.2">
      <c r="C976" s="479"/>
      <c r="D976" s="479"/>
      <c r="E976" s="479"/>
      <c r="F976" s="479"/>
      <c r="G976" s="479"/>
      <c r="H976" s="479"/>
      <c r="I976" s="479"/>
      <c r="J976" s="479"/>
      <c r="K976" s="479"/>
      <c r="L976" s="479"/>
      <c r="M976" s="479"/>
      <c r="N976" s="479"/>
      <c r="O976" s="479"/>
      <c r="P976" s="479"/>
      <c r="Q976" s="479"/>
    </row>
    <row r="977" ht="25.15" customHeight="true" x14ac:dyDescent="0.2">
      <c r="C977" s="479"/>
      <c r="D977" s="479"/>
      <c r="E977" s="479"/>
      <c r="F977" s="479"/>
      <c r="G977" s="479"/>
      <c r="H977" s="479"/>
      <c r="I977" s="479"/>
      <c r="J977" s="479"/>
      <c r="K977" s="479"/>
      <c r="L977" s="479"/>
      <c r="M977" s="479"/>
      <c r="N977" s="479"/>
      <c r="O977" s="479"/>
      <c r="P977" s="479"/>
      <c r="Q977" s="479"/>
    </row>
    <row r="978" ht="25.15" customHeight="true" x14ac:dyDescent="0.2">
      <c r="C978" s="479"/>
      <c r="D978" s="479"/>
      <c r="E978" s="479"/>
      <c r="F978" s="479"/>
      <c r="G978" s="479"/>
      <c r="H978" s="479"/>
      <c r="I978" s="479"/>
      <c r="J978" s="479"/>
      <c r="K978" s="479"/>
      <c r="L978" s="479"/>
      <c r="M978" s="479"/>
      <c r="N978" s="479"/>
      <c r="O978" s="479"/>
      <c r="P978" s="479"/>
      <c r="Q978" s="479"/>
    </row>
    <row r="979" ht="25.15" customHeight="true" x14ac:dyDescent="0.2">
      <c r="C979" s="479"/>
      <c r="D979" s="479"/>
      <c r="E979" s="479"/>
      <c r="F979" s="479"/>
      <c r="G979" s="479"/>
      <c r="H979" s="479"/>
      <c r="I979" s="479"/>
      <c r="J979" s="479"/>
      <c r="K979" s="479"/>
      <c r="L979" s="479"/>
      <c r="M979" s="479"/>
      <c r="N979" s="479"/>
      <c r="O979" s="479"/>
      <c r="P979" s="479"/>
      <c r="Q979" s="479"/>
    </row>
    <row r="980" ht="25.15" customHeight="true" x14ac:dyDescent="0.2">
      <c r="C980" s="479"/>
      <c r="D980" s="479"/>
      <c r="E980" s="479"/>
      <c r="F980" s="479"/>
      <c r="G980" s="479"/>
      <c r="H980" s="479"/>
      <c r="I980" s="479"/>
      <c r="J980" s="479"/>
      <c r="K980" s="479"/>
      <c r="L980" s="479"/>
      <c r="M980" s="479"/>
      <c r="N980" s="479"/>
      <c r="O980" s="479"/>
      <c r="P980" s="479"/>
      <c r="Q980" s="479"/>
    </row>
    <row r="981" ht="25.15" customHeight="true" x14ac:dyDescent="0.2">
      <c r="C981" s="479"/>
      <c r="D981" s="479"/>
      <c r="E981" s="479"/>
      <c r="F981" s="479"/>
      <c r="G981" s="479"/>
      <c r="H981" s="479"/>
      <c r="I981" s="479"/>
      <c r="J981" s="479"/>
      <c r="K981" s="479"/>
      <c r="L981" s="479"/>
      <c r="M981" s="479"/>
      <c r="N981" s="479"/>
      <c r="O981" s="479"/>
      <c r="P981" s="479"/>
      <c r="Q981" s="479"/>
    </row>
    <row r="982" ht="25.15" customHeight="true" x14ac:dyDescent="0.2">
      <c r="C982" s="479"/>
      <c r="D982" s="479"/>
      <c r="E982" s="479"/>
      <c r="F982" s="479"/>
      <c r="G982" s="479"/>
      <c r="H982" s="479"/>
      <c r="I982" s="479"/>
      <c r="J982" s="479"/>
      <c r="K982" s="479"/>
      <c r="L982" s="479"/>
      <c r="M982" s="479"/>
      <c r="N982" s="479"/>
      <c r="O982" s="479"/>
      <c r="P982" s="479"/>
      <c r="Q982" s="479"/>
    </row>
    <row r="983" ht="25.15" customHeight="true" x14ac:dyDescent="0.2">
      <c r="C983" s="479"/>
      <c r="D983" s="479"/>
      <c r="E983" s="479"/>
      <c r="F983" s="479"/>
      <c r="G983" s="479"/>
      <c r="H983" s="479"/>
      <c r="I983" s="479"/>
      <c r="J983" s="479"/>
      <c r="K983" s="479"/>
      <c r="L983" s="479"/>
      <c r="M983" s="479"/>
      <c r="N983" s="479"/>
      <c r="O983" s="479"/>
      <c r="P983" s="479"/>
      <c r="Q983" s="479"/>
    </row>
    <row r="984" ht="25.15" customHeight="true" x14ac:dyDescent="0.2">
      <c r="C984" s="479"/>
      <c r="D984" s="479"/>
      <c r="E984" s="479"/>
      <c r="F984" s="479"/>
      <c r="G984" s="479"/>
      <c r="H984" s="479"/>
      <c r="I984" s="479"/>
      <c r="J984" s="479"/>
      <c r="K984" s="479"/>
      <c r="L984" s="479"/>
      <c r="M984" s="479"/>
      <c r="N984" s="479"/>
      <c r="O984" s="479"/>
      <c r="P984" s="479"/>
      <c r="Q984" s="479"/>
    </row>
    <row r="985" ht="25.15" customHeight="true" x14ac:dyDescent="0.2">
      <c r="C985" s="479"/>
      <c r="D985" s="479"/>
      <c r="E985" s="479"/>
      <c r="F985" s="479"/>
      <c r="G985" s="479"/>
      <c r="H985" s="479"/>
      <c r="I985" s="479"/>
      <c r="J985" s="479"/>
      <c r="K985" s="479"/>
      <c r="L985" s="479"/>
      <c r="M985" s="479"/>
      <c r="N985" s="479"/>
      <c r="O985" s="479"/>
      <c r="P985" s="479"/>
      <c r="Q985" s="479"/>
    </row>
    <row r="986" ht="25.15" customHeight="true" x14ac:dyDescent="0.2">
      <c r="C986" s="479"/>
      <c r="D986" s="479"/>
      <c r="E986" s="479"/>
      <c r="F986" s="479"/>
      <c r="G986" s="479"/>
      <c r="H986" s="479"/>
      <c r="I986" s="479"/>
      <c r="J986" s="479"/>
      <c r="K986" s="479"/>
      <c r="L986" s="479"/>
      <c r="M986" s="479"/>
      <c r="N986" s="479"/>
      <c r="O986" s="479"/>
      <c r="P986" s="479"/>
      <c r="Q986" s="479"/>
    </row>
    <row r="987" ht="25.15" customHeight="true" x14ac:dyDescent="0.2">
      <c r="C987" s="479"/>
      <c r="D987" s="479"/>
      <c r="E987" s="479"/>
      <c r="F987" s="479"/>
      <c r="G987" s="479"/>
      <c r="H987" s="479"/>
      <c r="I987" s="479"/>
      <c r="J987" s="479"/>
      <c r="K987" s="479"/>
      <c r="L987" s="479"/>
      <c r="M987" s="479"/>
      <c r="N987" s="479"/>
      <c r="O987" s="479"/>
      <c r="P987" s="479"/>
      <c r="Q987" s="479"/>
    </row>
    <row r="988" ht="25.15" customHeight="true" x14ac:dyDescent="0.2">
      <c r="C988" s="479"/>
      <c r="D988" s="479"/>
      <c r="E988" s="479"/>
      <c r="F988" s="479"/>
      <c r="G988" s="479"/>
      <c r="H988" s="479"/>
      <c r="I988" s="479"/>
      <c r="J988" s="479"/>
      <c r="K988" s="479"/>
      <c r="L988" s="479"/>
      <c r="M988" s="479"/>
      <c r="N988" s="479"/>
      <c r="O988" s="479"/>
      <c r="P988" s="479"/>
      <c r="Q988" s="479"/>
    </row>
    <row r="989" ht="25.15" customHeight="true" x14ac:dyDescent="0.2">
      <c r="C989" s="479"/>
      <c r="D989" s="479"/>
      <c r="E989" s="479"/>
      <c r="F989" s="479"/>
      <c r="G989" s="479"/>
      <c r="H989" s="479"/>
      <c r="I989" s="479"/>
      <c r="J989" s="479"/>
      <c r="K989" s="479"/>
      <c r="L989" s="479"/>
      <c r="M989" s="479"/>
      <c r="N989" s="479"/>
      <c r="O989" s="479"/>
      <c r="P989" s="479"/>
      <c r="Q989" s="479"/>
    </row>
    <row r="990" ht="25.15" customHeight="true" x14ac:dyDescent="0.2">
      <c r="C990" s="479"/>
      <c r="D990" s="479"/>
      <c r="E990" s="479"/>
      <c r="F990" s="479"/>
      <c r="G990" s="479"/>
      <c r="H990" s="479"/>
      <c r="I990" s="479"/>
      <c r="J990" s="479"/>
      <c r="K990" s="479"/>
      <c r="L990" s="479"/>
      <c r="M990" s="479"/>
      <c r="N990" s="479"/>
      <c r="O990" s="479"/>
      <c r="P990" s="479"/>
      <c r="Q990" s="479"/>
    </row>
    <row r="991" ht="25.15" customHeight="true" x14ac:dyDescent="0.2">
      <c r="C991" s="479"/>
      <c r="D991" s="479"/>
      <c r="E991" s="479"/>
      <c r="F991" s="479"/>
      <c r="G991" s="479"/>
      <c r="H991" s="479"/>
      <c r="I991" s="479"/>
      <c r="J991" s="479"/>
      <c r="K991" s="479"/>
      <c r="L991" s="479"/>
      <c r="M991" s="479"/>
      <c r="N991" s="479"/>
      <c r="O991" s="479"/>
      <c r="P991" s="479"/>
      <c r="Q991" s="479"/>
    </row>
    <row r="992" ht="25.15" customHeight="true" x14ac:dyDescent="0.2">
      <c r="C992" s="479"/>
      <c r="D992" s="479"/>
      <c r="E992" s="479"/>
      <c r="F992" s="479"/>
      <c r="G992" s="479"/>
      <c r="H992" s="479"/>
      <c r="I992" s="479"/>
      <c r="J992" s="479"/>
      <c r="K992" s="479"/>
      <c r="L992" s="479"/>
      <c r="M992" s="479"/>
      <c r="N992" s="479"/>
      <c r="O992" s="479"/>
      <c r="P992" s="479"/>
      <c r="Q992" s="479"/>
    </row>
    <row r="993" ht="25.15" customHeight="true" x14ac:dyDescent="0.2">
      <c r="C993" s="479"/>
      <c r="D993" s="479"/>
      <c r="E993" s="479"/>
      <c r="F993" s="479"/>
      <c r="G993" s="479"/>
      <c r="H993" s="479"/>
      <c r="I993" s="479"/>
      <c r="J993" s="479"/>
      <c r="K993" s="479"/>
      <c r="L993" s="479"/>
      <c r="M993" s="479"/>
      <c r="N993" s="479"/>
      <c r="O993" s="479"/>
      <c r="P993" s="479"/>
      <c r="Q993" s="479"/>
    </row>
    <row r="994" ht="25.15" customHeight="true" x14ac:dyDescent="0.2">
      <c r="C994" s="479"/>
      <c r="D994" s="479"/>
      <c r="E994" s="479"/>
      <c r="F994" s="479"/>
      <c r="G994" s="479"/>
      <c r="H994" s="479"/>
      <c r="I994" s="479"/>
      <c r="J994" s="479"/>
      <c r="K994" s="479"/>
      <c r="L994" s="479"/>
      <c r="M994" s="479"/>
      <c r="N994" s="479"/>
      <c r="O994" s="479"/>
      <c r="P994" s="479"/>
      <c r="Q994" s="479"/>
    </row>
    <row r="995" ht="25.15" customHeight="true" x14ac:dyDescent="0.2">
      <c r="C995" s="479"/>
      <c r="D995" s="479"/>
      <c r="E995" s="479"/>
      <c r="F995" s="479"/>
      <c r="G995" s="479"/>
      <c r="H995" s="479"/>
      <c r="I995" s="479"/>
      <c r="J995" s="479"/>
      <c r="K995" s="479"/>
      <c r="L995" s="479"/>
      <c r="M995" s="479"/>
      <c r="N995" s="479"/>
      <c r="O995" s="479"/>
      <c r="P995" s="479"/>
      <c r="Q995" s="479"/>
    </row>
    <row r="996" ht="25.15" customHeight="true" x14ac:dyDescent="0.2">
      <c r="C996" s="479"/>
      <c r="D996" s="479"/>
      <c r="E996" s="479"/>
      <c r="F996" s="479"/>
      <c r="G996" s="479"/>
      <c r="H996" s="479"/>
      <c r="I996" s="479"/>
      <c r="J996" s="479"/>
      <c r="K996" s="479"/>
      <c r="L996" s="479"/>
      <c r="M996" s="479"/>
      <c r="N996" s="479"/>
      <c r="O996" s="479"/>
      <c r="P996" s="479"/>
      <c r="Q996" s="479"/>
    </row>
    <row r="997" ht="25.15" customHeight="true" x14ac:dyDescent="0.2">
      <c r="C997" s="479"/>
      <c r="D997" s="479"/>
      <c r="E997" s="479"/>
      <c r="F997" s="479"/>
      <c r="G997" s="479"/>
      <c r="H997" s="479"/>
      <c r="I997" s="479"/>
      <c r="J997" s="479"/>
      <c r="K997" s="479"/>
      <c r="L997" s="479"/>
      <c r="M997" s="479"/>
      <c r="N997" s="479"/>
      <c r="O997" s="479"/>
      <c r="P997" s="479"/>
      <c r="Q997" s="479"/>
    </row>
    <row r="998" ht="25.15" customHeight="true" x14ac:dyDescent="0.2">
      <c r="C998" s="479"/>
      <c r="D998" s="479"/>
      <c r="E998" s="479"/>
      <c r="F998" s="479"/>
      <c r="G998" s="479"/>
      <c r="H998" s="479"/>
      <c r="I998" s="479"/>
      <c r="J998" s="479"/>
      <c r="K998" s="479"/>
      <c r="L998" s="479"/>
      <c r="M998" s="479"/>
      <c r="N998" s="479"/>
      <c r="O998" s="479"/>
      <c r="P998" s="479"/>
      <c r="Q998" s="479"/>
    </row>
    <row r="999" ht="25.15" customHeight="true" x14ac:dyDescent="0.2">
      <c r="C999" s="479"/>
      <c r="D999" s="479"/>
      <c r="E999" s="479"/>
      <c r="F999" s="479"/>
      <c r="G999" s="479"/>
      <c r="H999" s="479"/>
      <c r="I999" s="479"/>
      <c r="J999" s="479"/>
      <c r="K999" s="479"/>
      <c r="L999" s="479"/>
      <c r="M999" s="479"/>
      <c r="N999" s="479"/>
      <c r="O999" s="479"/>
      <c r="P999" s="479"/>
      <c r="Q999" s="479"/>
    </row>
    <row r="1000" ht="25.15" customHeight="true" x14ac:dyDescent="0.2">
      <c r="C1000" s="479"/>
      <c r="D1000" s="479"/>
      <c r="E1000" s="479"/>
      <c r="F1000" s="479"/>
      <c r="G1000" s="479"/>
      <c r="H1000" s="479"/>
      <c r="I1000" s="479"/>
      <c r="J1000" s="479"/>
      <c r="K1000" s="479"/>
      <c r="L1000" s="479"/>
      <c r="M1000" s="479"/>
      <c r="N1000" s="479"/>
      <c r="O1000" s="479"/>
      <c r="P1000" s="479"/>
      <c r="Q1000" s="479"/>
    </row>
    <row r="1001" ht="25.15" customHeight="true" x14ac:dyDescent="0.2">
      <c r="C1001" s="479"/>
      <c r="D1001" s="479"/>
      <c r="E1001" s="479"/>
      <c r="F1001" s="479"/>
      <c r="G1001" s="479"/>
      <c r="H1001" s="479"/>
      <c r="I1001" s="479"/>
      <c r="J1001" s="479"/>
      <c r="K1001" s="479"/>
      <c r="L1001" s="479"/>
      <c r="M1001" s="479"/>
      <c r="N1001" s="479"/>
      <c r="O1001" s="479"/>
      <c r="P1001" s="479"/>
      <c r="Q1001" s="479"/>
    </row>
    <row r="1002" ht="25.15" customHeight="true" x14ac:dyDescent="0.2">
      <c r="C1002" s="479"/>
      <c r="D1002" s="479"/>
      <c r="E1002" s="479"/>
      <c r="F1002" s="479"/>
      <c r="G1002" s="479"/>
      <c r="H1002" s="479"/>
      <c r="I1002" s="479"/>
      <c r="J1002" s="479"/>
      <c r="K1002" s="479"/>
      <c r="L1002" s="479"/>
      <c r="M1002" s="479"/>
      <c r="N1002" s="479"/>
      <c r="O1002" s="479"/>
      <c r="P1002" s="479"/>
      <c r="Q1002" s="479"/>
    </row>
    <row r="1003" ht="25.15" customHeight="true" x14ac:dyDescent="0.2">
      <c r="C1003" s="479"/>
      <c r="D1003" s="479"/>
      <c r="E1003" s="479"/>
      <c r="F1003" s="479"/>
      <c r="G1003" s="479"/>
      <c r="H1003" s="479"/>
      <c r="I1003" s="479"/>
      <c r="J1003" s="479"/>
      <c r="K1003" s="479"/>
      <c r="L1003" s="479"/>
      <c r="M1003" s="479"/>
      <c r="N1003" s="479"/>
      <c r="O1003" s="479"/>
      <c r="P1003" s="479"/>
      <c r="Q1003" s="479"/>
    </row>
    <row r="1004" ht="25.15" customHeight="true" x14ac:dyDescent="0.2">
      <c r="C1004" s="479"/>
      <c r="D1004" s="479"/>
      <c r="E1004" s="479"/>
      <c r="F1004" s="479"/>
      <c r="G1004" s="479"/>
      <c r="H1004" s="479"/>
      <c r="I1004" s="479"/>
      <c r="J1004" s="479"/>
      <c r="K1004" s="479"/>
      <c r="L1004" s="479"/>
      <c r="M1004" s="479"/>
      <c r="N1004" s="479"/>
      <c r="O1004" s="479"/>
      <c r="P1004" s="479"/>
      <c r="Q1004" s="479"/>
    </row>
    <row r="1005" ht="25.15" customHeight="true" x14ac:dyDescent="0.2">
      <c r="C1005" s="479"/>
      <c r="D1005" s="479"/>
      <c r="E1005" s="479"/>
      <c r="F1005" s="479"/>
      <c r="G1005" s="479"/>
      <c r="H1005" s="479"/>
      <c r="I1005" s="479"/>
      <c r="J1005" s="479"/>
      <c r="K1005" s="479"/>
      <c r="L1005" s="479"/>
      <c r="M1005" s="479"/>
      <c r="N1005" s="479"/>
      <c r="O1005" s="479"/>
      <c r="P1005" s="479"/>
      <c r="Q1005" s="479"/>
    </row>
    <row r="1006" ht="25.15" customHeight="true" x14ac:dyDescent="0.2">
      <c r="C1006" s="479"/>
      <c r="D1006" s="479"/>
      <c r="E1006" s="479"/>
      <c r="F1006" s="479"/>
      <c r="G1006" s="479"/>
      <c r="H1006" s="479"/>
      <c r="I1006" s="479"/>
      <c r="J1006" s="479"/>
      <c r="K1006" s="479"/>
      <c r="L1006" s="479"/>
      <c r="M1006" s="479"/>
      <c r="N1006" s="479"/>
      <c r="O1006" s="479"/>
      <c r="P1006" s="479"/>
      <c r="Q1006" s="479"/>
    </row>
    <row r="1007" ht="25.15" customHeight="true" x14ac:dyDescent="0.2">
      <c r="C1007" s="479"/>
      <c r="D1007" s="479"/>
      <c r="E1007" s="479"/>
      <c r="F1007" s="479"/>
      <c r="G1007" s="479"/>
      <c r="H1007" s="479"/>
      <c r="I1007" s="479"/>
      <c r="J1007" s="479"/>
      <c r="K1007" s="479"/>
      <c r="L1007" s="479"/>
      <c r="M1007" s="479"/>
      <c r="N1007" s="479"/>
      <c r="O1007" s="479"/>
      <c r="P1007" s="479"/>
      <c r="Q1007" s="479"/>
    </row>
    <row r="1008" ht="25.15" customHeight="true" x14ac:dyDescent="0.2">
      <c r="C1008" s="479"/>
      <c r="D1008" s="479"/>
      <c r="E1008" s="479"/>
      <c r="F1008" s="479"/>
      <c r="G1008" s="479"/>
      <c r="H1008" s="479"/>
      <c r="I1008" s="479"/>
      <c r="J1008" s="479"/>
      <c r="K1008" s="479"/>
      <c r="L1008" s="479"/>
      <c r="M1008" s="479"/>
      <c r="N1008" s="479"/>
      <c r="O1008" s="479"/>
      <c r="P1008" s="479"/>
      <c r="Q1008" s="479"/>
    </row>
    <row r="1009" ht="25.15" customHeight="true" x14ac:dyDescent="0.2">
      <c r="C1009" s="479"/>
      <c r="D1009" s="479"/>
      <c r="E1009" s="479"/>
      <c r="F1009" s="479"/>
      <c r="G1009" s="479"/>
      <c r="H1009" s="479"/>
      <c r="I1009" s="479"/>
      <c r="J1009" s="479"/>
      <c r="K1009" s="479"/>
      <c r="L1009" s="479"/>
      <c r="M1009" s="479"/>
      <c r="N1009" s="479"/>
      <c r="O1009" s="479"/>
      <c r="P1009" s="479"/>
      <c r="Q1009" s="479"/>
    </row>
    <row r="1010" ht="25.15" customHeight="true" x14ac:dyDescent="0.2">
      <c r="C1010" s="479"/>
      <c r="D1010" s="479"/>
      <c r="E1010" s="479"/>
      <c r="F1010" s="479"/>
      <c r="G1010" s="479"/>
      <c r="H1010" s="479"/>
      <c r="I1010" s="479"/>
      <c r="J1010" s="479"/>
      <c r="K1010" s="479"/>
      <c r="L1010" s="479"/>
      <c r="M1010" s="479"/>
      <c r="N1010" s="479"/>
      <c r="O1010" s="479"/>
      <c r="P1010" s="479"/>
      <c r="Q1010" s="479"/>
    </row>
    <row r="1011" ht="25.15" customHeight="true" x14ac:dyDescent="0.2">
      <c r="C1011" s="479"/>
      <c r="D1011" s="479"/>
      <c r="E1011" s="479"/>
      <c r="F1011" s="479"/>
      <c r="G1011" s="479"/>
      <c r="H1011" s="479"/>
      <c r="I1011" s="479"/>
      <c r="J1011" s="479"/>
      <c r="K1011" s="479"/>
      <c r="L1011" s="479"/>
      <c r="M1011" s="479"/>
      <c r="N1011" s="479"/>
      <c r="O1011" s="479"/>
      <c r="P1011" s="479"/>
      <c r="Q1011" s="479"/>
    </row>
    <row r="1012" ht="25.15" customHeight="true" x14ac:dyDescent="0.2">
      <c r="C1012" s="479"/>
      <c r="D1012" s="479"/>
      <c r="E1012" s="479"/>
      <c r="F1012" s="479"/>
      <c r="G1012" s="479"/>
      <c r="H1012" s="479"/>
      <c r="I1012" s="479"/>
      <c r="J1012" s="479"/>
      <c r="K1012" s="479"/>
      <c r="L1012" s="479"/>
      <c r="M1012" s="479"/>
      <c r="N1012" s="479"/>
      <c r="O1012" s="479"/>
      <c r="P1012" s="479"/>
      <c r="Q1012" s="479"/>
    </row>
    <row r="1013" ht="25.15" customHeight="true" x14ac:dyDescent="0.2">
      <c r="C1013" s="479"/>
      <c r="D1013" s="479"/>
      <c r="E1013" s="479"/>
      <c r="F1013" s="479"/>
      <c r="G1013" s="479"/>
      <c r="H1013" s="479"/>
      <c r="I1013" s="479"/>
      <c r="J1013" s="479"/>
      <c r="K1013" s="479"/>
      <c r="L1013" s="479"/>
      <c r="M1013" s="479"/>
      <c r="N1013" s="479"/>
      <c r="O1013" s="479"/>
      <c r="P1013" s="479"/>
      <c r="Q1013" s="479"/>
    </row>
    <row r="1014" ht="25.15" customHeight="true" x14ac:dyDescent="0.2">
      <c r="C1014" s="479"/>
      <c r="D1014" s="479"/>
      <c r="E1014" s="479"/>
      <c r="F1014" s="479"/>
      <c r="G1014" s="479"/>
      <c r="H1014" s="479"/>
      <c r="I1014" s="479"/>
      <c r="J1014" s="479"/>
      <c r="K1014" s="479"/>
      <c r="L1014" s="479"/>
      <c r="M1014" s="479"/>
      <c r="N1014" s="479"/>
      <c r="O1014" s="479"/>
      <c r="P1014" s="479"/>
      <c r="Q1014" s="479"/>
    </row>
    <row r="1015" ht="25.15" customHeight="true" x14ac:dyDescent="0.2">
      <c r="C1015" s="479"/>
      <c r="D1015" s="479"/>
      <c r="E1015" s="479"/>
      <c r="F1015" s="479"/>
      <c r="G1015" s="479"/>
      <c r="H1015" s="479"/>
      <c r="I1015" s="479"/>
      <c r="J1015" s="479"/>
      <c r="K1015" s="479"/>
      <c r="L1015" s="479"/>
      <c r="M1015" s="479"/>
      <c r="N1015" s="479"/>
      <c r="O1015" s="479"/>
      <c r="P1015" s="479"/>
      <c r="Q1015" s="479"/>
    </row>
    <row r="1016" ht="25.15" customHeight="true" x14ac:dyDescent="0.2">
      <c r="C1016" s="479"/>
      <c r="D1016" s="479"/>
      <c r="E1016" s="479"/>
      <c r="F1016" s="479"/>
      <c r="G1016" s="479"/>
      <c r="H1016" s="479"/>
      <c r="I1016" s="479"/>
      <c r="J1016" s="479"/>
      <c r="K1016" s="479"/>
      <c r="L1016" s="479"/>
      <c r="M1016" s="479"/>
      <c r="N1016" s="479"/>
      <c r="O1016" s="479"/>
      <c r="P1016" s="479"/>
      <c r="Q1016" s="479"/>
    </row>
    <row r="1017" ht="25.15" customHeight="true" x14ac:dyDescent="0.2">
      <c r="C1017" s="479"/>
      <c r="D1017" s="479"/>
      <c r="E1017" s="479"/>
      <c r="F1017" s="479"/>
      <c r="G1017" s="479"/>
      <c r="H1017" s="479"/>
      <c r="I1017" s="479"/>
      <c r="J1017" s="479"/>
      <c r="K1017" s="479"/>
      <c r="L1017" s="479"/>
      <c r="M1017" s="479"/>
      <c r="N1017" s="479"/>
      <c r="O1017" s="479"/>
      <c r="P1017" s="479"/>
      <c r="Q1017" s="479"/>
    </row>
    <row r="1018" ht="25.15" customHeight="true" x14ac:dyDescent="0.2">
      <c r="C1018" s="479"/>
      <c r="D1018" s="479"/>
      <c r="E1018" s="479"/>
      <c r="F1018" s="479"/>
      <c r="G1018" s="479"/>
      <c r="H1018" s="479"/>
      <c r="I1018" s="479"/>
      <c r="J1018" s="479"/>
      <c r="K1018" s="479"/>
      <c r="L1018" s="479"/>
      <c r="M1018" s="479"/>
      <c r="N1018" s="479"/>
      <c r="O1018" s="479"/>
      <c r="P1018" s="479"/>
      <c r="Q1018" s="479"/>
    </row>
    <row r="1019" ht="25.15" customHeight="true" x14ac:dyDescent="0.2">
      <c r="C1019" s="479"/>
      <c r="D1019" s="479"/>
      <c r="E1019" s="479"/>
      <c r="F1019" s="479"/>
      <c r="G1019" s="479"/>
      <c r="H1019" s="479"/>
      <c r="I1019" s="479"/>
      <c r="J1019" s="479"/>
      <c r="K1019" s="479"/>
      <c r="L1019" s="479"/>
      <c r="M1019" s="479"/>
      <c r="N1019" s="479"/>
      <c r="O1019" s="479"/>
      <c r="P1019" s="479"/>
      <c r="Q1019" s="479"/>
    </row>
    <row r="1020" ht="25.15" customHeight="true" x14ac:dyDescent="0.2">
      <c r="C1020" s="479"/>
      <c r="D1020" s="479"/>
      <c r="E1020" s="479"/>
      <c r="F1020" s="479"/>
      <c r="G1020" s="479"/>
      <c r="H1020" s="479"/>
      <c r="I1020" s="479"/>
      <c r="J1020" s="479"/>
      <c r="K1020" s="479"/>
      <c r="L1020" s="479"/>
      <c r="M1020" s="479"/>
      <c r="N1020" s="479"/>
      <c r="O1020" s="479"/>
      <c r="P1020" s="479"/>
      <c r="Q1020" s="479"/>
    </row>
    <row r="1021" ht="25.15" customHeight="true" x14ac:dyDescent="0.2">
      <c r="C1021" s="479"/>
      <c r="D1021" s="479"/>
      <c r="E1021" s="479"/>
      <c r="F1021" s="479"/>
      <c r="G1021" s="479"/>
      <c r="H1021" s="479"/>
      <c r="I1021" s="479"/>
      <c r="J1021" s="479"/>
      <c r="K1021" s="479"/>
      <c r="L1021" s="479"/>
      <c r="M1021" s="479"/>
      <c r="N1021" s="479"/>
      <c r="O1021" s="479"/>
      <c r="P1021" s="479"/>
      <c r="Q1021" s="479"/>
    </row>
    <row r="1022" ht="25.15" customHeight="true" x14ac:dyDescent="0.2">
      <c r="C1022" s="479"/>
      <c r="D1022" s="479"/>
      <c r="E1022" s="479"/>
      <c r="F1022" s="479"/>
      <c r="G1022" s="479"/>
      <c r="H1022" s="479"/>
      <c r="I1022" s="479"/>
      <c r="J1022" s="479"/>
      <c r="K1022" s="479"/>
      <c r="L1022" s="479"/>
      <c r="M1022" s="479"/>
      <c r="N1022" s="479"/>
      <c r="O1022" s="479"/>
      <c r="P1022" s="479"/>
      <c r="Q1022" s="479"/>
    </row>
    <row r="1023" ht="25.15" customHeight="true" x14ac:dyDescent="0.2">
      <c r="C1023" s="479"/>
      <c r="D1023" s="479"/>
      <c r="E1023" s="479"/>
      <c r="F1023" s="479"/>
      <c r="G1023" s="479"/>
      <c r="H1023" s="479"/>
      <c r="I1023" s="479"/>
      <c r="J1023" s="479"/>
      <c r="K1023" s="479"/>
      <c r="L1023" s="479"/>
      <c r="M1023" s="479"/>
      <c r="N1023" s="479"/>
      <c r="O1023" s="479"/>
      <c r="P1023" s="479"/>
      <c r="Q1023" s="479"/>
    </row>
    <row r="1024" ht="25.15" customHeight="true" x14ac:dyDescent="0.2">
      <c r="C1024" s="479"/>
      <c r="D1024" s="479"/>
      <c r="E1024" s="479"/>
      <c r="F1024" s="479"/>
      <c r="G1024" s="479"/>
      <c r="H1024" s="479"/>
      <c r="I1024" s="479"/>
      <c r="J1024" s="479"/>
      <c r="K1024" s="479"/>
      <c r="L1024" s="479"/>
      <c r="M1024" s="479"/>
      <c r="N1024" s="479"/>
      <c r="O1024" s="479"/>
      <c r="P1024" s="479"/>
      <c r="Q1024" s="479"/>
    </row>
    <row r="1025" s="218" customFormat="true" ht="15" customHeight="true" x14ac:dyDescent="0.2">
      <c r="A1025" s="2370" t="s">
        <v>336</v>
      </c>
      <c r="B1025" s="2371"/>
      <c r="C1025" s="2372"/>
      <c r="Z1025" s="211"/>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 customHeight="true" x14ac:dyDescent="0.2">
      <c r="A1026" s="2373" t="s">
        <v>171</v>
      </c>
      <c r="B1026" s="2374"/>
      <c r="C1026" s="438" t="s">
        <v>172</v>
      </c>
      <c r="Z1026" s="211"/>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5" hidden="true" customHeight="true" x14ac:dyDescent="0.2">
      <c r="A1027" s="439" t="s">
        <v>173</v>
      </c>
      <c r="B1027" s="440" t="s">
        <v>174</v>
      </c>
      <c r="C1027" s="441">
        <v>21383</v>
      </c>
      <c r="Z1027" s="211"/>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5" hidden="true" customHeight="true" x14ac:dyDescent="0.2">
      <c r="A1028" s="442" t="s">
        <v>175</v>
      </c>
      <c r="B1028" s="443" t="s">
        <v>174</v>
      </c>
      <c r="C1028" s="444">
        <v>21383</v>
      </c>
      <c r="Z1028" s="211"/>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5" hidden="true" customHeight="true" x14ac:dyDescent="0.2">
      <c r="A1029" s="442" t="s">
        <v>176</v>
      </c>
      <c r="B1029" s="443" t="s">
        <v>264</v>
      </c>
      <c r="C1029" s="444">
        <v>21383</v>
      </c>
      <c r="Z1029" s="211"/>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5" hidden="true" customHeight="true" x14ac:dyDescent="0.2">
      <c r="A1030" s="442" t="s">
        <v>177</v>
      </c>
      <c r="B1030" s="443" t="s">
        <v>265</v>
      </c>
      <c r="C1030" s="444">
        <v>21383</v>
      </c>
      <c r="Z1030" s="211"/>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5" customHeight="true" x14ac:dyDescent="0.2">
      <c r="A1031" s="2375" t="s">
        <v>178</v>
      </c>
      <c r="B1031" s="443" t="s">
        <v>179</v>
      </c>
      <c r="C1031" s="444">
        <v>9462</v>
      </c>
      <c r="Z1031" s="211"/>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5" customHeight="true" x14ac:dyDescent="0.2">
      <c r="A1032" s="2375"/>
      <c r="B1032" s="443" t="s">
        <v>180</v>
      </c>
      <c r="C1032" s="444">
        <v>11921</v>
      </c>
      <c r="Z1032" s="211"/>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5" customHeight="true" x14ac:dyDescent="0.2">
      <c r="A1033" s="2376"/>
      <c r="B1033" s="445" t="s">
        <v>181</v>
      </c>
      <c r="C1033" s="446">
        <v>0</v>
      </c>
      <c r="Z1033" s="211"/>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5" customHeight="true" x14ac:dyDescent="0.2">
      <c r="A1034" s="2377" t="s">
        <v>337</v>
      </c>
      <c r="B1034" s="2378"/>
      <c r="C1034" s="2379"/>
      <c r="Z1034" s="211"/>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6"/>
      <c r="BB1035" s="238"/>
      <c r="BC1035" s="396"/>
      <c r="BD1035" s="396"/>
      <c r="BE1035" s="396"/>
      <c r="BF1035" s="396"/>
      <c r="BG1035" s="396"/>
      <c r="BH1035" s="396"/>
      <c r="BI1035" s="396"/>
      <c r="BJ1035" s="396"/>
      <c r="BK1035" s="396"/>
      <c r="BL1035" s="396"/>
      <c r="BM1035" s="396"/>
      <c r="BN1035" s="396"/>
      <c r="BO1035" s="396"/>
      <c r="BP1035" s="396"/>
      <c r="BQ1035" s="396"/>
      <c r="BR1035" s="396"/>
      <c r="BS1035" s="396"/>
      <c r="BT1035" s="396"/>
      <c r="BU1035" s="396"/>
      <c r="BV1035" s="396"/>
      <c r="BW1035" s="396"/>
      <c r="BX1035" s="396"/>
      <c r="BY1035" s="396"/>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Central</v>
      </c>
      <c r="B1037" s="293" t="e">
        <f>BR122+BR123</f>
        <v>#VALUE!</v>
      </c>
    </row>
    <row r="1038" ht="15" customHeight="true" x14ac:dyDescent="0.2">
      <c r="A1038" s="293" t="str">
        <f>S15</f>
        <v>Metropolitana</v>
      </c>
      <c r="B1038" s="293" t="e">
        <f>BS122+BS123</f>
        <v>#VALUE!</v>
      </c>
    </row>
    <row r="1039" ht="15" customHeight="true" x14ac:dyDescent="0.2">
      <c r="A1039" s="293" t="str">
        <f>T15</f>
        <v>Noroccidente</v>
      </c>
      <c r="B1039" s="293" t="e">
        <f>BT122+BT123</f>
        <v>#VALUE!</v>
      </c>
    </row>
    <row r="1040" ht="15" customHeight="true" x14ac:dyDescent="0.2">
      <c r="A1040" s="293" t="str">
        <f>U15</f>
        <v>Nororiente</v>
      </c>
      <c r="B1040" s="293" t="e">
        <f>BU122+BU123</f>
        <v>#VALUE!</v>
      </c>
    </row>
    <row r="1041" ht="15" customHeight="true" x14ac:dyDescent="0.2">
      <c r="A1041" s="293" t="str">
        <f>V15</f>
        <v>Norte</v>
      </c>
      <c r="B1041" s="293" t="e">
        <f>BV122+BV123</f>
        <v>#VALUE!</v>
      </c>
    </row>
    <row r="1042" ht="15" customHeight="true" x14ac:dyDescent="0.2">
      <c r="A1042" s="293" t="str">
        <f>W15</f>
        <v>Petén</v>
      </c>
      <c r="B1042" s="293" t="e">
        <f>BW122+BW123</f>
        <v>#VALUE!</v>
      </c>
    </row>
    <row r="1043" ht="15" customHeight="true" x14ac:dyDescent="0.2">
      <c r="A1043" s="293" t="str">
        <f>X15</f>
        <v>Suroccidente</v>
      </c>
      <c r="B1043" s="293" t="e">
        <f>BX122+XR123</f>
        <v>#VALUE!</v>
      </c>
    </row>
    <row r="1044" ht="15" customHeight="true" x14ac:dyDescent="0.2">
      <c r="A1044" s="293" t="str">
        <f>Y15</f>
        <v>Suroriente</v>
      </c>
      <c r="B1044" s="293" t="e">
        <f>BY122+BY123</f>
        <v>#VALUE!</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8</v>
      </c>
      <c r="B1072" s="238" t="s">
        <v>136</v>
      </c>
    </row>
    <row r="1100" s="211" customFormat="true" ht="15" customHeight="true" x14ac:dyDescent="0.2">
      <c r="A1100" s="633"/>
      <c r="B1100" s="622"/>
      <c r="BA1100" s="396"/>
      <c r="BB1100" s="238"/>
      <c r="BC1100" s="396"/>
      <c r="BD1100" s="396"/>
      <c r="BE1100" s="396"/>
      <c r="BF1100" s="396"/>
      <c r="BG1100" s="396"/>
      <c r="BH1100" s="396"/>
      <c r="BI1100" s="396"/>
      <c r="BJ1100" s="396"/>
      <c r="BK1100" s="396"/>
      <c r="BL1100" s="396"/>
      <c r="BM1100" s="396"/>
      <c r="BN1100" s="396"/>
      <c r="BO1100" s="396"/>
      <c r="BP1100" s="396"/>
      <c r="BQ1100" s="396"/>
      <c r="BR1100" s="396"/>
      <c r="BS1100" s="396"/>
      <c r="BT1100" s="396"/>
      <c r="BU1100" s="396"/>
      <c r="BV1100" s="396"/>
      <c r="BW1100" s="396"/>
      <c r="BX1100" s="396"/>
      <c r="BY1100" s="396"/>
    </row>
    <row r="1101" s="211" customFormat="true" ht="15" customHeight="true" x14ac:dyDescent="0.2">
      <c r="A1101" s="634"/>
      <c r="B1101" s="623"/>
      <c r="BA1101" s="396"/>
      <c r="BB1101" s="238"/>
      <c r="BC1101" s="396"/>
      <c r="BD1101" s="396"/>
      <c r="BE1101" s="396"/>
      <c r="BF1101" s="396"/>
      <c r="BG1101" s="396"/>
      <c r="BH1101" s="396"/>
      <c r="BI1101" s="396"/>
      <c r="BJ1101" s="396"/>
      <c r="BK1101" s="396"/>
      <c r="BL1101" s="396"/>
      <c r="BM1101" s="396"/>
      <c r="BN1101" s="396"/>
      <c r="BO1101" s="396"/>
      <c r="BP1101" s="396"/>
      <c r="BQ1101" s="396"/>
      <c r="BR1101" s="396"/>
      <c r="BS1101" s="396"/>
      <c r="BT1101" s="396"/>
      <c r="BU1101" s="396"/>
      <c r="BV1101" s="396"/>
      <c r="BW1101" s="396"/>
      <c r="BX1101" s="396"/>
      <c r="BY1101" s="396"/>
    </row>
    <row r="1102" s="211" customFormat="true" ht="15" customHeight="true" x14ac:dyDescent="0.2">
      <c r="BA1102" s="396"/>
      <c r="BB1102" s="238"/>
      <c r="BC1102" s="396"/>
      <c r="BD1102" s="396"/>
      <c r="BE1102" s="396"/>
      <c r="BF1102" s="396"/>
      <c r="BG1102" s="396"/>
      <c r="BH1102" s="396"/>
      <c r="BI1102" s="396"/>
      <c r="BJ1102" s="396"/>
      <c r="BK1102" s="396"/>
      <c r="BL1102" s="396"/>
      <c r="BM1102" s="396"/>
      <c r="BN1102" s="396"/>
      <c r="BO1102" s="396"/>
      <c r="BP1102" s="396"/>
      <c r="BQ1102" s="396"/>
      <c r="BR1102" s="396"/>
      <c r="BS1102" s="396"/>
      <c r="BT1102" s="396"/>
      <c r="BU1102" s="396"/>
      <c r="BV1102" s="396"/>
      <c r="BW1102" s="396"/>
      <c r="BX1102" s="396"/>
      <c r="BY1102" s="396"/>
    </row>
    <row r="1103" s="211" customFormat="true" ht="15" customHeight="true" x14ac:dyDescent="0.2">
      <c r="BA1103" s="396"/>
      <c r="BB1103" s="238"/>
      <c r="BC1103" s="396"/>
      <c r="BD1103" s="396"/>
      <c r="BE1103" s="396"/>
      <c r="BF1103" s="396"/>
      <c r="BG1103" s="396"/>
      <c r="BH1103" s="396"/>
      <c r="BI1103" s="396"/>
      <c r="BJ1103" s="396"/>
      <c r="BK1103" s="396"/>
      <c r="BL1103" s="396"/>
      <c r="BM1103" s="396"/>
      <c r="BN1103" s="396"/>
      <c r="BO1103" s="396"/>
      <c r="BP1103" s="396"/>
      <c r="BQ1103" s="396"/>
      <c r="BR1103" s="396"/>
      <c r="BS1103" s="396"/>
      <c r="BT1103" s="396"/>
      <c r="BU1103" s="396"/>
      <c r="BV1103" s="396"/>
      <c r="BW1103" s="396"/>
      <c r="BX1103" s="396"/>
      <c r="BY1103" s="396"/>
    </row>
    <row r="1104" s="211" customFormat="true" ht="15" customHeight="true" x14ac:dyDescent="0.2">
      <c r="BA1104" s="396"/>
      <c r="BB1104" s="238"/>
      <c r="BC1104" s="396"/>
      <c r="BD1104" s="396"/>
      <c r="BE1104" s="396"/>
      <c r="BF1104" s="396"/>
      <c r="BG1104" s="396"/>
      <c r="BH1104" s="396"/>
      <c r="BI1104" s="396"/>
      <c r="BJ1104" s="396"/>
      <c r="BK1104" s="396"/>
      <c r="BL1104" s="396"/>
      <c r="BM1104" s="396"/>
      <c r="BN1104" s="396"/>
      <c r="BO1104" s="396"/>
      <c r="BP1104" s="396"/>
      <c r="BQ1104" s="396"/>
      <c r="BR1104" s="396"/>
      <c r="BS1104" s="396"/>
      <c r="BT1104" s="396"/>
      <c r="BU1104" s="396"/>
      <c r="BV1104" s="396"/>
      <c r="BW1104" s="396"/>
      <c r="BX1104" s="396"/>
      <c r="BY1104" s="396"/>
    </row>
    <row r="1105" s="211" customFormat="true" ht="15" customHeight="true" x14ac:dyDescent="0.2">
      <c r="BA1105" s="396"/>
      <c r="BB1105" s="238"/>
      <c r="BC1105" s="396"/>
      <c r="BD1105" s="396"/>
      <c r="BE1105" s="396"/>
      <c r="BF1105" s="396"/>
      <c r="BG1105" s="396"/>
      <c r="BH1105" s="396"/>
      <c r="BI1105" s="396"/>
      <c r="BJ1105" s="396"/>
      <c r="BK1105" s="396"/>
      <c r="BL1105" s="396"/>
      <c r="BM1105" s="396"/>
      <c r="BN1105" s="396"/>
      <c r="BO1105" s="396"/>
      <c r="BP1105" s="396"/>
      <c r="BQ1105" s="396"/>
      <c r="BR1105" s="396"/>
      <c r="BS1105" s="396"/>
      <c r="BT1105" s="396"/>
      <c r="BU1105" s="396"/>
      <c r="BV1105" s="396"/>
      <c r="BW1105" s="396"/>
      <c r="BX1105" s="396"/>
      <c r="BY1105" s="396"/>
    </row>
    <row r="1106" s="211" customFormat="true" ht="15" customHeight="true" x14ac:dyDescent="0.2">
      <c r="BA1106" s="396"/>
      <c r="BB1106" s="238"/>
      <c r="BC1106" s="396"/>
      <c r="BD1106" s="396"/>
      <c r="BE1106" s="396"/>
      <c r="BF1106" s="396"/>
      <c r="BG1106" s="396"/>
      <c r="BH1106" s="396"/>
      <c r="BI1106" s="396"/>
      <c r="BJ1106" s="396"/>
      <c r="BK1106" s="396"/>
      <c r="BL1106" s="396"/>
      <c r="BM1106" s="396"/>
      <c r="BN1106" s="396"/>
      <c r="BO1106" s="396"/>
      <c r="BP1106" s="396"/>
      <c r="BQ1106" s="396"/>
      <c r="BR1106" s="396"/>
      <c r="BS1106" s="396"/>
      <c r="BT1106" s="396"/>
      <c r="BU1106" s="396"/>
      <c r="BV1106" s="396"/>
      <c r="BW1106" s="396"/>
      <c r="BX1106" s="396"/>
      <c r="BY1106" s="396"/>
    </row>
    <row r="1107" s="211" customFormat="true" ht="15" customHeight="true" x14ac:dyDescent="0.2">
      <c r="BA1107" s="396"/>
      <c r="BB1107" s="238"/>
      <c r="BC1107" s="396"/>
      <c r="BD1107" s="396"/>
      <c r="BE1107" s="396"/>
      <c r="BF1107" s="396"/>
      <c r="BG1107" s="396"/>
      <c r="BH1107" s="396"/>
      <c r="BI1107" s="396"/>
      <c r="BJ1107" s="396"/>
      <c r="BK1107" s="396"/>
      <c r="BL1107" s="396"/>
      <c r="BM1107" s="396"/>
      <c r="BN1107" s="396"/>
      <c r="BO1107" s="396"/>
      <c r="BP1107" s="396"/>
      <c r="BQ1107" s="396"/>
      <c r="BR1107" s="396"/>
      <c r="BS1107" s="396"/>
      <c r="BT1107" s="396"/>
      <c r="BU1107" s="396"/>
      <c r="BV1107" s="396"/>
      <c r="BW1107" s="396"/>
      <c r="BX1107" s="396"/>
      <c r="BY1107" s="396"/>
    </row>
    <row r="1108" s="211" customFormat="true" ht="15" customHeight="true" x14ac:dyDescent="0.2">
      <c r="BA1108" s="396"/>
      <c r="BB1108" s="238"/>
      <c r="BC1108" s="396"/>
      <c r="BD1108" s="396"/>
      <c r="BE1108" s="396"/>
      <c r="BF1108" s="396"/>
      <c r="BG1108" s="396"/>
      <c r="BH1108" s="396"/>
      <c r="BI1108" s="396"/>
      <c r="BJ1108" s="396"/>
      <c r="BK1108" s="396"/>
      <c r="BL1108" s="396"/>
      <c r="BM1108" s="396"/>
      <c r="BN1108" s="396"/>
      <c r="BO1108" s="396"/>
      <c r="BP1108" s="396"/>
      <c r="BQ1108" s="396"/>
      <c r="BR1108" s="396"/>
      <c r="BS1108" s="396"/>
      <c r="BT1108" s="396"/>
      <c r="BU1108" s="396"/>
      <c r="BV1108" s="396"/>
      <c r="BW1108" s="396"/>
      <c r="BX1108" s="396"/>
      <c r="BY1108" s="396"/>
    </row>
    <row r="1109" s="211" customFormat="true" ht="15" customHeight="true" x14ac:dyDescent="0.2">
      <c r="BA1109" s="396"/>
      <c r="BB1109" s="238"/>
      <c r="BC1109" s="396"/>
      <c r="BD1109" s="396"/>
      <c r="BE1109" s="396"/>
      <c r="BF1109" s="396"/>
      <c r="BG1109" s="396"/>
      <c r="BH1109" s="396"/>
      <c r="BI1109" s="396"/>
      <c r="BJ1109" s="396"/>
      <c r="BK1109" s="396"/>
      <c r="BL1109" s="396"/>
      <c r="BM1109" s="396"/>
      <c r="BN1109" s="396"/>
      <c r="BO1109" s="396"/>
      <c r="BP1109" s="396"/>
      <c r="BQ1109" s="396"/>
      <c r="BR1109" s="396"/>
      <c r="BS1109" s="396"/>
      <c r="BT1109" s="396"/>
      <c r="BU1109" s="396"/>
      <c r="BV1109" s="396"/>
      <c r="BW1109" s="396"/>
      <c r="BX1109" s="396"/>
      <c r="BY1109" s="396"/>
    </row>
    <row r="1110" s="211" customFormat="true" ht="15" customHeight="true" x14ac:dyDescent="0.2">
      <c r="BA1110" s="396"/>
      <c r="BB1110" s="238"/>
      <c r="BC1110" s="396"/>
      <c r="BD1110" s="396"/>
      <c r="BE1110" s="396"/>
      <c r="BF1110" s="396"/>
      <c r="BG1110" s="396"/>
      <c r="BH1110" s="396"/>
      <c r="BI1110" s="396"/>
      <c r="BJ1110" s="396"/>
      <c r="BK1110" s="396"/>
      <c r="BL1110" s="396"/>
      <c r="BM1110" s="396"/>
      <c r="BN1110" s="396"/>
      <c r="BO1110" s="396"/>
      <c r="BP1110" s="396"/>
      <c r="BQ1110" s="396"/>
      <c r="BR1110" s="396"/>
      <c r="BS1110" s="396"/>
      <c r="BT1110" s="396"/>
      <c r="BU1110" s="396"/>
      <c r="BV1110" s="396"/>
      <c r="BW1110" s="396"/>
      <c r="BX1110" s="396"/>
      <c r="BY1110" s="396"/>
    </row>
    <row r="1111" s="211" customFormat="true" ht="15" customHeight="true" x14ac:dyDescent="0.2">
      <c r="BA1111" s="396"/>
      <c r="BB1111" s="238"/>
      <c r="BC1111" s="396"/>
      <c r="BD1111" s="396"/>
      <c r="BE1111" s="396"/>
      <c r="BF1111" s="396"/>
      <c r="BG1111" s="396"/>
      <c r="BH1111" s="396"/>
      <c r="BI1111" s="396"/>
      <c r="BJ1111" s="396"/>
      <c r="BK1111" s="396"/>
      <c r="BL1111" s="396"/>
      <c r="BM1111" s="396"/>
      <c r="BN1111" s="396"/>
      <c r="BO1111" s="396"/>
      <c r="BP1111" s="396"/>
      <c r="BQ1111" s="396"/>
      <c r="BR1111" s="396"/>
      <c r="BS1111" s="396"/>
      <c r="BT1111" s="396"/>
      <c r="BU1111" s="396"/>
      <c r="BV1111" s="396"/>
      <c r="BW1111" s="396"/>
      <c r="BX1111" s="396"/>
      <c r="BY1111" s="396"/>
    </row>
    <row r="1112" s="211" customFormat="true" ht="15" customHeight="true" x14ac:dyDescent="0.2">
      <c r="BA1112" s="396"/>
      <c r="BB1112" s="238"/>
      <c r="BC1112" s="396"/>
      <c r="BD1112" s="396"/>
      <c r="BE1112" s="396"/>
      <c r="BF1112" s="396"/>
      <c r="BG1112" s="396"/>
      <c r="BH1112" s="396"/>
      <c r="BI1112" s="396"/>
      <c r="BJ1112" s="396"/>
      <c r="BK1112" s="396"/>
      <c r="BL1112" s="396"/>
      <c r="BM1112" s="396"/>
      <c r="BN1112" s="396"/>
      <c r="BO1112" s="396"/>
      <c r="BP1112" s="396"/>
      <c r="BQ1112" s="396"/>
      <c r="BR1112" s="396"/>
      <c r="BS1112" s="396"/>
      <c r="BT1112" s="396"/>
      <c r="BU1112" s="396"/>
      <c r="BV1112" s="396"/>
      <c r="BW1112" s="396"/>
      <c r="BX1112" s="396"/>
      <c r="BY1112" s="396"/>
    </row>
    <row r="1113" s="211" customFormat="true" ht="15" customHeight="true" x14ac:dyDescent="0.2">
      <c r="BA1113" s="396"/>
      <c r="BB1113" s="238"/>
      <c r="BC1113" s="396"/>
      <c r="BD1113" s="396"/>
      <c r="BE1113" s="396"/>
      <c r="BF1113" s="396"/>
      <c r="BG1113" s="396"/>
      <c r="BH1113" s="396"/>
      <c r="BI1113" s="396"/>
      <c r="BJ1113" s="396"/>
      <c r="BK1113" s="396"/>
      <c r="BL1113" s="396"/>
      <c r="BM1113" s="396"/>
      <c r="BN1113" s="396"/>
      <c r="BO1113" s="396"/>
      <c r="BP1113" s="396"/>
      <c r="BQ1113" s="396"/>
      <c r="BR1113" s="396"/>
      <c r="BS1113" s="396"/>
      <c r="BT1113" s="396"/>
      <c r="BU1113" s="396"/>
      <c r="BV1113" s="396"/>
      <c r="BW1113" s="396"/>
      <c r="BX1113" s="396"/>
      <c r="BY1113" s="396"/>
    </row>
    <row r="1114" s="211" customFormat="true" ht="15" customHeight="true" x14ac:dyDescent="0.2">
      <c r="A1114" s="634"/>
      <c r="B1114" s="623"/>
      <c r="C1114" s="624"/>
      <c r="D1114" s="625"/>
      <c r="E1114" s="625"/>
      <c r="F1114" s="625"/>
      <c r="G1114" s="626"/>
      <c r="H1114" s="625"/>
      <c r="I1114" s="625"/>
      <c r="J1114" s="625"/>
      <c r="K1114" s="625"/>
      <c r="L1114" s="626"/>
      <c r="M1114" s="625"/>
      <c r="N1114" s="625"/>
      <c r="O1114" s="625"/>
      <c r="P1114" s="625"/>
      <c r="Q1114" s="626"/>
      <c r="R1114" s="625"/>
      <c r="S1114" s="625"/>
      <c r="T1114" s="625"/>
      <c r="U1114" s="625"/>
      <c r="V1114" s="625"/>
      <c r="W1114" s="625"/>
      <c r="X1114" s="625"/>
      <c r="Y1114" s="627"/>
      <c r="BA1114" s="396"/>
      <c r="BB1114" s="238"/>
      <c r="BC1114" s="396"/>
      <c r="BD1114" s="396"/>
      <c r="BE1114" s="396"/>
      <c r="BF1114" s="396"/>
      <c r="BG1114" s="396"/>
      <c r="BH1114" s="396"/>
      <c r="BI1114" s="396"/>
      <c r="BJ1114" s="396"/>
      <c r="BK1114" s="396"/>
      <c r="BL1114" s="396"/>
      <c r="BM1114" s="396"/>
      <c r="BN1114" s="396"/>
      <c r="BO1114" s="396"/>
      <c r="BP1114" s="396"/>
      <c r="BQ1114" s="396"/>
      <c r="BR1114" s="396"/>
      <c r="BS1114" s="396"/>
      <c r="BT1114" s="396"/>
      <c r="BU1114" s="396"/>
      <c r="BV1114" s="396"/>
      <c r="BW1114" s="396"/>
      <c r="BX1114" s="396"/>
      <c r="BY1114" s="396"/>
    </row>
    <row r="1115" s="211" customFormat="true" ht="15" customHeight="true" x14ac:dyDescent="0.2">
      <c r="A1115" s="634"/>
      <c r="B1115" s="623"/>
      <c r="C1115" s="624"/>
      <c r="D1115" s="625"/>
      <c r="E1115" s="625"/>
      <c r="F1115" s="625"/>
      <c r="G1115" s="626"/>
      <c r="H1115" s="625"/>
      <c r="I1115" s="625"/>
      <c r="J1115" s="625"/>
      <c r="K1115" s="625"/>
      <c r="L1115" s="626"/>
      <c r="M1115" s="625"/>
      <c r="N1115" s="625"/>
      <c r="O1115" s="625"/>
      <c r="P1115" s="625"/>
      <c r="Q1115" s="626"/>
      <c r="R1115" s="625"/>
      <c r="S1115" s="625"/>
      <c r="T1115" s="625"/>
      <c r="U1115" s="625"/>
      <c r="V1115" s="625"/>
      <c r="W1115" s="625"/>
      <c r="X1115" s="625"/>
      <c r="Y1115" s="627"/>
      <c r="BA1115" s="396"/>
      <c r="BB1115" s="238"/>
      <c r="BC1115" s="396"/>
      <c r="BD1115" s="396"/>
      <c r="BE1115" s="396"/>
      <c r="BF1115" s="396"/>
      <c r="BG1115" s="396"/>
      <c r="BH1115" s="396"/>
      <c r="BI1115" s="396"/>
      <c r="BJ1115" s="396"/>
      <c r="BK1115" s="396"/>
      <c r="BL1115" s="396"/>
      <c r="BM1115" s="396"/>
      <c r="BN1115" s="396"/>
      <c r="BO1115" s="396"/>
      <c r="BP1115" s="396"/>
      <c r="BQ1115" s="396"/>
      <c r="BR1115" s="396"/>
      <c r="BS1115" s="396"/>
      <c r="BT1115" s="396"/>
      <c r="BU1115" s="396"/>
      <c r="BV1115" s="396"/>
      <c r="BW1115" s="396"/>
      <c r="BX1115" s="396"/>
      <c r="BY1115" s="396"/>
    </row>
    <row r="1116" s="211" customFormat="true" ht="15" customHeight="true" x14ac:dyDescent="0.2">
      <c r="A1116" s="634"/>
      <c r="B1116" s="623"/>
      <c r="C1116" s="624"/>
      <c r="D1116" s="625"/>
      <c r="E1116" s="625"/>
      <c r="F1116" s="625"/>
      <c r="G1116" s="626"/>
      <c r="H1116" s="625"/>
      <c r="I1116" s="625"/>
      <c r="J1116" s="625"/>
      <c r="K1116" s="625"/>
      <c r="L1116" s="626"/>
      <c r="M1116" s="625"/>
      <c r="N1116" s="625"/>
      <c r="O1116" s="625"/>
      <c r="P1116" s="625"/>
      <c r="Q1116" s="626"/>
      <c r="R1116" s="625"/>
      <c r="S1116" s="625"/>
      <c r="T1116" s="625"/>
      <c r="U1116" s="625"/>
      <c r="V1116" s="625"/>
      <c r="W1116" s="625"/>
      <c r="X1116" s="625"/>
      <c r="Y1116" s="627"/>
      <c r="BA1116" s="396"/>
      <c r="BB1116" s="238"/>
      <c r="BC1116" s="396"/>
      <c r="BD1116" s="396"/>
      <c r="BE1116" s="396"/>
      <c r="BF1116" s="396"/>
      <c r="BG1116" s="396"/>
      <c r="BH1116" s="396"/>
      <c r="BI1116" s="396"/>
      <c r="BJ1116" s="396"/>
      <c r="BK1116" s="396"/>
      <c r="BL1116" s="396"/>
      <c r="BM1116" s="396"/>
      <c r="BN1116" s="396"/>
      <c r="BO1116" s="396"/>
      <c r="BP1116" s="396"/>
      <c r="BQ1116" s="396"/>
      <c r="BR1116" s="396"/>
      <c r="BS1116" s="396"/>
      <c r="BT1116" s="396"/>
      <c r="BU1116" s="396"/>
      <c r="BV1116" s="396"/>
      <c r="BW1116" s="396"/>
      <c r="BX1116" s="396"/>
      <c r="BY1116" s="396"/>
    </row>
    <row r="1117" s="211" customFormat="true" ht="15" customHeight="true" x14ac:dyDescent="0.2">
      <c r="A1117" s="635"/>
      <c r="B1117" s="628"/>
      <c r="C1117" s="629"/>
      <c r="D1117" s="630"/>
      <c r="E1117" s="630"/>
      <c r="F1117" s="630"/>
      <c r="G1117" s="631"/>
      <c r="H1117" s="630"/>
      <c r="I1117" s="630"/>
      <c r="J1117" s="630"/>
      <c r="K1117" s="630"/>
      <c r="L1117" s="631"/>
      <c r="M1117" s="630"/>
      <c r="N1117" s="630"/>
      <c r="O1117" s="630"/>
      <c r="P1117" s="630"/>
      <c r="Q1117" s="631"/>
      <c r="R1117" s="630"/>
      <c r="S1117" s="630"/>
      <c r="T1117" s="630"/>
      <c r="U1117" s="630"/>
      <c r="V1117" s="630"/>
      <c r="W1117" s="630"/>
      <c r="X1117" s="630"/>
      <c r="Y1117" s="632"/>
      <c r="BA1117" s="396"/>
      <c r="BB1117" s="238"/>
      <c r="BC1117" s="396"/>
      <c r="BD1117" s="396"/>
      <c r="BE1117" s="396"/>
      <c r="BF1117" s="396"/>
      <c r="BG1117" s="396"/>
      <c r="BH1117" s="396"/>
      <c r="BI1117" s="396"/>
      <c r="BJ1117" s="396"/>
      <c r="BK1117" s="396"/>
      <c r="BL1117" s="396"/>
      <c r="BM1117" s="396"/>
      <c r="BN1117" s="396"/>
      <c r="BO1117" s="396"/>
      <c r="BP1117" s="396"/>
      <c r="BQ1117" s="396"/>
      <c r="BR1117" s="396"/>
      <c r="BS1117" s="396"/>
      <c r="BT1117" s="396"/>
      <c r="BU1117" s="396"/>
      <c r="BV1117" s="396"/>
      <c r="BW1117" s="396"/>
      <c r="BX1117" s="396"/>
      <c r="BY1117" s="396"/>
    </row>
    <row r="1118" s="211" customFormat="true" ht="15" customHeight="true" x14ac:dyDescent="0.2">
      <c r="BA1118" s="396"/>
      <c r="BB1118" s="238"/>
      <c r="BC1118" s="396"/>
      <c r="BD1118" s="396"/>
      <c r="BE1118" s="396"/>
      <c r="BF1118" s="396"/>
      <c r="BG1118" s="396"/>
      <c r="BH1118" s="396"/>
      <c r="BI1118" s="396"/>
      <c r="BJ1118" s="396"/>
      <c r="BK1118" s="396"/>
      <c r="BL1118" s="396"/>
      <c r="BM1118" s="396"/>
      <c r="BN1118" s="396"/>
      <c r="BO1118" s="396"/>
      <c r="BP1118" s="396"/>
      <c r="BQ1118" s="396"/>
      <c r="BR1118" s="396"/>
      <c r="BS1118" s="396"/>
      <c r="BT1118" s="396"/>
      <c r="BU1118" s="396"/>
      <c r="BV1118" s="396"/>
      <c r="BW1118" s="396"/>
      <c r="BX1118" s="396"/>
      <c r="BY1118" s="396"/>
    </row>
    <row r="1119" s="211" customFormat="true" ht="15" customHeight="true" x14ac:dyDescent="0.2">
      <c r="BA1119" s="396"/>
      <c r="BB1119" s="238"/>
      <c r="BC1119" s="396"/>
      <c r="BD1119" s="396"/>
      <c r="BE1119" s="396"/>
      <c r="BF1119" s="396"/>
      <c r="BG1119" s="396"/>
      <c r="BH1119" s="396"/>
      <c r="BI1119" s="396"/>
      <c r="BJ1119" s="396"/>
      <c r="BK1119" s="396"/>
      <c r="BL1119" s="396"/>
      <c r="BM1119" s="396"/>
      <c r="BN1119" s="396"/>
      <c r="BO1119" s="396"/>
      <c r="BP1119" s="396"/>
      <c r="BQ1119" s="396"/>
      <c r="BR1119" s="396"/>
      <c r="BS1119" s="396"/>
      <c r="BT1119" s="396"/>
      <c r="BU1119" s="396"/>
      <c r="BV1119" s="396"/>
      <c r="BW1119" s="396"/>
      <c r="BX1119" s="396"/>
      <c r="BY1119" s="396"/>
    </row>
    <row r="1120" s="211" customFormat="true" ht="15" customHeight="true" x14ac:dyDescent="0.2">
      <c r="BA1120" s="396"/>
      <c r="BB1120" s="238"/>
      <c r="BC1120" s="396"/>
      <c r="BD1120" s="396"/>
      <c r="BE1120" s="396"/>
      <c r="BF1120" s="396"/>
      <c r="BG1120" s="396"/>
      <c r="BH1120" s="396"/>
      <c r="BI1120" s="396"/>
      <c r="BJ1120" s="396"/>
      <c r="BK1120" s="396"/>
      <c r="BL1120" s="396"/>
      <c r="BM1120" s="396"/>
      <c r="BN1120" s="396"/>
      <c r="BO1120" s="396"/>
      <c r="BP1120" s="396"/>
      <c r="BQ1120" s="396"/>
      <c r="BR1120" s="396"/>
      <c r="BS1120" s="396"/>
      <c r="BT1120" s="396"/>
      <c r="BU1120" s="396"/>
      <c r="BV1120" s="396"/>
      <c r="BW1120" s="396"/>
      <c r="BX1120" s="396"/>
      <c r="BY1120" s="396"/>
    </row>
    <row r="1121" s="211" customFormat="true" ht="15" customHeight="true" x14ac:dyDescent="0.2">
      <c r="BA1121" s="396"/>
      <c r="BB1121" s="238"/>
      <c r="BC1121" s="396"/>
      <c r="BD1121" s="396"/>
      <c r="BE1121" s="396"/>
      <c r="BF1121" s="396"/>
      <c r="BG1121" s="396"/>
      <c r="BH1121" s="396"/>
      <c r="BI1121" s="396"/>
      <c r="BJ1121" s="396"/>
      <c r="BK1121" s="396"/>
      <c r="BL1121" s="396"/>
      <c r="BM1121" s="396"/>
      <c r="BN1121" s="396"/>
      <c r="BO1121" s="396"/>
      <c r="BP1121" s="396"/>
      <c r="BQ1121" s="396"/>
      <c r="BR1121" s="396"/>
      <c r="BS1121" s="396"/>
      <c r="BT1121" s="396"/>
      <c r="BU1121" s="396"/>
      <c r="BV1121" s="396"/>
      <c r="BW1121" s="396"/>
      <c r="BX1121" s="396"/>
      <c r="BY1121" s="396"/>
    </row>
    <row r="1122" s="211" customFormat="true" ht="15" customHeight="true" x14ac:dyDescent="0.2">
      <c r="BA1122" s="396"/>
      <c r="BB1122" s="238"/>
      <c r="BC1122" s="396"/>
      <c r="BD1122" s="396"/>
      <c r="BE1122" s="396"/>
      <c r="BF1122" s="396"/>
      <c r="BG1122" s="396"/>
      <c r="BH1122" s="396"/>
      <c r="BI1122" s="396"/>
      <c r="BJ1122" s="396"/>
      <c r="BK1122" s="396"/>
      <c r="BL1122" s="396"/>
      <c r="BM1122" s="396"/>
      <c r="BN1122" s="396"/>
      <c r="BO1122" s="396"/>
      <c r="BP1122" s="396"/>
      <c r="BQ1122" s="396"/>
      <c r="BR1122" s="396"/>
      <c r="BS1122" s="396"/>
      <c r="BT1122" s="396"/>
      <c r="BU1122" s="396"/>
      <c r="BV1122" s="396"/>
      <c r="BW1122" s="396"/>
      <c r="BX1122" s="396"/>
      <c r="BY1122" s="396"/>
    </row>
    <row r="1123" s="211" customFormat="true" ht="15" customHeight="true" x14ac:dyDescent="0.2">
      <c r="BA1123" s="396"/>
      <c r="BB1123" s="238"/>
      <c r="BC1123" s="396"/>
      <c r="BD1123" s="396"/>
      <c r="BE1123" s="396"/>
      <c r="BF1123" s="396"/>
      <c r="BG1123" s="396"/>
      <c r="BH1123" s="396"/>
      <c r="BI1123" s="396"/>
      <c r="BJ1123" s="396"/>
      <c r="BK1123" s="396"/>
      <c r="BL1123" s="396"/>
      <c r="BM1123" s="396"/>
      <c r="BN1123" s="396"/>
      <c r="BO1123" s="396"/>
      <c r="BP1123" s="396"/>
      <c r="BQ1123" s="396"/>
      <c r="BR1123" s="396"/>
      <c r="BS1123" s="396"/>
      <c r="BT1123" s="396"/>
      <c r="BU1123" s="396"/>
      <c r="BV1123" s="396"/>
      <c r="BW1123" s="396"/>
      <c r="BX1123" s="396"/>
      <c r="BY1123" s="396"/>
    </row>
    <row r="1124" s="211" customFormat="true" ht="15" customHeight="true" x14ac:dyDescent="0.2">
      <c r="BA1124" s="396"/>
      <c r="BB1124" s="238"/>
      <c r="BC1124" s="396"/>
      <c r="BD1124" s="396"/>
      <c r="BE1124" s="396"/>
      <c r="BF1124" s="396"/>
      <c r="BG1124" s="396"/>
      <c r="BH1124" s="396"/>
      <c r="BI1124" s="396"/>
      <c r="BJ1124" s="396"/>
      <c r="BK1124" s="396"/>
      <c r="BL1124" s="396"/>
      <c r="BM1124" s="396"/>
      <c r="BN1124" s="396"/>
      <c r="BO1124" s="396"/>
      <c r="BP1124" s="396"/>
      <c r="BQ1124" s="396"/>
      <c r="BR1124" s="396"/>
      <c r="BS1124" s="396"/>
      <c r="BT1124" s="396"/>
      <c r="BU1124" s="396"/>
      <c r="BV1124" s="396"/>
      <c r="BW1124" s="396"/>
      <c r="BX1124" s="396"/>
      <c r="BY1124" s="396"/>
    </row>
    <row r="1125" s="211" customFormat="true" ht="15" customHeight="true" x14ac:dyDescent="0.2">
      <c r="BA1125" s="396"/>
      <c r="BB1125" s="238"/>
      <c r="BC1125" s="396"/>
      <c r="BD1125" s="396"/>
      <c r="BE1125" s="396"/>
      <c r="BF1125" s="396"/>
      <c r="BG1125" s="396"/>
      <c r="BH1125" s="396"/>
      <c r="BI1125" s="396"/>
      <c r="BJ1125" s="396"/>
      <c r="BK1125" s="396"/>
      <c r="BL1125" s="396"/>
      <c r="BM1125" s="396"/>
      <c r="BN1125" s="396"/>
      <c r="BO1125" s="396"/>
      <c r="BP1125" s="396"/>
      <c r="BQ1125" s="396"/>
      <c r="BR1125" s="396"/>
      <c r="BS1125" s="396"/>
      <c r="BT1125" s="396"/>
      <c r="BU1125" s="396"/>
      <c r="BV1125" s="396"/>
      <c r="BW1125" s="396"/>
      <c r="BX1125" s="396"/>
      <c r="BY1125" s="396"/>
    </row>
    <row r="1126" s="211" customFormat="true" ht="15" customHeight="true" x14ac:dyDescent="0.2">
      <c r="BA1126" s="396"/>
      <c r="BB1126" s="238"/>
      <c r="BC1126" s="396"/>
      <c r="BD1126" s="396"/>
      <c r="BE1126" s="396"/>
      <c r="BF1126" s="396"/>
      <c r="BG1126" s="396"/>
      <c r="BH1126" s="396"/>
      <c r="BI1126" s="396"/>
      <c r="BJ1126" s="396"/>
      <c r="BK1126" s="396"/>
      <c r="BL1126" s="396"/>
      <c r="BM1126" s="396"/>
      <c r="BN1126" s="396"/>
      <c r="BO1126" s="396"/>
      <c r="BP1126" s="396"/>
      <c r="BQ1126" s="396"/>
      <c r="BR1126" s="396"/>
      <c r="BS1126" s="396"/>
      <c r="BT1126" s="396"/>
      <c r="BU1126" s="396"/>
      <c r="BV1126" s="396"/>
      <c r="BW1126" s="396"/>
      <c r="BX1126" s="396"/>
      <c r="BY1126" s="396"/>
    </row>
    <row r="1127" s="211" customFormat="true" ht="15" customHeight="true" x14ac:dyDescent="0.2">
      <c r="BA1127" s="396"/>
      <c r="BB1127" s="238"/>
      <c r="BC1127" s="396"/>
      <c r="BD1127" s="396"/>
      <c r="BE1127" s="396"/>
      <c r="BF1127" s="396"/>
      <c r="BG1127" s="396"/>
      <c r="BH1127" s="396"/>
      <c r="BI1127" s="396"/>
      <c r="BJ1127" s="396"/>
      <c r="BK1127" s="396"/>
      <c r="BL1127" s="396"/>
      <c r="BM1127" s="396"/>
      <c r="BN1127" s="396"/>
      <c r="BO1127" s="396"/>
      <c r="BP1127" s="396"/>
      <c r="BQ1127" s="396"/>
      <c r="BR1127" s="396"/>
      <c r="BS1127" s="396"/>
      <c r="BT1127" s="396"/>
      <c r="BU1127" s="396"/>
      <c r="BV1127" s="396"/>
      <c r="BW1127" s="396"/>
      <c r="BX1127" s="396"/>
      <c r="BY1127" s="396"/>
    </row>
    <row r="1128" s="211" customFormat="true" ht="15" customHeight="true" x14ac:dyDescent="0.2">
      <c r="BA1128" s="396"/>
      <c r="BB1128" s="238"/>
      <c r="BC1128" s="396"/>
      <c r="BD1128" s="396"/>
      <c r="BE1128" s="396"/>
      <c r="BF1128" s="396"/>
      <c r="BG1128" s="396"/>
      <c r="BH1128" s="396"/>
      <c r="BI1128" s="396"/>
      <c r="BJ1128" s="396"/>
      <c r="BK1128" s="396"/>
      <c r="BL1128" s="396"/>
      <c r="BM1128" s="396"/>
      <c r="BN1128" s="396"/>
      <c r="BO1128" s="396"/>
      <c r="BP1128" s="396"/>
      <c r="BQ1128" s="396"/>
      <c r="BR1128" s="396"/>
      <c r="BS1128" s="396"/>
      <c r="BT1128" s="396"/>
      <c r="BU1128" s="396"/>
      <c r="BV1128" s="396"/>
      <c r="BW1128" s="396"/>
      <c r="BX1128" s="396"/>
      <c r="BY1128" s="396"/>
    </row>
    <row r="1129" s="211" customFormat="true" ht="15" customHeight="true" x14ac:dyDescent="0.2">
      <c r="BA1129" s="396"/>
      <c r="BB1129" s="238"/>
      <c r="BC1129" s="396"/>
      <c r="BD1129" s="396"/>
      <c r="BE1129" s="396"/>
      <c r="BF1129" s="396"/>
      <c r="BG1129" s="396"/>
      <c r="BH1129" s="396"/>
      <c r="BI1129" s="396"/>
      <c r="BJ1129" s="396"/>
      <c r="BK1129" s="396"/>
      <c r="BL1129" s="396"/>
      <c r="BM1129" s="396"/>
      <c r="BN1129" s="396"/>
      <c r="BO1129" s="396"/>
      <c r="BP1129" s="396"/>
      <c r="BQ1129" s="396"/>
      <c r="BR1129" s="396"/>
      <c r="BS1129" s="396"/>
      <c r="BT1129" s="396"/>
      <c r="BU1129" s="396"/>
      <c r="BV1129" s="396"/>
      <c r="BW1129" s="396"/>
      <c r="BX1129" s="396"/>
      <c r="BY1129" s="396"/>
    </row>
    <row r="1130" s="211" customFormat="true" ht="15" customHeight="true" x14ac:dyDescent="0.2">
      <c r="BA1130" s="396"/>
      <c r="BB1130" s="238"/>
      <c r="BC1130" s="396"/>
      <c r="BD1130" s="396"/>
      <c r="BE1130" s="396"/>
      <c r="BF1130" s="396"/>
      <c r="BG1130" s="396"/>
      <c r="BH1130" s="396"/>
      <c r="BI1130" s="396"/>
      <c r="BJ1130" s="396"/>
      <c r="BK1130" s="396"/>
      <c r="BL1130" s="396"/>
      <c r="BM1130" s="396"/>
      <c r="BN1130" s="396"/>
      <c r="BO1130" s="396"/>
      <c r="BP1130" s="396"/>
      <c r="BQ1130" s="396"/>
      <c r="BR1130" s="396"/>
      <c r="BS1130" s="396"/>
      <c r="BT1130" s="396"/>
      <c r="BU1130" s="396"/>
      <c r="BV1130" s="396"/>
      <c r="BW1130" s="396"/>
      <c r="BX1130" s="396"/>
      <c r="BY1130" s="396"/>
    </row>
    <row r="1131" s="211" customFormat="true" ht="15" customHeight="true" x14ac:dyDescent="0.2">
      <c r="BA1131" s="396"/>
      <c r="BB1131" s="238"/>
      <c r="BC1131" s="396"/>
      <c r="BD1131" s="396"/>
      <c r="BE1131" s="396"/>
      <c r="BF1131" s="396"/>
      <c r="BG1131" s="396"/>
      <c r="BH1131" s="396"/>
      <c r="BI1131" s="396"/>
      <c r="BJ1131" s="396"/>
      <c r="BK1131" s="396"/>
      <c r="BL1131" s="396"/>
      <c r="BM1131" s="396"/>
      <c r="BN1131" s="396"/>
      <c r="BO1131" s="396"/>
      <c r="BP1131" s="396"/>
      <c r="BQ1131" s="396"/>
      <c r="BR1131" s="396"/>
      <c r="BS1131" s="396"/>
      <c r="BT1131" s="396"/>
      <c r="BU1131" s="396"/>
      <c r="BV1131" s="396"/>
      <c r="BW1131" s="396"/>
      <c r="BX1131" s="396"/>
      <c r="BY1131" s="396"/>
    </row>
    <row r="1132" s="211" customFormat="true" ht="15" customHeight="true" x14ac:dyDescent="0.2">
      <c r="BA1132" s="396"/>
      <c r="BB1132" s="238"/>
      <c r="BC1132" s="396"/>
      <c r="BD1132" s="396"/>
      <c r="BE1132" s="396"/>
      <c r="BF1132" s="396"/>
      <c r="BG1132" s="396"/>
      <c r="BH1132" s="396"/>
      <c r="BI1132" s="396"/>
      <c r="BJ1132" s="396"/>
      <c r="BK1132" s="396"/>
      <c r="BL1132" s="396"/>
      <c r="BM1132" s="396"/>
      <c r="BN1132" s="396"/>
      <c r="BO1132" s="396"/>
      <c r="BP1132" s="396"/>
      <c r="BQ1132" s="396"/>
      <c r="BR1132" s="396"/>
      <c r="BS1132" s="396"/>
      <c r="BT1132" s="396"/>
      <c r="BU1132" s="396"/>
      <c r="BV1132" s="396"/>
      <c r="BW1132" s="396"/>
      <c r="BX1132" s="396"/>
      <c r="BY1132" s="396"/>
    </row>
    <row r="1133" s="211" customFormat="true" ht="15" customHeight="true" x14ac:dyDescent="0.2">
      <c r="BA1133" s="396"/>
      <c r="BB1133" s="238"/>
      <c r="BC1133" s="396"/>
      <c r="BD1133" s="396"/>
      <c r="BE1133" s="396"/>
      <c r="BF1133" s="396"/>
      <c r="BG1133" s="396"/>
      <c r="BH1133" s="396"/>
      <c r="BI1133" s="396"/>
      <c r="BJ1133" s="396"/>
      <c r="BK1133" s="396"/>
      <c r="BL1133" s="396"/>
      <c r="BM1133" s="396"/>
      <c r="BN1133" s="396"/>
      <c r="BO1133" s="396"/>
      <c r="BP1133" s="396"/>
      <c r="BQ1133" s="396"/>
      <c r="BR1133" s="396"/>
      <c r="BS1133" s="396"/>
      <c r="BT1133" s="396"/>
      <c r="BU1133" s="396"/>
      <c r="BV1133" s="396"/>
      <c r="BW1133" s="396"/>
      <c r="BX1133" s="396"/>
      <c r="BY1133" s="396"/>
    </row>
    <row r="1134" s="211" customFormat="true" ht="15" customHeight="true" x14ac:dyDescent="0.2">
      <c r="BA1134" s="396"/>
      <c r="BB1134" s="238"/>
      <c r="BC1134" s="396"/>
      <c r="BD1134" s="396"/>
      <c r="BE1134" s="396"/>
      <c r="BF1134" s="396"/>
      <c r="BG1134" s="396"/>
      <c r="BH1134" s="396"/>
      <c r="BI1134" s="396"/>
      <c r="BJ1134" s="396"/>
      <c r="BK1134" s="396"/>
      <c r="BL1134" s="396"/>
      <c r="BM1134" s="396"/>
      <c r="BN1134" s="396"/>
      <c r="BO1134" s="396"/>
      <c r="BP1134" s="396"/>
      <c r="BQ1134" s="396"/>
      <c r="BR1134" s="396"/>
      <c r="BS1134" s="396"/>
      <c r="BT1134" s="396"/>
      <c r="BU1134" s="396"/>
      <c r="BV1134" s="396"/>
      <c r="BW1134" s="396"/>
      <c r="BX1134" s="396"/>
      <c r="BY1134" s="396"/>
    </row>
    <row r="1135" s="211" customFormat="true" ht="15" customHeight="true" x14ac:dyDescent="0.2">
      <c r="BA1135" s="396"/>
      <c r="BB1135" s="238"/>
      <c r="BC1135" s="396"/>
      <c r="BD1135" s="396"/>
      <c r="BE1135" s="396"/>
      <c r="BF1135" s="396"/>
      <c r="BG1135" s="396"/>
      <c r="BH1135" s="396"/>
      <c r="BI1135" s="396"/>
      <c r="BJ1135" s="396"/>
      <c r="BK1135" s="396"/>
      <c r="BL1135" s="396"/>
      <c r="BM1135" s="396"/>
      <c r="BN1135" s="396"/>
      <c r="BO1135" s="396"/>
      <c r="BP1135" s="396"/>
      <c r="BQ1135" s="396"/>
      <c r="BR1135" s="396"/>
      <c r="BS1135" s="396"/>
      <c r="BT1135" s="396"/>
      <c r="BU1135" s="396"/>
      <c r="BV1135" s="396"/>
      <c r="BW1135" s="396"/>
      <c r="BX1135" s="396"/>
      <c r="BY1135" s="396"/>
    </row>
    <row r="1136" s="211" customFormat="true" ht="15" customHeight="true" x14ac:dyDescent="0.2">
      <c r="BA1136" s="396"/>
      <c r="BB1136" s="238"/>
      <c r="BC1136" s="396"/>
      <c r="BD1136" s="396"/>
      <c r="BE1136" s="396"/>
      <c r="BF1136" s="396"/>
      <c r="BG1136" s="396"/>
      <c r="BH1136" s="396"/>
      <c r="BI1136" s="396"/>
      <c r="BJ1136" s="396"/>
      <c r="BK1136" s="396"/>
      <c r="BL1136" s="396"/>
      <c r="BM1136" s="396"/>
      <c r="BN1136" s="396"/>
      <c r="BO1136" s="396"/>
      <c r="BP1136" s="396"/>
      <c r="BQ1136" s="396"/>
      <c r="BR1136" s="396"/>
      <c r="BS1136" s="396"/>
      <c r="BT1136" s="396"/>
      <c r="BU1136" s="396"/>
      <c r="BV1136" s="396"/>
      <c r="BW1136" s="396"/>
      <c r="BX1136" s="396"/>
      <c r="BY1136" s="396"/>
    </row>
    <row r="1137" s="211" customFormat="true" ht="15" customHeight="true" x14ac:dyDescent="0.2">
      <c r="BA1137" s="396"/>
      <c r="BB1137" s="238"/>
      <c r="BC1137" s="396"/>
      <c r="BD1137" s="396"/>
      <c r="BE1137" s="396"/>
      <c r="BF1137" s="396"/>
      <c r="BG1137" s="396"/>
      <c r="BH1137" s="396"/>
      <c r="BI1137" s="396"/>
      <c r="BJ1137" s="396"/>
      <c r="BK1137" s="396"/>
      <c r="BL1137" s="396"/>
      <c r="BM1137" s="396"/>
      <c r="BN1137" s="396"/>
      <c r="BO1137" s="396"/>
      <c r="BP1137" s="396"/>
      <c r="BQ1137" s="396"/>
      <c r="BR1137" s="396"/>
      <c r="BS1137" s="396"/>
      <c r="BT1137" s="396"/>
      <c r="BU1137" s="396"/>
      <c r="BV1137" s="396"/>
      <c r="BW1137" s="396"/>
      <c r="BX1137" s="396"/>
      <c r="BY1137" s="396"/>
    </row>
    <row r="1138" s="211" customFormat="true" ht="15" customHeight="true" x14ac:dyDescent="0.2">
      <c r="BA1138" s="396"/>
      <c r="BB1138" s="238"/>
      <c r="BC1138" s="396"/>
      <c r="BD1138" s="396"/>
      <c r="BE1138" s="396"/>
      <c r="BF1138" s="396"/>
      <c r="BG1138" s="396"/>
      <c r="BH1138" s="396"/>
      <c r="BI1138" s="396"/>
      <c r="BJ1138" s="396"/>
      <c r="BK1138" s="396"/>
      <c r="BL1138" s="396"/>
      <c r="BM1138" s="396"/>
      <c r="BN1138" s="396"/>
      <c r="BO1138" s="396"/>
      <c r="BP1138" s="396"/>
      <c r="BQ1138" s="396"/>
      <c r="BR1138" s="396"/>
      <c r="BS1138" s="396"/>
      <c r="BT1138" s="396"/>
      <c r="BU1138" s="396"/>
      <c r="BV1138" s="396"/>
      <c r="BW1138" s="396"/>
      <c r="BX1138" s="396"/>
      <c r="BY1138" s="396"/>
    </row>
    <row r="1139" s="211" customFormat="true" ht="15" customHeight="true" x14ac:dyDescent="0.2">
      <c r="BA1139" s="396"/>
      <c r="BB1139" s="238"/>
      <c r="BC1139" s="396"/>
      <c r="BD1139" s="396"/>
      <c r="BE1139" s="396"/>
      <c r="BF1139" s="396"/>
      <c r="BG1139" s="396"/>
      <c r="BH1139" s="396"/>
      <c r="BI1139" s="396"/>
      <c r="BJ1139" s="396"/>
      <c r="BK1139" s="396"/>
      <c r="BL1139" s="396"/>
      <c r="BM1139" s="396"/>
      <c r="BN1139" s="396"/>
      <c r="BO1139" s="396"/>
      <c r="BP1139" s="396"/>
      <c r="BQ1139" s="396"/>
      <c r="BR1139" s="396"/>
      <c r="BS1139" s="396"/>
      <c r="BT1139" s="396"/>
      <c r="BU1139" s="396"/>
      <c r="BV1139" s="396"/>
      <c r="BW1139" s="396"/>
      <c r="BX1139" s="396"/>
      <c r="BY1139" s="396"/>
    </row>
    <row r="1140" s="211" customFormat="true" ht="15" customHeight="true" x14ac:dyDescent="0.2">
      <c r="BA1140" s="396"/>
      <c r="BB1140" s="238"/>
      <c r="BC1140" s="396"/>
      <c r="BD1140" s="396"/>
      <c r="BE1140" s="396"/>
      <c r="BF1140" s="396"/>
      <c r="BG1140" s="396"/>
      <c r="BH1140" s="396"/>
      <c r="BI1140" s="396"/>
      <c r="BJ1140" s="396"/>
      <c r="BK1140" s="396"/>
      <c r="BL1140" s="396"/>
      <c r="BM1140" s="396"/>
      <c r="BN1140" s="396"/>
      <c r="BO1140" s="396"/>
      <c r="BP1140" s="396"/>
      <c r="BQ1140" s="396"/>
      <c r="BR1140" s="396"/>
      <c r="BS1140" s="396"/>
      <c r="BT1140" s="396"/>
      <c r="BU1140" s="396"/>
      <c r="BV1140" s="396"/>
      <c r="BW1140" s="396"/>
      <c r="BX1140" s="396"/>
      <c r="BY1140" s="396"/>
    </row>
    <row r="1141" s="211" customFormat="true" ht="15" customHeight="true" x14ac:dyDescent="0.2">
      <c r="BA1141" s="396"/>
      <c r="BB1141" s="238"/>
      <c r="BC1141" s="396"/>
      <c r="BD1141" s="396"/>
      <c r="BE1141" s="396"/>
      <c r="BF1141" s="396"/>
      <c r="BG1141" s="396"/>
      <c r="BH1141" s="396"/>
      <c r="BI1141" s="396"/>
      <c r="BJ1141" s="396"/>
      <c r="BK1141" s="396"/>
      <c r="BL1141" s="396"/>
      <c r="BM1141" s="396"/>
      <c r="BN1141" s="396"/>
      <c r="BO1141" s="396"/>
      <c r="BP1141" s="396"/>
      <c r="BQ1141" s="396"/>
      <c r="BR1141" s="396"/>
      <c r="BS1141" s="396"/>
      <c r="BT1141" s="396"/>
      <c r="BU1141" s="396"/>
      <c r="BV1141" s="396"/>
      <c r="BW1141" s="396"/>
      <c r="BX1141" s="396"/>
      <c r="BY1141" s="396"/>
    </row>
    <row r="1142" s="211" customFormat="true" ht="15" customHeight="true" x14ac:dyDescent="0.2">
      <c r="BA1142" s="396"/>
      <c r="BB1142" s="238"/>
      <c r="BC1142" s="396"/>
      <c r="BD1142" s="396"/>
      <c r="BE1142" s="396"/>
      <c r="BF1142" s="396"/>
      <c r="BG1142" s="396"/>
      <c r="BH1142" s="396"/>
      <c r="BI1142" s="396"/>
      <c r="BJ1142" s="396"/>
      <c r="BK1142" s="396"/>
      <c r="BL1142" s="396"/>
      <c r="BM1142" s="396"/>
      <c r="BN1142" s="396"/>
      <c r="BO1142" s="396"/>
      <c r="BP1142" s="396"/>
      <c r="BQ1142" s="396"/>
      <c r="BR1142" s="396"/>
      <c r="BS1142" s="396"/>
      <c r="BT1142" s="396"/>
      <c r="BU1142" s="396"/>
      <c r="BV1142" s="396"/>
      <c r="BW1142" s="396"/>
      <c r="BX1142" s="396"/>
      <c r="BY1142" s="396"/>
    </row>
    <row r="1143" s="211" customFormat="true" ht="15" customHeight="true" x14ac:dyDescent="0.2">
      <c r="BA1143" s="396"/>
      <c r="BB1143" s="238"/>
      <c r="BC1143" s="396"/>
      <c r="BD1143" s="396"/>
      <c r="BE1143" s="396"/>
      <c r="BF1143" s="396"/>
      <c r="BG1143" s="396"/>
      <c r="BH1143" s="396"/>
      <c r="BI1143" s="396"/>
      <c r="BJ1143" s="396"/>
      <c r="BK1143" s="396"/>
      <c r="BL1143" s="396"/>
      <c r="BM1143" s="396"/>
      <c r="BN1143" s="396"/>
      <c r="BO1143" s="396"/>
      <c r="BP1143" s="396"/>
      <c r="BQ1143" s="396"/>
      <c r="BR1143" s="396"/>
      <c r="BS1143" s="396"/>
      <c r="BT1143" s="396"/>
      <c r="BU1143" s="396"/>
      <c r="BV1143" s="396"/>
      <c r="BW1143" s="396"/>
      <c r="BX1143" s="396"/>
      <c r="BY1143" s="396"/>
    </row>
    <row r="1144" s="211" customFormat="true" ht="15" customHeight="true" x14ac:dyDescent="0.2">
      <c r="BA1144" s="396"/>
      <c r="BB1144" s="238"/>
      <c r="BC1144" s="396"/>
      <c r="BD1144" s="396"/>
      <c r="BE1144" s="396"/>
      <c r="BF1144" s="396"/>
      <c r="BG1144" s="396"/>
      <c r="BH1144" s="396"/>
      <c r="BI1144" s="396"/>
      <c r="BJ1144" s="396"/>
      <c r="BK1144" s="396"/>
      <c r="BL1144" s="396"/>
      <c r="BM1144" s="396"/>
      <c r="BN1144" s="396"/>
      <c r="BO1144" s="396"/>
      <c r="BP1144" s="396"/>
      <c r="BQ1144" s="396"/>
      <c r="BR1144" s="396"/>
      <c r="BS1144" s="396"/>
      <c r="BT1144" s="396"/>
      <c r="BU1144" s="396"/>
      <c r="BV1144" s="396"/>
      <c r="BW1144" s="396"/>
      <c r="BX1144" s="396"/>
      <c r="BY1144" s="396"/>
    </row>
    <row r="1145" s="211" customFormat="true" ht="15" customHeight="true" x14ac:dyDescent="0.2">
      <c r="BA1145" s="396"/>
      <c r="BB1145" s="238"/>
      <c r="BC1145" s="396"/>
      <c r="BD1145" s="396"/>
      <c r="BE1145" s="396"/>
      <c r="BF1145" s="396"/>
      <c r="BG1145" s="396"/>
      <c r="BH1145" s="396"/>
      <c r="BI1145" s="396"/>
      <c r="BJ1145" s="396"/>
      <c r="BK1145" s="396"/>
      <c r="BL1145" s="396"/>
      <c r="BM1145" s="396"/>
      <c r="BN1145" s="396"/>
      <c r="BO1145" s="396"/>
      <c r="BP1145" s="396"/>
      <c r="BQ1145" s="396"/>
      <c r="BR1145" s="396"/>
      <c r="BS1145" s="396"/>
      <c r="BT1145" s="396"/>
      <c r="BU1145" s="396"/>
      <c r="BV1145" s="396"/>
      <c r="BW1145" s="396"/>
      <c r="BX1145" s="396"/>
      <c r="BY1145" s="396"/>
    </row>
    <row r="1146" s="211" customFormat="true" ht="15" customHeight="true" x14ac:dyDescent="0.2">
      <c r="BA1146" s="396"/>
      <c r="BB1146" s="238"/>
      <c r="BC1146" s="396"/>
      <c r="BD1146" s="396"/>
      <c r="BE1146" s="396"/>
      <c r="BF1146" s="396"/>
      <c r="BG1146" s="396"/>
      <c r="BH1146" s="396"/>
      <c r="BI1146" s="396"/>
      <c r="BJ1146" s="396"/>
      <c r="BK1146" s="396"/>
      <c r="BL1146" s="396"/>
      <c r="BM1146" s="396"/>
      <c r="BN1146" s="396"/>
      <c r="BO1146" s="396"/>
      <c r="BP1146" s="396"/>
      <c r="BQ1146" s="396"/>
      <c r="BR1146" s="396"/>
      <c r="BS1146" s="396"/>
      <c r="BT1146" s="396"/>
      <c r="BU1146" s="396"/>
      <c r="BV1146" s="396"/>
      <c r="BW1146" s="396"/>
      <c r="BX1146" s="396"/>
      <c r="BY1146" s="396"/>
    </row>
    <row r="1147" s="211" customFormat="true" ht="15" customHeight="true" x14ac:dyDescent="0.2">
      <c r="BA1147" s="396"/>
      <c r="BB1147" s="238"/>
      <c r="BC1147" s="396"/>
      <c r="BD1147" s="396"/>
      <c r="BE1147" s="396"/>
      <c r="BF1147" s="396"/>
      <c r="BG1147" s="396"/>
      <c r="BH1147" s="396"/>
      <c r="BI1147" s="396"/>
      <c r="BJ1147" s="396"/>
      <c r="BK1147" s="396"/>
      <c r="BL1147" s="396"/>
      <c r="BM1147" s="396"/>
      <c r="BN1147" s="396"/>
      <c r="BO1147" s="396"/>
      <c r="BP1147" s="396"/>
      <c r="BQ1147" s="396"/>
      <c r="BR1147" s="396"/>
      <c r="BS1147" s="396"/>
      <c r="BT1147" s="396"/>
      <c r="BU1147" s="396"/>
      <c r="BV1147" s="396"/>
      <c r="BW1147" s="396"/>
      <c r="BX1147" s="396"/>
      <c r="BY1147" s="396"/>
    </row>
    <row r="1148" s="211" customFormat="true" ht="15" customHeight="true" x14ac:dyDescent="0.2">
      <c r="BA1148" s="396"/>
      <c r="BB1148" s="238"/>
      <c r="BC1148" s="396"/>
      <c r="BD1148" s="396"/>
      <c r="BE1148" s="396"/>
      <c r="BF1148" s="396"/>
      <c r="BG1148" s="396"/>
      <c r="BH1148" s="396"/>
      <c r="BI1148" s="396"/>
      <c r="BJ1148" s="396"/>
      <c r="BK1148" s="396"/>
      <c r="BL1148" s="396"/>
      <c r="BM1148" s="396"/>
      <c r="BN1148" s="396"/>
      <c r="BO1148" s="396"/>
      <c r="BP1148" s="396"/>
      <c r="BQ1148" s="396"/>
      <c r="BR1148" s="396"/>
      <c r="BS1148" s="396"/>
      <c r="BT1148" s="396"/>
      <c r="BU1148" s="396"/>
      <c r="BV1148" s="396"/>
      <c r="BW1148" s="396"/>
      <c r="BX1148" s="396"/>
      <c r="BY1148" s="396"/>
    </row>
    <row r="1149" s="211" customFormat="true" ht="15" customHeight="true" x14ac:dyDescent="0.2">
      <c r="BA1149" s="396"/>
      <c r="BB1149" s="238"/>
      <c r="BC1149" s="396"/>
      <c r="BD1149" s="396"/>
      <c r="BE1149" s="396"/>
      <c r="BF1149" s="396"/>
      <c r="BG1149" s="396"/>
      <c r="BH1149" s="396"/>
      <c r="BI1149" s="396"/>
      <c r="BJ1149" s="396"/>
      <c r="BK1149" s="396"/>
      <c r="BL1149" s="396"/>
      <c r="BM1149" s="396"/>
      <c r="BN1149" s="396"/>
      <c r="BO1149" s="396"/>
      <c r="BP1149" s="396"/>
      <c r="BQ1149" s="396"/>
      <c r="BR1149" s="396"/>
      <c r="BS1149" s="396"/>
      <c r="BT1149" s="396"/>
      <c r="BU1149" s="396"/>
      <c r="BV1149" s="396"/>
      <c r="BW1149" s="396"/>
      <c r="BX1149" s="396"/>
      <c r="BY1149" s="396"/>
    </row>
    <row r="1150" s="211" customFormat="true" ht="15" customHeight="true" x14ac:dyDescent="0.2">
      <c r="BA1150" s="396"/>
      <c r="BB1150" s="238"/>
      <c r="BC1150" s="396"/>
      <c r="BD1150" s="396"/>
      <c r="BE1150" s="396"/>
      <c r="BF1150" s="396"/>
      <c r="BG1150" s="396"/>
      <c r="BH1150" s="396"/>
      <c r="BI1150" s="396"/>
      <c r="BJ1150" s="396"/>
      <c r="BK1150" s="396"/>
      <c r="BL1150" s="396"/>
      <c r="BM1150" s="396"/>
      <c r="BN1150" s="396"/>
      <c r="BO1150" s="396"/>
      <c r="BP1150" s="396"/>
      <c r="BQ1150" s="396"/>
      <c r="BR1150" s="396"/>
      <c r="BS1150" s="396"/>
      <c r="BT1150" s="396"/>
      <c r="BU1150" s="396"/>
      <c r="BV1150" s="396"/>
      <c r="BW1150" s="396"/>
      <c r="BX1150" s="396"/>
      <c r="BY1150" s="396"/>
    </row>
    <row r="1151" s="211" customFormat="true" ht="15" customHeight="true" x14ac:dyDescent="0.2">
      <c r="BA1151" s="396"/>
      <c r="BB1151" s="238"/>
      <c r="BC1151" s="396"/>
      <c r="BD1151" s="396"/>
      <c r="BE1151" s="396"/>
      <c r="BF1151" s="396"/>
      <c r="BG1151" s="396"/>
      <c r="BH1151" s="396"/>
      <c r="BI1151" s="396"/>
      <c r="BJ1151" s="396"/>
      <c r="BK1151" s="396"/>
      <c r="BL1151" s="396"/>
      <c r="BM1151" s="396"/>
      <c r="BN1151" s="396"/>
      <c r="BO1151" s="396"/>
      <c r="BP1151" s="396"/>
      <c r="BQ1151" s="396"/>
      <c r="BR1151" s="396"/>
      <c r="BS1151" s="396"/>
      <c r="BT1151" s="396"/>
      <c r="BU1151" s="396"/>
      <c r="BV1151" s="396"/>
      <c r="BW1151" s="396"/>
      <c r="BX1151" s="396"/>
      <c r="BY1151" s="396"/>
    </row>
    <row r="1152" s="211" customFormat="true" ht="15" customHeight="true" x14ac:dyDescent="0.2">
      <c r="BA1152" s="396"/>
      <c r="BB1152" s="238"/>
      <c r="BC1152" s="396"/>
      <c r="BD1152" s="396"/>
      <c r="BE1152" s="396"/>
      <c r="BF1152" s="396"/>
      <c r="BG1152" s="396"/>
      <c r="BH1152" s="396"/>
      <c r="BI1152" s="396"/>
      <c r="BJ1152" s="396"/>
      <c r="BK1152" s="396"/>
      <c r="BL1152" s="396"/>
      <c r="BM1152" s="396"/>
      <c r="BN1152" s="396"/>
      <c r="BO1152" s="396"/>
      <c r="BP1152" s="396"/>
      <c r="BQ1152" s="396"/>
      <c r="BR1152" s="396"/>
      <c r="BS1152" s="396"/>
      <c r="BT1152" s="396"/>
      <c r="BU1152" s="396"/>
      <c r="BV1152" s="396"/>
      <c r="BW1152" s="396"/>
      <c r="BX1152" s="396"/>
      <c r="BY1152" s="396"/>
    </row>
    <row r="1153" s="211" customFormat="true" ht="15" customHeight="true" x14ac:dyDescent="0.2">
      <c r="BA1153" s="396"/>
      <c r="BB1153" s="238"/>
      <c r="BC1153" s="396"/>
      <c r="BD1153" s="396"/>
      <c r="BE1153" s="396"/>
      <c r="BF1153" s="396"/>
      <c r="BG1153" s="396"/>
      <c r="BH1153" s="396"/>
      <c r="BI1153" s="396"/>
      <c r="BJ1153" s="396"/>
      <c r="BK1153" s="396"/>
      <c r="BL1153" s="396"/>
      <c r="BM1153" s="396"/>
      <c r="BN1153" s="396"/>
      <c r="BO1153" s="396"/>
      <c r="BP1153" s="396"/>
      <c r="BQ1153" s="396"/>
      <c r="BR1153" s="396"/>
      <c r="BS1153" s="396"/>
      <c r="BT1153" s="396"/>
      <c r="BU1153" s="396"/>
      <c r="BV1153" s="396"/>
      <c r="BW1153" s="396"/>
      <c r="BX1153" s="396"/>
      <c r="BY1153" s="396"/>
    </row>
    <row r="1154" s="211" customFormat="true" ht="15" customHeight="true" x14ac:dyDescent="0.2">
      <c r="BA1154" s="396"/>
      <c r="BB1154" s="238"/>
      <c r="BC1154" s="396"/>
      <c r="BD1154" s="396"/>
      <c r="BE1154" s="396"/>
      <c r="BF1154" s="396"/>
      <c r="BG1154" s="396"/>
      <c r="BH1154" s="396"/>
      <c r="BI1154" s="396"/>
      <c r="BJ1154" s="396"/>
      <c r="BK1154" s="396"/>
      <c r="BL1154" s="396"/>
      <c r="BM1154" s="396"/>
      <c r="BN1154" s="396"/>
      <c r="BO1154" s="396"/>
      <c r="BP1154" s="396"/>
      <c r="BQ1154" s="396"/>
      <c r="BR1154" s="396"/>
      <c r="BS1154" s="396"/>
      <c r="BT1154" s="396"/>
      <c r="BU1154" s="396"/>
      <c r="BV1154" s="396"/>
      <c r="BW1154" s="396"/>
      <c r="BX1154" s="396"/>
      <c r="BY1154" s="396"/>
    </row>
    <row r="1155" s="211" customFormat="true" ht="15" customHeight="true" x14ac:dyDescent="0.2">
      <c r="BA1155" s="396"/>
      <c r="BB1155" s="238"/>
      <c r="BC1155" s="396"/>
      <c r="BD1155" s="396"/>
      <c r="BE1155" s="396"/>
      <c r="BF1155" s="396"/>
      <c r="BG1155" s="396"/>
      <c r="BH1155" s="396"/>
      <c r="BI1155" s="396"/>
      <c r="BJ1155" s="396"/>
      <c r="BK1155" s="396"/>
      <c r="BL1155" s="396"/>
      <c r="BM1155" s="396"/>
      <c r="BN1155" s="396"/>
      <c r="BO1155" s="396"/>
      <c r="BP1155" s="396"/>
      <c r="BQ1155" s="396"/>
      <c r="BR1155" s="396"/>
      <c r="BS1155" s="396"/>
      <c r="BT1155" s="396"/>
      <c r="BU1155" s="396"/>
      <c r="BV1155" s="396"/>
      <c r="BW1155" s="396"/>
      <c r="BX1155" s="396"/>
      <c r="BY1155" s="396"/>
    </row>
    <row r="1156" s="211" customFormat="true" ht="15" customHeight="true" x14ac:dyDescent="0.2">
      <c r="BA1156" s="396"/>
      <c r="BB1156" s="238"/>
      <c r="BC1156" s="396"/>
      <c r="BD1156" s="396"/>
      <c r="BE1156" s="396"/>
      <c r="BF1156" s="396"/>
      <c r="BG1156" s="396"/>
      <c r="BH1156" s="396"/>
      <c r="BI1156" s="396"/>
      <c r="BJ1156" s="396"/>
      <c r="BK1156" s="396"/>
      <c r="BL1156" s="396"/>
      <c r="BM1156" s="396"/>
      <c r="BN1156" s="396"/>
      <c r="BO1156" s="396"/>
      <c r="BP1156" s="396"/>
      <c r="BQ1156" s="396"/>
      <c r="BR1156" s="396"/>
      <c r="BS1156" s="396"/>
      <c r="BT1156" s="396"/>
      <c r="BU1156" s="396"/>
      <c r="BV1156" s="396"/>
      <c r="BW1156" s="396"/>
      <c r="BX1156" s="396"/>
      <c r="BY1156" s="396"/>
    </row>
    <row r="1157" s="211" customFormat="true" ht="15" customHeight="true" x14ac:dyDescent="0.2">
      <c r="BA1157" s="396"/>
      <c r="BB1157" s="238"/>
      <c r="BC1157" s="396"/>
      <c r="BD1157" s="396"/>
      <c r="BE1157" s="396"/>
      <c r="BF1157" s="396"/>
      <c r="BG1157" s="396"/>
      <c r="BH1157" s="396"/>
      <c r="BI1157" s="396"/>
      <c r="BJ1157" s="396"/>
      <c r="BK1157" s="396"/>
      <c r="BL1157" s="396"/>
      <c r="BM1157" s="396"/>
      <c r="BN1157" s="396"/>
      <c r="BO1157" s="396"/>
      <c r="BP1157" s="396"/>
      <c r="BQ1157" s="396"/>
      <c r="BR1157" s="396"/>
      <c r="BS1157" s="396"/>
      <c r="BT1157" s="396"/>
      <c r="BU1157" s="396"/>
      <c r="BV1157" s="396"/>
      <c r="BW1157" s="396"/>
      <c r="BX1157" s="396"/>
      <c r="BY1157" s="396"/>
    </row>
    <row r="1158" s="211" customFormat="true" ht="15" customHeight="true" x14ac:dyDescent="0.2">
      <c r="BA1158" s="396"/>
      <c r="BB1158" s="238"/>
      <c r="BC1158" s="396"/>
      <c r="BD1158" s="396"/>
      <c r="BE1158" s="396"/>
      <c r="BF1158" s="396"/>
      <c r="BG1158" s="396"/>
      <c r="BH1158" s="396"/>
      <c r="BI1158" s="396"/>
      <c r="BJ1158" s="396"/>
      <c r="BK1158" s="396"/>
      <c r="BL1158" s="396"/>
      <c r="BM1158" s="396"/>
      <c r="BN1158" s="396"/>
      <c r="BO1158" s="396"/>
      <c r="BP1158" s="396"/>
      <c r="BQ1158" s="396"/>
      <c r="BR1158" s="396"/>
      <c r="BS1158" s="396"/>
      <c r="BT1158" s="396"/>
      <c r="BU1158" s="396"/>
      <c r="BV1158" s="396"/>
      <c r="BW1158" s="396"/>
      <c r="BX1158" s="396"/>
      <c r="BY1158" s="396"/>
    </row>
    <row r="1159" s="211" customFormat="true" ht="15" customHeight="true" x14ac:dyDescent="0.2">
      <c r="BA1159" s="396"/>
      <c r="BB1159" s="238"/>
      <c r="BC1159" s="396"/>
      <c r="BD1159" s="396"/>
      <c r="BE1159" s="396"/>
      <c r="BF1159" s="396"/>
      <c r="BG1159" s="396"/>
      <c r="BH1159" s="396"/>
      <c r="BI1159" s="396"/>
      <c r="BJ1159" s="396"/>
      <c r="BK1159" s="396"/>
      <c r="BL1159" s="396"/>
      <c r="BM1159" s="396"/>
      <c r="BN1159" s="396"/>
      <c r="BO1159" s="396"/>
      <c r="BP1159" s="396"/>
      <c r="BQ1159" s="396"/>
      <c r="BR1159" s="396"/>
      <c r="BS1159" s="396"/>
      <c r="BT1159" s="396"/>
      <c r="BU1159" s="396"/>
      <c r="BV1159" s="396"/>
      <c r="BW1159" s="396"/>
      <c r="BX1159" s="396"/>
      <c r="BY1159" s="396"/>
    </row>
    <row r="1160" s="211" customFormat="true" ht="15" customHeight="true" x14ac:dyDescent="0.2">
      <c r="BA1160" s="396"/>
      <c r="BB1160" s="238"/>
      <c r="BC1160" s="396"/>
      <c r="BD1160" s="396"/>
      <c r="BE1160" s="396"/>
      <c r="BF1160" s="396"/>
      <c r="BG1160" s="396"/>
      <c r="BH1160" s="396"/>
      <c r="BI1160" s="396"/>
      <c r="BJ1160" s="396"/>
      <c r="BK1160" s="396"/>
      <c r="BL1160" s="396"/>
      <c r="BM1160" s="396"/>
      <c r="BN1160" s="396"/>
      <c r="BO1160" s="396"/>
      <c r="BP1160" s="396"/>
      <c r="BQ1160" s="396"/>
      <c r="BR1160" s="396"/>
      <c r="BS1160" s="396"/>
      <c r="BT1160" s="396"/>
      <c r="BU1160" s="396"/>
      <c r="BV1160" s="396"/>
      <c r="BW1160" s="396"/>
      <c r="BX1160" s="396"/>
      <c r="BY1160" s="396"/>
    </row>
    <row r="1161" s="211" customFormat="true" ht="15" customHeight="true" x14ac:dyDescent="0.2">
      <c r="BA1161" s="396"/>
      <c r="BB1161" s="238"/>
      <c r="BC1161" s="396"/>
      <c r="BD1161" s="396"/>
      <c r="BE1161" s="396"/>
      <c r="BF1161" s="396"/>
      <c r="BG1161" s="396"/>
      <c r="BH1161" s="396"/>
      <c r="BI1161" s="396"/>
      <c r="BJ1161" s="396"/>
      <c r="BK1161" s="396"/>
      <c r="BL1161" s="396"/>
      <c r="BM1161" s="396"/>
      <c r="BN1161" s="396"/>
      <c r="BO1161" s="396"/>
      <c r="BP1161" s="396"/>
      <c r="BQ1161" s="396"/>
      <c r="BR1161" s="396"/>
      <c r="BS1161" s="396"/>
      <c r="BT1161" s="396"/>
      <c r="BU1161" s="396"/>
      <c r="BV1161" s="396"/>
      <c r="BW1161" s="396"/>
      <c r="BX1161" s="396"/>
      <c r="BY1161" s="396"/>
    </row>
    <row r="1162" s="211" customFormat="true" ht="15" customHeight="true" x14ac:dyDescent="0.2">
      <c r="BA1162" s="396"/>
      <c r="BB1162" s="238"/>
      <c r="BC1162" s="396"/>
      <c r="BD1162" s="396"/>
      <c r="BE1162" s="396"/>
      <c r="BF1162" s="396"/>
      <c r="BG1162" s="396"/>
      <c r="BH1162" s="396"/>
      <c r="BI1162" s="396"/>
      <c r="BJ1162" s="396"/>
      <c r="BK1162" s="396"/>
      <c r="BL1162" s="396"/>
      <c r="BM1162" s="396"/>
      <c r="BN1162" s="396"/>
      <c r="BO1162" s="396"/>
      <c r="BP1162" s="396"/>
      <c r="BQ1162" s="396"/>
      <c r="BR1162" s="396"/>
      <c r="BS1162" s="396"/>
      <c r="BT1162" s="396"/>
      <c r="BU1162" s="396"/>
      <c r="BV1162" s="396"/>
      <c r="BW1162" s="396"/>
      <c r="BX1162" s="396"/>
      <c r="BY1162" s="396"/>
    </row>
    <row r="1163" s="211" customFormat="true" ht="15" customHeight="true" x14ac:dyDescent="0.2">
      <c r="BA1163" s="396"/>
      <c r="BB1163" s="238"/>
      <c r="BC1163" s="396"/>
      <c r="BD1163" s="396"/>
      <c r="BE1163" s="396"/>
      <c r="BF1163" s="396"/>
      <c r="BG1163" s="396"/>
      <c r="BH1163" s="396"/>
      <c r="BI1163" s="396"/>
      <c r="BJ1163" s="396"/>
      <c r="BK1163" s="396"/>
      <c r="BL1163" s="396"/>
      <c r="BM1163" s="396"/>
      <c r="BN1163" s="396"/>
      <c r="BO1163" s="396"/>
      <c r="BP1163" s="396"/>
      <c r="BQ1163" s="396"/>
      <c r="BR1163" s="396"/>
      <c r="BS1163" s="396"/>
      <c r="BT1163" s="396"/>
      <c r="BU1163" s="396"/>
      <c r="BV1163" s="396"/>
      <c r="BW1163" s="396"/>
      <c r="BX1163" s="396"/>
      <c r="BY1163" s="396"/>
    </row>
    <row r="1164" s="211" customFormat="true" ht="15" customHeight="true" x14ac:dyDescent="0.2">
      <c r="BA1164" s="396"/>
      <c r="BB1164" s="238"/>
      <c r="BC1164" s="396"/>
      <c r="BD1164" s="396"/>
      <c r="BE1164" s="396"/>
      <c r="BF1164" s="396"/>
      <c r="BG1164" s="396"/>
      <c r="BH1164" s="396"/>
      <c r="BI1164" s="396"/>
      <c r="BJ1164" s="396"/>
      <c r="BK1164" s="396"/>
      <c r="BL1164" s="396"/>
      <c r="BM1164" s="396"/>
      <c r="BN1164" s="396"/>
      <c r="BO1164" s="396"/>
      <c r="BP1164" s="396"/>
      <c r="BQ1164" s="396"/>
      <c r="BR1164" s="396"/>
      <c r="BS1164" s="396"/>
      <c r="BT1164" s="396"/>
      <c r="BU1164" s="396"/>
      <c r="BV1164" s="396"/>
      <c r="BW1164" s="396"/>
      <c r="BX1164" s="396"/>
      <c r="BY1164" s="396"/>
    </row>
    <row r="1165" s="211" customFormat="true" ht="15" customHeight="true" x14ac:dyDescent="0.2">
      <c r="BA1165" s="396"/>
      <c r="BB1165" s="238"/>
      <c r="BC1165" s="396"/>
      <c r="BD1165" s="396"/>
      <c r="BE1165" s="396"/>
      <c r="BF1165" s="396"/>
      <c r="BG1165" s="396"/>
      <c r="BH1165" s="396"/>
      <c r="BI1165" s="396"/>
      <c r="BJ1165" s="396"/>
      <c r="BK1165" s="396"/>
      <c r="BL1165" s="396"/>
      <c r="BM1165" s="396"/>
      <c r="BN1165" s="396"/>
      <c r="BO1165" s="396"/>
      <c r="BP1165" s="396"/>
      <c r="BQ1165" s="396"/>
      <c r="BR1165" s="396"/>
      <c r="BS1165" s="396"/>
      <c r="BT1165" s="396"/>
      <c r="BU1165" s="396"/>
      <c r="BV1165" s="396"/>
      <c r="BW1165" s="396"/>
      <c r="BX1165" s="396"/>
      <c r="BY1165" s="396"/>
    </row>
    <row r="1166" s="211" customFormat="true" ht="15" customHeight="true" x14ac:dyDescent="0.2">
      <c r="BA1166" s="396"/>
      <c r="BB1166" s="238"/>
      <c r="BC1166" s="396"/>
      <c r="BD1166" s="396"/>
      <c r="BE1166" s="396"/>
      <c r="BF1166" s="396"/>
      <c r="BG1166" s="396"/>
      <c r="BH1166" s="396"/>
      <c r="BI1166" s="396"/>
      <c r="BJ1166" s="396"/>
      <c r="BK1166" s="396"/>
      <c r="BL1166" s="396"/>
      <c r="BM1166" s="396"/>
      <c r="BN1166" s="396"/>
      <c r="BO1166" s="396"/>
      <c r="BP1166" s="396"/>
      <c r="BQ1166" s="396"/>
      <c r="BR1166" s="396"/>
      <c r="BS1166" s="396"/>
      <c r="BT1166" s="396"/>
      <c r="BU1166" s="396"/>
      <c r="BV1166" s="396"/>
      <c r="BW1166" s="396"/>
      <c r="BX1166" s="396"/>
      <c r="BY1166" s="396"/>
    </row>
    <row r="1167" s="211" customFormat="true" ht="15" customHeight="true" x14ac:dyDescent="0.2">
      <c r="BA1167" s="396"/>
      <c r="BB1167" s="238"/>
      <c r="BC1167" s="396"/>
      <c r="BD1167" s="396"/>
      <c r="BE1167" s="396"/>
      <c r="BF1167" s="396"/>
      <c r="BG1167" s="396"/>
      <c r="BH1167" s="396"/>
      <c r="BI1167" s="396"/>
      <c r="BJ1167" s="396"/>
      <c r="BK1167" s="396"/>
      <c r="BL1167" s="396"/>
      <c r="BM1167" s="396"/>
      <c r="BN1167" s="396"/>
      <c r="BO1167" s="396"/>
      <c r="BP1167" s="396"/>
      <c r="BQ1167" s="396"/>
      <c r="BR1167" s="396"/>
      <c r="BS1167" s="396"/>
      <c r="BT1167" s="396"/>
      <c r="BU1167" s="396"/>
      <c r="BV1167" s="396"/>
      <c r="BW1167" s="396"/>
      <c r="BX1167" s="396"/>
      <c r="BY1167" s="396"/>
    </row>
    <row r="1168" s="211" customFormat="true" ht="15" customHeight="true" x14ac:dyDescent="0.2">
      <c r="BA1168" s="396"/>
      <c r="BB1168" s="238"/>
      <c r="BC1168" s="396"/>
      <c r="BD1168" s="396"/>
      <c r="BE1168" s="396"/>
      <c r="BF1168" s="396"/>
      <c r="BG1168" s="396"/>
      <c r="BH1168" s="396"/>
      <c r="BI1168" s="396"/>
      <c r="BJ1168" s="396"/>
      <c r="BK1168" s="396"/>
      <c r="BL1168" s="396"/>
      <c r="BM1168" s="396"/>
      <c r="BN1168" s="396"/>
      <c r="BO1168" s="396"/>
      <c r="BP1168" s="396"/>
      <c r="BQ1168" s="396"/>
      <c r="BR1168" s="396"/>
      <c r="BS1168" s="396"/>
      <c r="BT1168" s="396"/>
      <c r="BU1168" s="396"/>
      <c r="BV1168" s="396"/>
      <c r="BW1168" s="396"/>
      <c r="BX1168" s="396"/>
      <c r="BY1168" s="396"/>
    </row>
    <row r="1169" s="211" customFormat="true" ht="15" customHeight="true" x14ac:dyDescent="0.2">
      <c r="BA1169" s="396"/>
      <c r="BB1169" s="238"/>
      <c r="BC1169" s="396"/>
      <c r="BD1169" s="396"/>
      <c r="BE1169" s="396"/>
      <c r="BF1169" s="396"/>
      <c r="BG1169" s="396"/>
      <c r="BH1169" s="396"/>
      <c r="BI1169" s="396"/>
      <c r="BJ1169" s="396"/>
      <c r="BK1169" s="396"/>
      <c r="BL1169" s="396"/>
      <c r="BM1169" s="396"/>
      <c r="BN1169" s="396"/>
      <c r="BO1169" s="396"/>
      <c r="BP1169" s="396"/>
      <c r="BQ1169" s="396"/>
      <c r="BR1169" s="396"/>
      <c r="BS1169" s="396"/>
      <c r="BT1169" s="396"/>
      <c r="BU1169" s="396"/>
      <c r="BV1169" s="396"/>
      <c r="BW1169" s="396"/>
      <c r="BX1169" s="396"/>
      <c r="BY1169" s="396"/>
    </row>
    <row r="1170" s="211" customFormat="true" ht="15" customHeight="true" x14ac:dyDescent="0.2">
      <c r="A1170" s="312"/>
      <c r="B1170" s="599"/>
      <c r="C1170" s="600"/>
      <c r="D1170" s="600"/>
      <c r="E1170" s="600"/>
      <c r="F1170" s="600"/>
      <c r="G1170" s="600"/>
      <c r="H1170" s="600"/>
      <c r="I1170" s="600"/>
      <c r="J1170" s="600"/>
      <c r="K1170" s="600"/>
      <c r="L1170" s="600"/>
      <c r="M1170" s="600"/>
      <c r="N1170" s="600"/>
      <c r="O1170" s="600"/>
      <c r="P1170" s="600"/>
      <c r="Q1170" s="600"/>
      <c r="R1170" s="600"/>
      <c r="S1170" s="600"/>
      <c r="T1170" s="600"/>
      <c r="U1170" s="600"/>
      <c r="V1170" s="600"/>
      <c r="W1170" s="600"/>
      <c r="X1170" s="600"/>
      <c r="Y1170" s="600"/>
      <c r="BA1170" s="396"/>
      <c r="BB1170" s="238"/>
      <c r="BC1170" s="396"/>
      <c r="BD1170" s="396"/>
      <c r="BE1170" s="396"/>
      <c r="BF1170" s="396"/>
      <c r="BG1170" s="396"/>
      <c r="BH1170" s="396"/>
      <c r="BI1170" s="396"/>
      <c r="BJ1170" s="396"/>
      <c r="BK1170" s="396"/>
      <c r="BL1170" s="396"/>
      <c r="BM1170" s="396"/>
      <c r="BN1170" s="396"/>
      <c r="BO1170" s="396"/>
      <c r="BP1170" s="396"/>
      <c r="BQ1170" s="396"/>
      <c r="BR1170" s="396"/>
      <c r="BS1170" s="396"/>
      <c r="BT1170" s="396"/>
      <c r="BU1170" s="396"/>
      <c r="BV1170" s="396"/>
      <c r="BW1170" s="396"/>
      <c r="BX1170" s="396"/>
      <c r="BY1170" s="396"/>
    </row>
    <row r="1171" s="211" customFormat="true" ht="15" customHeight="true" x14ac:dyDescent="0.2">
      <c r="A1171" s="312"/>
      <c r="B1171" s="599"/>
      <c r="C1171" s="600"/>
      <c r="D1171" s="600"/>
      <c r="E1171" s="600"/>
      <c r="F1171" s="600"/>
      <c r="G1171" s="600"/>
      <c r="H1171" s="600"/>
      <c r="I1171" s="600"/>
      <c r="J1171" s="600"/>
      <c r="K1171" s="600"/>
      <c r="L1171" s="600"/>
      <c r="M1171" s="600"/>
      <c r="N1171" s="600"/>
      <c r="O1171" s="600"/>
      <c r="P1171" s="600"/>
      <c r="Q1171" s="600"/>
      <c r="R1171" s="600"/>
      <c r="S1171" s="600"/>
      <c r="T1171" s="600"/>
      <c r="U1171" s="600"/>
      <c r="V1171" s="600"/>
      <c r="W1171" s="600"/>
      <c r="X1171" s="600"/>
      <c r="Y1171" s="600"/>
      <c r="BA1171" s="396"/>
      <c r="BB1171" s="238"/>
      <c r="BC1171" s="396"/>
      <c r="BD1171" s="396"/>
      <c r="BE1171" s="396"/>
      <c r="BF1171" s="396"/>
      <c r="BG1171" s="396"/>
      <c r="BH1171" s="396"/>
      <c r="BI1171" s="396"/>
      <c r="BJ1171" s="396"/>
      <c r="BK1171" s="396"/>
      <c r="BL1171" s="396"/>
      <c r="BM1171" s="396"/>
      <c r="BN1171" s="396"/>
      <c r="BO1171" s="396"/>
      <c r="BP1171" s="396"/>
      <c r="BQ1171" s="396"/>
      <c r="BR1171" s="396"/>
      <c r="BS1171" s="396"/>
      <c r="BT1171" s="396"/>
      <c r="BU1171" s="396"/>
      <c r="BV1171" s="396"/>
      <c r="BW1171" s="396"/>
      <c r="BX1171" s="396"/>
      <c r="BY1171" s="396"/>
    </row>
    <row r="1172" s="211" customFormat="true" ht="15" customHeight="true" x14ac:dyDescent="0.2">
      <c r="A1172" s="312"/>
      <c r="B1172" s="599"/>
      <c r="C1172" s="600"/>
      <c r="D1172" s="600"/>
      <c r="E1172" s="600"/>
      <c r="F1172" s="600"/>
      <c r="G1172" s="600"/>
      <c r="H1172" s="600"/>
      <c r="I1172" s="600"/>
      <c r="J1172" s="600"/>
      <c r="K1172" s="600"/>
      <c r="L1172" s="600"/>
      <c r="M1172" s="600"/>
      <c r="N1172" s="600"/>
      <c r="O1172" s="600"/>
      <c r="P1172" s="600"/>
      <c r="Q1172" s="600"/>
      <c r="R1172" s="600"/>
      <c r="S1172" s="600"/>
      <c r="T1172" s="600"/>
      <c r="U1172" s="600"/>
      <c r="V1172" s="600"/>
      <c r="W1172" s="600"/>
      <c r="X1172" s="600"/>
      <c r="Y1172" s="600"/>
      <c r="BA1172" s="396"/>
      <c r="BB1172" s="238"/>
      <c r="BC1172" s="396"/>
      <c r="BD1172" s="396"/>
      <c r="BE1172" s="396"/>
      <c r="BF1172" s="396"/>
      <c r="BG1172" s="396"/>
      <c r="BH1172" s="396"/>
      <c r="BI1172" s="396"/>
      <c r="BJ1172" s="396"/>
      <c r="BK1172" s="396"/>
      <c r="BL1172" s="396"/>
      <c r="BM1172" s="396"/>
      <c r="BN1172" s="396"/>
      <c r="BO1172" s="396"/>
      <c r="BP1172" s="396"/>
      <c r="BQ1172" s="396"/>
      <c r="BR1172" s="396"/>
      <c r="BS1172" s="396"/>
      <c r="BT1172" s="396"/>
      <c r="BU1172" s="396"/>
      <c r="BV1172" s="396"/>
      <c r="BW1172" s="396"/>
      <c r="BX1172" s="396"/>
      <c r="BY1172" s="396"/>
    </row>
    <row r="1173" s="211" customFormat="true" ht="15" customHeight="true" x14ac:dyDescent="0.2">
      <c r="A1173" s="312"/>
      <c r="B1173" s="599"/>
      <c r="C1173" s="600"/>
      <c r="D1173" s="600"/>
      <c r="E1173" s="600"/>
      <c r="F1173" s="600"/>
      <c r="G1173" s="600"/>
      <c r="H1173" s="600"/>
      <c r="I1173" s="600"/>
      <c r="J1173" s="600"/>
      <c r="K1173" s="600"/>
      <c r="L1173" s="600"/>
      <c r="M1173" s="600"/>
      <c r="N1173" s="600"/>
      <c r="O1173" s="600"/>
      <c r="P1173" s="600"/>
      <c r="Q1173" s="600"/>
      <c r="R1173" s="600"/>
      <c r="S1173" s="600"/>
      <c r="T1173" s="600"/>
      <c r="U1173" s="600"/>
      <c r="V1173" s="600"/>
      <c r="W1173" s="600"/>
      <c r="X1173" s="600"/>
      <c r="Y1173" s="600"/>
      <c r="BA1173" s="396"/>
      <c r="BB1173" s="238"/>
      <c r="BC1173" s="396"/>
      <c r="BD1173" s="396"/>
      <c r="BE1173" s="396"/>
      <c r="BF1173" s="396"/>
      <c r="BG1173" s="396"/>
      <c r="BH1173" s="396"/>
      <c r="BI1173" s="396"/>
      <c r="BJ1173" s="396"/>
      <c r="BK1173" s="396"/>
      <c r="BL1173" s="396"/>
      <c r="BM1173" s="396"/>
      <c r="BN1173" s="396"/>
      <c r="BO1173" s="396"/>
      <c r="BP1173" s="396"/>
      <c r="BQ1173" s="396"/>
      <c r="BR1173" s="396"/>
      <c r="BS1173" s="396"/>
      <c r="BT1173" s="396"/>
      <c r="BU1173" s="396"/>
      <c r="BV1173" s="396"/>
      <c r="BW1173" s="396"/>
      <c r="BX1173" s="396"/>
      <c r="BY1173" s="396"/>
    </row>
    <row r="1174" s="211" customFormat="true" ht="15" customHeight="true" x14ac:dyDescent="0.2">
      <c r="A1174" s="312"/>
      <c r="B1174" s="599"/>
      <c r="C1174" s="600"/>
      <c r="D1174" s="600"/>
      <c r="E1174" s="600"/>
      <c r="F1174" s="600"/>
      <c r="G1174" s="600"/>
      <c r="H1174" s="600"/>
      <c r="I1174" s="600"/>
      <c r="J1174" s="600"/>
      <c r="K1174" s="600"/>
      <c r="L1174" s="600"/>
      <c r="M1174" s="600"/>
      <c r="N1174" s="600"/>
      <c r="O1174" s="600"/>
      <c r="P1174" s="600"/>
      <c r="Q1174" s="600"/>
      <c r="R1174" s="600"/>
      <c r="S1174" s="600"/>
      <c r="T1174" s="600"/>
      <c r="U1174" s="600"/>
      <c r="V1174" s="600"/>
      <c r="W1174" s="600"/>
      <c r="X1174" s="600"/>
      <c r="Y1174" s="600"/>
      <c r="BA1174" s="396"/>
      <c r="BB1174" s="238"/>
      <c r="BC1174" s="396"/>
      <c r="BD1174" s="396"/>
      <c r="BE1174" s="396"/>
      <c r="BF1174" s="396"/>
      <c r="BG1174" s="396"/>
      <c r="BH1174" s="396"/>
      <c r="BI1174" s="396"/>
      <c r="BJ1174" s="396"/>
      <c r="BK1174" s="396"/>
      <c r="BL1174" s="396"/>
      <c r="BM1174" s="396"/>
      <c r="BN1174" s="396"/>
      <c r="BO1174" s="396"/>
      <c r="BP1174" s="396"/>
      <c r="BQ1174" s="396"/>
      <c r="BR1174" s="396"/>
      <c r="BS1174" s="396"/>
      <c r="BT1174" s="396"/>
      <c r="BU1174" s="396"/>
      <c r="BV1174" s="396"/>
      <c r="BW1174" s="396"/>
      <c r="BX1174" s="396"/>
      <c r="BY1174" s="396"/>
    </row>
    <row r="1175" s="211" customFormat="true" ht="15" customHeight="true" x14ac:dyDescent="0.2">
      <c r="A1175" s="312"/>
      <c r="B1175" s="599"/>
      <c r="C1175" s="600"/>
      <c r="D1175" s="600"/>
      <c r="E1175" s="600"/>
      <c r="F1175" s="600"/>
      <c r="G1175" s="600"/>
      <c r="H1175" s="600"/>
      <c r="I1175" s="600"/>
      <c r="J1175" s="600"/>
      <c r="K1175" s="600"/>
      <c r="L1175" s="600"/>
      <c r="M1175" s="600"/>
      <c r="N1175" s="600"/>
      <c r="O1175" s="600"/>
      <c r="P1175" s="600"/>
      <c r="Q1175" s="600"/>
      <c r="R1175" s="600"/>
      <c r="S1175" s="600"/>
      <c r="T1175" s="600"/>
      <c r="U1175" s="600"/>
      <c r="V1175" s="600"/>
      <c r="W1175" s="600"/>
      <c r="X1175" s="600"/>
      <c r="Y1175" s="600"/>
      <c r="BA1175" s="396"/>
      <c r="BB1175" s="238"/>
      <c r="BC1175" s="396"/>
      <c r="BD1175" s="396"/>
      <c r="BE1175" s="396"/>
      <c r="BF1175" s="396"/>
      <c r="BG1175" s="396"/>
      <c r="BH1175" s="396"/>
      <c r="BI1175" s="396"/>
      <c r="BJ1175" s="396"/>
      <c r="BK1175" s="396"/>
      <c r="BL1175" s="396"/>
      <c r="BM1175" s="396"/>
      <c r="BN1175" s="396"/>
      <c r="BO1175" s="396"/>
      <c r="BP1175" s="396"/>
      <c r="BQ1175" s="396"/>
      <c r="BR1175" s="396"/>
      <c r="BS1175" s="396"/>
      <c r="BT1175" s="396"/>
      <c r="BU1175" s="396"/>
      <c r="BV1175" s="396"/>
      <c r="BW1175" s="396"/>
      <c r="BX1175" s="396"/>
      <c r="BY1175" s="396"/>
    </row>
    <row r="1176" s="211" customFormat="true" ht="15" customHeight="true" x14ac:dyDescent="0.2">
      <c r="A1176" s="601"/>
      <c r="B1176" s="312"/>
      <c r="C1176" s="602"/>
      <c r="D1176" s="603"/>
      <c r="E1176" s="603"/>
      <c r="F1176" s="603"/>
      <c r="G1176" s="603"/>
      <c r="H1176" s="602"/>
      <c r="I1176" s="603"/>
      <c r="J1176" s="603"/>
      <c r="K1176" s="603"/>
      <c r="L1176" s="603"/>
      <c r="M1176" s="602"/>
      <c r="N1176" s="603"/>
      <c r="O1176" s="603"/>
      <c r="P1176" s="603"/>
      <c r="Q1176" s="603"/>
      <c r="R1176" s="602"/>
      <c r="S1176" s="603"/>
      <c r="T1176" s="603"/>
      <c r="U1176" s="603"/>
      <c r="BA1176" s="396"/>
      <c r="BB1176" s="238"/>
      <c r="BC1176" s="396"/>
      <c r="BD1176" s="396"/>
      <c r="BE1176" s="396"/>
      <c r="BF1176" s="396"/>
      <c r="BG1176" s="396"/>
      <c r="BH1176" s="396"/>
      <c r="BI1176" s="396"/>
      <c r="BJ1176" s="396"/>
      <c r="BK1176" s="396"/>
      <c r="BL1176" s="396"/>
      <c r="BM1176" s="396"/>
      <c r="BN1176" s="396"/>
      <c r="BO1176" s="396"/>
      <c r="BP1176" s="396"/>
      <c r="BQ1176" s="396"/>
      <c r="BR1176" s="396"/>
      <c r="BS1176" s="396"/>
      <c r="BT1176" s="396"/>
      <c r="BU1176" s="396"/>
      <c r="BV1176" s="396"/>
      <c r="BW1176" s="396"/>
      <c r="BX1176" s="396"/>
      <c r="BY1176" s="396"/>
    </row>
    <row r="1177" s="211" customFormat="true" ht="15" customHeight="true" x14ac:dyDescent="0.2">
      <c r="A1177" s="603"/>
      <c r="B1177" s="603"/>
      <c r="C1177" s="602"/>
      <c r="D1177" s="602"/>
      <c r="E1177" s="602"/>
      <c r="F1177" s="602"/>
      <c r="G1177" s="602"/>
      <c r="H1177" s="602"/>
      <c r="I1177" s="602"/>
      <c r="J1177" s="602"/>
      <c r="K1177" s="602"/>
      <c r="L1177" s="602"/>
      <c r="M1177" s="602"/>
      <c r="N1177" s="602"/>
      <c r="O1177" s="602"/>
      <c r="P1177" s="602"/>
      <c r="Q1177" s="602"/>
      <c r="R1177" s="602"/>
      <c r="S1177" s="602"/>
      <c r="T1177" s="602"/>
      <c r="U1177" s="602"/>
      <c r="BA1177" s="396"/>
      <c r="BB1177" s="238"/>
      <c r="BC1177" s="396"/>
      <c r="BD1177" s="396"/>
      <c r="BE1177" s="396"/>
      <c r="BF1177" s="396"/>
      <c r="BG1177" s="396"/>
      <c r="BH1177" s="396"/>
      <c r="BI1177" s="396"/>
      <c r="BJ1177" s="396"/>
      <c r="BK1177" s="396"/>
      <c r="BL1177" s="396"/>
      <c r="BM1177" s="396"/>
      <c r="BN1177" s="396"/>
      <c r="BO1177" s="396"/>
      <c r="BP1177" s="396"/>
      <c r="BQ1177" s="396"/>
      <c r="BR1177" s="396"/>
      <c r="BS1177" s="396"/>
      <c r="BT1177" s="396"/>
      <c r="BU1177" s="396"/>
      <c r="BV1177" s="396"/>
      <c r="BW1177" s="396"/>
      <c r="BX1177" s="396"/>
      <c r="BY1177" s="396"/>
    </row>
    <row r="1178" s="211" customFormat="true" ht="15" customHeight="true" x14ac:dyDescent="0.2">
      <c r="BA1178" s="396"/>
      <c r="BB1178" s="238"/>
      <c r="BC1178" s="396"/>
      <c r="BD1178" s="396"/>
      <c r="BE1178" s="396"/>
      <c r="BF1178" s="396"/>
      <c r="BG1178" s="396"/>
      <c r="BH1178" s="396"/>
      <c r="BI1178" s="396"/>
      <c r="BJ1178" s="396"/>
      <c r="BK1178" s="396"/>
      <c r="BL1178" s="396"/>
      <c r="BM1178" s="396"/>
      <c r="BN1178" s="396"/>
      <c r="BO1178" s="396"/>
      <c r="BP1178" s="396"/>
      <c r="BQ1178" s="396"/>
      <c r="BR1178" s="396"/>
      <c r="BS1178" s="396"/>
      <c r="BT1178" s="396"/>
      <c r="BU1178" s="396"/>
      <c r="BV1178" s="396"/>
      <c r="BW1178" s="396"/>
      <c r="BX1178" s="396"/>
      <c r="BY1178" s="396"/>
    </row>
    <row r="1179" s="211" customFormat="true" ht="15" customHeight="true" x14ac:dyDescent="0.2">
      <c r="BA1179" s="396"/>
      <c r="BB1179" s="238"/>
      <c r="BC1179" s="396"/>
      <c r="BD1179" s="396"/>
      <c r="BE1179" s="396"/>
      <c r="BF1179" s="396"/>
      <c r="BG1179" s="396"/>
      <c r="BH1179" s="396"/>
      <c r="BI1179" s="396"/>
      <c r="BJ1179" s="396"/>
      <c r="BK1179" s="396"/>
      <c r="BL1179" s="396"/>
      <c r="BM1179" s="396"/>
      <c r="BN1179" s="396"/>
      <c r="BO1179" s="396"/>
      <c r="BP1179" s="396"/>
      <c r="BQ1179" s="396"/>
      <c r="BR1179" s="396"/>
      <c r="BS1179" s="396"/>
      <c r="BT1179" s="396"/>
      <c r="BU1179" s="396"/>
      <c r="BV1179" s="396"/>
      <c r="BW1179" s="396"/>
      <c r="BX1179" s="396"/>
      <c r="BY1179" s="396"/>
    </row>
    <row r="1180" s="211" customFormat="true" ht="15" customHeight="true" x14ac:dyDescent="0.2">
      <c r="BA1180" s="396"/>
      <c r="BB1180" s="238"/>
      <c r="BC1180" s="396"/>
      <c r="BD1180" s="396"/>
      <c r="BE1180" s="396"/>
      <c r="BF1180" s="396"/>
      <c r="BG1180" s="396"/>
      <c r="BH1180" s="396"/>
      <c r="BI1180" s="396"/>
      <c r="BJ1180" s="396"/>
      <c r="BK1180" s="396"/>
      <c r="BL1180" s="396"/>
      <c r="BM1180" s="396"/>
      <c r="BN1180" s="396"/>
      <c r="BO1180" s="396"/>
      <c r="BP1180" s="396"/>
      <c r="BQ1180" s="396"/>
      <c r="BR1180" s="396"/>
      <c r="BS1180" s="396"/>
      <c r="BT1180" s="396"/>
      <c r="BU1180" s="396"/>
      <c r="BV1180" s="396"/>
      <c r="BW1180" s="396"/>
      <c r="BX1180" s="396"/>
      <c r="BY1180" s="396"/>
    </row>
    <row r="1181" s="211" customFormat="true" ht="15" customHeight="true" x14ac:dyDescent="0.2">
      <c r="BA1181" s="396"/>
      <c r="BB1181" s="238"/>
      <c r="BC1181" s="396"/>
      <c r="BD1181" s="396"/>
      <c r="BE1181" s="396"/>
      <c r="BF1181" s="396"/>
      <c r="BG1181" s="396"/>
      <c r="BH1181" s="396"/>
      <c r="BI1181" s="396"/>
      <c r="BJ1181" s="396"/>
      <c r="BK1181" s="396"/>
      <c r="BL1181" s="396"/>
      <c r="BM1181" s="396"/>
      <c r="BN1181" s="396"/>
      <c r="BO1181" s="396"/>
      <c r="BP1181" s="396"/>
      <c r="BQ1181" s="396"/>
      <c r="BR1181" s="396"/>
      <c r="BS1181" s="396"/>
      <c r="BT1181" s="396"/>
      <c r="BU1181" s="396"/>
      <c r="BV1181" s="396"/>
      <c r="BW1181" s="396"/>
      <c r="BX1181" s="396"/>
      <c r="BY1181" s="396"/>
    </row>
    <row r="1182" s="211" customFormat="true" ht="15" customHeight="true" x14ac:dyDescent="0.2">
      <c r="BA1182" s="396"/>
      <c r="BB1182" s="238"/>
      <c r="BC1182" s="396"/>
      <c r="BD1182" s="396"/>
      <c r="BE1182" s="396"/>
      <c r="BF1182" s="396"/>
      <c r="BG1182" s="396"/>
      <c r="BH1182" s="396"/>
      <c r="BI1182" s="396"/>
      <c r="BJ1182" s="396"/>
      <c r="BK1182" s="396"/>
      <c r="BL1182" s="396"/>
      <c r="BM1182" s="396"/>
      <c r="BN1182" s="396"/>
      <c r="BO1182" s="396"/>
      <c r="BP1182" s="396"/>
      <c r="BQ1182" s="396"/>
      <c r="BR1182" s="396"/>
      <c r="BS1182" s="396"/>
      <c r="BT1182" s="396"/>
      <c r="BU1182" s="396"/>
      <c r="BV1182" s="396"/>
      <c r="BW1182" s="396"/>
      <c r="BX1182" s="396"/>
      <c r="BY1182" s="396"/>
    </row>
    <row r="1183" s="211" customFormat="true" ht="15" customHeight="true" x14ac:dyDescent="0.2">
      <c r="BA1183" s="396"/>
      <c r="BB1183" s="238"/>
      <c r="BC1183" s="396"/>
      <c r="BD1183" s="396"/>
      <c r="BE1183" s="396"/>
      <c r="BF1183" s="396"/>
      <c r="BG1183" s="396"/>
      <c r="BH1183" s="396"/>
      <c r="BI1183" s="396"/>
      <c r="BJ1183" s="396"/>
      <c r="BK1183" s="396"/>
      <c r="BL1183" s="396"/>
      <c r="BM1183" s="396"/>
      <c r="BN1183" s="396"/>
      <c r="BO1183" s="396"/>
      <c r="BP1183" s="396"/>
      <c r="BQ1183" s="396"/>
      <c r="BR1183" s="396"/>
      <c r="BS1183" s="396"/>
      <c r="BT1183" s="396"/>
      <c r="BU1183" s="396"/>
      <c r="BV1183" s="396"/>
      <c r="BW1183" s="396"/>
      <c r="BX1183" s="396"/>
      <c r="BY1183" s="396"/>
    </row>
    <row r="1184" s="211" customFormat="true" ht="15" customHeight="true" x14ac:dyDescent="0.2">
      <c r="BA1184" s="396"/>
      <c r="BB1184" s="238"/>
      <c r="BC1184" s="396"/>
      <c r="BD1184" s="396"/>
      <c r="BE1184" s="396"/>
      <c r="BF1184" s="396"/>
      <c r="BG1184" s="396"/>
      <c r="BH1184" s="396"/>
      <c r="BI1184" s="396"/>
      <c r="BJ1184" s="396"/>
      <c r="BK1184" s="396"/>
      <c r="BL1184" s="396"/>
      <c r="BM1184" s="396"/>
      <c r="BN1184" s="396"/>
      <c r="BO1184" s="396"/>
      <c r="BP1184" s="396"/>
      <c r="BQ1184" s="396"/>
      <c r="BR1184" s="396"/>
      <c r="BS1184" s="396"/>
      <c r="BT1184" s="396"/>
      <c r="BU1184" s="396"/>
      <c r="BV1184" s="396"/>
      <c r="BW1184" s="396"/>
      <c r="BX1184" s="396"/>
      <c r="BY1184" s="396"/>
    </row>
    <row r="1185" s="211" customFormat="true" ht="15" customHeight="true" x14ac:dyDescent="0.2">
      <c r="BA1185" s="396"/>
      <c r="BB1185" s="238"/>
      <c r="BC1185" s="396"/>
      <c r="BD1185" s="396"/>
      <c r="BE1185" s="396"/>
      <c r="BF1185" s="396"/>
      <c r="BG1185" s="396"/>
      <c r="BH1185" s="396"/>
      <c r="BI1185" s="396"/>
      <c r="BJ1185" s="396"/>
      <c r="BK1185" s="396"/>
      <c r="BL1185" s="396"/>
      <c r="BM1185" s="396"/>
      <c r="BN1185" s="396"/>
      <c r="BO1185" s="396"/>
      <c r="BP1185" s="396"/>
      <c r="BQ1185" s="396"/>
      <c r="BR1185" s="396"/>
      <c r="BS1185" s="396"/>
      <c r="BT1185" s="396"/>
      <c r="BU1185" s="396"/>
      <c r="BV1185" s="396"/>
      <c r="BW1185" s="396"/>
      <c r="BX1185" s="396"/>
      <c r="BY1185" s="396"/>
    </row>
    <row r="1186" s="211" customFormat="true" ht="15" customHeight="true" x14ac:dyDescent="0.2">
      <c r="BA1186" s="396"/>
      <c r="BB1186" s="238"/>
      <c r="BC1186" s="396"/>
      <c r="BD1186" s="396"/>
      <c r="BE1186" s="396"/>
      <c r="BF1186" s="396"/>
      <c r="BG1186" s="396"/>
      <c r="BH1186" s="396"/>
      <c r="BI1186" s="396"/>
      <c r="BJ1186" s="396"/>
      <c r="BK1186" s="396"/>
      <c r="BL1186" s="396"/>
      <c r="BM1186" s="396"/>
      <c r="BN1186" s="396"/>
      <c r="BO1186" s="396"/>
      <c r="BP1186" s="396"/>
      <c r="BQ1186" s="396"/>
      <c r="BR1186" s="396"/>
      <c r="BS1186" s="396"/>
      <c r="BT1186" s="396"/>
      <c r="BU1186" s="396"/>
      <c r="BV1186" s="396"/>
      <c r="BW1186" s="396"/>
      <c r="BX1186" s="396"/>
      <c r="BY1186" s="396"/>
    </row>
    <row r="1187" s="211" customFormat="true" ht="15" customHeight="true" x14ac:dyDescent="0.2">
      <c r="BA1187" s="396"/>
      <c r="BB1187" s="238"/>
      <c r="BC1187" s="396"/>
      <c r="BD1187" s="396"/>
      <c r="BE1187" s="396"/>
      <c r="BF1187" s="396"/>
      <c r="BG1187" s="396"/>
      <c r="BH1187" s="396"/>
      <c r="BI1187" s="396"/>
      <c r="BJ1187" s="396"/>
      <c r="BK1187" s="396"/>
      <c r="BL1187" s="396"/>
      <c r="BM1187" s="396"/>
      <c r="BN1187" s="396"/>
      <c r="BO1187" s="396"/>
      <c r="BP1187" s="396"/>
      <c r="BQ1187" s="396"/>
      <c r="BR1187" s="396"/>
      <c r="BS1187" s="396"/>
      <c r="BT1187" s="396"/>
      <c r="BU1187" s="396"/>
      <c r="BV1187" s="396"/>
      <c r="BW1187" s="396"/>
      <c r="BX1187" s="396"/>
      <c r="BY1187" s="396"/>
    </row>
    <row r="1188" s="211" customFormat="true" ht="15" customHeight="true" x14ac:dyDescent="0.2">
      <c r="BA1188" s="396"/>
      <c r="BB1188" s="238"/>
      <c r="BC1188" s="396"/>
      <c r="BD1188" s="396"/>
      <c r="BE1188" s="396"/>
      <c r="BF1188" s="396"/>
      <c r="BG1188" s="396"/>
      <c r="BH1188" s="396"/>
      <c r="BI1188" s="396"/>
      <c r="BJ1188" s="396"/>
      <c r="BK1188" s="396"/>
      <c r="BL1188" s="396"/>
      <c r="BM1188" s="396"/>
      <c r="BN1188" s="396"/>
      <c r="BO1188" s="396"/>
      <c r="BP1188" s="396"/>
      <c r="BQ1188" s="396"/>
      <c r="BR1188" s="396"/>
      <c r="BS1188" s="396"/>
      <c r="BT1188" s="396"/>
      <c r="BU1188" s="396"/>
      <c r="BV1188" s="396"/>
      <c r="BW1188" s="396"/>
      <c r="BX1188" s="396"/>
      <c r="BY1188" s="396"/>
    </row>
    <row r="1189" s="211" customFormat="true" ht="15" customHeight="true" x14ac:dyDescent="0.2">
      <c r="BA1189" s="396"/>
      <c r="BB1189" s="238"/>
      <c r="BC1189" s="396"/>
      <c r="BD1189" s="396"/>
      <c r="BE1189" s="396"/>
      <c r="BF1189" s="396"/>
      <c r="BG1189" s="396"/>
      <c r="BH1189" s="396"/>
      <c r="BI1189" s="396"/>
      <c r="BJ1189" s="396"/>
      <c r="BK1189" s="396"/>
      <c r="BL1189" s="396"/>
      <c r="BM1189" s="396"/>
      <c r="BN1189" s="396"/>
      <c r="BO1189" s="396"/>
      <c r="BP1189" s="396"/>
      <c r="BQ1189" s="396"/>
      <c r="BR1189" s="396"/>
      <c r="BS1189" s="396"/>
      <c r="BT1189" s="396"/>
      <c r="BU1189" s="396"/>
      <c r="BV1189" s="396"/>
      <c r="BW1189" s="396"/>
      <c r="BX1189" s="396"/>
      <c r="BY1189" s="396"/>
    </row>
    <row r="1190" s="211" customFormat="true" ht="15" customHeight="true" x14ac:dyDescent="0.2">
      <c r="BA1190" s="396"/>
      <c r="BB1190" s="238"/>
      <c r="BC1190" s="396"/>
      <c r="BD1190" s="396"/>
      <c r="BE1190" s="396"/>
      <c r="BF1190" s="396"/>
      <c r="BG1190" s="396"/>
      <c r="BH1190" s="396"/>
      <c r="BI1190" s="396"/>
      <c r="BJ1190" s="396"/>
      <c r="BK1190" s="396"/>
      <c r="BL1190" s="396"/>
      <c r="BM1190" s="396"/>
      <c r="BN1190" s="396"/>
      <c r="BO1190" s="396"/>
      <c r="BP1190" s="396"/>
      <c r="BQ1190" s="396"/>
      <c r="BR1190" s="396"/>
      <c r="BS1190" s="396"/>
      <c r="BT1190" s="396"/>
      <c r="BU1190" s="396"/>
      <c r="BV1190" s="396"/>
      <c r="BW1190" s="396"/>
      <c r="BX1190" s="396"/>
      <c r="BY1190" s="396"/>
    </row>
    <row r="1191" s="211" customFormat="true" ht="15" customHeight="true" x14ac:dyDescent="0.2">
      <c r="BA1191" s="396"/>
      <c r="BB1191" s="238"/>
      <c r="BC1191" s="396"/>
      <c r="BD1191" s="396"/>
      <c r="BE1191" s="396"/>
      <c r="BF1191" s="396"/>
      <c r="BG1191" s="396"/>
      <c r="BH1191" s="396"/>
      <c r="BI1191" s="396"/>
      <c r="BJ1191" s="396"/>
      <c r="BK1191" s="396"/>
      <c r="BL1191" s="396"/>
      <c r="BM1191" s="396"/>
      <c r="BN1191" s="396"/>
      <c r="BO1191" s="396"/>
      <c r="BP1191" s="396"/>
      <c r="BQ1191" s="396"/>
      <c r="BR1191" s="396"/>
      <c r="BS1191" s="396"/>
      <c r="BT1191" s="396"/>
      <c r="BU1191" s="396"/>
      <c r="BV1191" s="396"/>
      <c r="BW1191" s="396"/>
      <c r="BX1191" s="396"/>
      <c r="BY1191" s="396"/>
    </row>
    <row r="1192" s="211" customFormat="true" ht="15" customHeight="true" x14ac:dyDescent="0.2">
      <c r="BA1192" s="396"/>
      <c r="BB1192" s="238"/>
      <c r="BC1192" s="396"/>
      <c r="BD1192" s="396"/>
      <c r="BE1192" s="396"/>
      <c r="BF1192" s="396"/>
      <c r="BG1192" s="396"/>
      <c r="BH1192" s="396"/>
      <c r="BI1192" s="396"/>
      <c r="BJ1192" s="396"/>
      <c r="BK1192" s="396"/>
      <c r="BL1192" s="396"/>
      <c r="BM1192" s="396"/>
      <c r="BN1192" s="396"/>
      <c r="BO1192" s="396"/>
      <c r="BP1192" s="396"/>
      <c r="BQ1192" s="396"/>
      <c r="BR1192" s="396"/>
      <c r="BS1192" s="396"/>
      <c r="BT1192" s="396"/>
      <c r="BU1192" s="396"/>
      <c r="BV1192" s="396"/>
      <c r="BW1192" s="396"/>
      <c r="BX1192" s="396"/>
      <c r="BY1192" s="396"/>
    </row>
    <row r="1193" s="211" customFormat="true" ht="15" customHeight="true" x14ac:dyDescent="0.2">
      <c r="BA1193" s="396"/>
      <c r="BB1193" s="238"/>
      <c r="BC1193" s="396"/>
      <c r="BD1193" s="396"/>
      <c r="BE1193" s="396"/>
      <c r="BF1193" s="396"/>
      <c r="BG1193" s="396"/>
      <c r="BH1193" s="396"/>
      <c r="BI1193" s="396"/>
      <c r="BJ1193" s="396"/>
      <c r="BK1193" s="396"/>
      <c r="BL1193" s="396"/>
      <c r="BM1193" s="396"/>
      <c r="BN1193" s="396"/>
      <c r="BO1193" s="396"/>
      <c r="BP1193" s="396"/>
      <c r="BQ1193" s="396"/>
      <c r="BR1193" s="396"/>
      <c r="BS1193" s="396"/>
      <c r="BT1193" s="396"/>
      <c r="BU1193" s="396"/>
      <c r="BV1193" s="396"/>
      <c r="BW1193" s="396"/>
      <c r="BX1193" s="396"/>
      <c r="BY1193" s="396"/>
    </row>
    <row r="1194" s="211" customFormat="true" ht="15" customHeight="true" x14ac:dyDescent="0.2">
      <c r="BA1194" s="396"/>
      <c r="BB1194" s="238"/>
      <c r="BC1194" s="396"/>
      <c r="BD1194" s="396"/>
      <c r="BE1194" s="396"/>
      <c r="BF1194" s="396"/>
      <c r="BG1194" s="396"/>
      <c r="BH1194" s="396"/>
      <c r="BI1194" s="396"/>
      <c r="BJ1194" s="396"/>
      <c r="BK1194" s="396"/>
      <c r="BL1194" s="396"/>
      <c r="BM1194" s="396"/>
      <c r="BN1194" s="396"/>
      <c r="BO1194" s="396"/>
      <c r="BP1194" s="396"/>
      <c r="BQ1194" s="396"/>
      <c r="BR1194" s="396"/>
      <c r="BS1194" s="396"/>
      <c r="BT1194" s="396"/>
      <c r="BU1194" s="396"/>
      <c r="BV1194" s="396"/>
      <c r="BW1194" s="396"/>
      <c r="BX1194" s="396"/>
      <c r="BY1194" s="396"/>
    </row>
    <row r="1195" s="211" customFormat="true" ht="15" customHeight="true" x14ac:dyDescent="0.2">
      <c r="BA1195" s="396"/>
      <c r="BB1195" s="238"/>
      <c r="BC1195" s="396"/>
      <c r="BD1195" s="396"/>
      <c r="BE1195" s="396"/>
      <c r="BF1195" s="396"/>
      <c r="BG1195" s="396"/>
      <c r="BH1195" s="396"/>
      <c r="BI1195" s="396"/>
      <c r="BJ1195" s="396"/>
      <c r="BK1195" s="396"/>
      <c r="BL1195" s="396"/>
      <c r="BM1195" s="396"/>
      <c r="BN1195" s="396"/>
      <c r="BO1195" s="396"/>
      <c r="BP1195" s="396"/>
      <c r="BQ1195" s="396"/>
      <c r="BR1195" s="396"/>
      <c r="BS1195" s="396"/>
      <c r="BT1195" s="396"/>
      <c r="BU1195" s="396"/>
      <c r="BV1195" s="396"/>
      <c r="BW1195" s="396"/>
      <c r="BX1195" s="396"/>
      <c r="BY1195" s="396"/>
    </row>
    <row r="1196" s="211" customFormat="true" ht="15" customHeight="true" x14ac:dyDescent="0.2">
      <c r="BA1196" s="396"/>
      <c r="BB1196" s="238"/>
      <c r="BC1196" s="396"/>
      <c r="BD1196" s="396"/>
      <c r="BE1196" s="396"/>
      <c r="BF1196" s="396"/>
      <c r="BG1196" s="396"/>
      <c r="BH1196" s="396"/>
      <c r="BI1196" s="396"/>
      <c r="BJ1196" s="396"/>
      <c r="BK1196" s="396"/>
      <c r="BL1196" s="396"/>
      <c r="BM1196" s="396"/>
      <c r="BN1196" s="396"/>
      <c r="BO1196" s="396"/>
      <c r="BP1196" s="396"/>
      <c r="BQ1196" s="396"/>
      <c r="BR1196" s="396"/>
      <c r="BS1196" s="396"/>
      <c r="BT1196" s="396"/>
      <c r="BU1196" s="396"/>
      <c r="BV1196" s="396"/>
      <c r="BW1196" s="396"/>
      <c r="BX1196" s="396"/>
      <c r="BY1196" s="396"/>
    </row>
    <row r="1197" s="211" customFormat="true" ht="15" customHeight="true" x14ac:dyDescent="0.2">
      <c r="BA1197" s="396"/>
      <c r="BB1197" s="238"/>
      <c r="BC1197" s="396"/>
      <c r="BD1197" s="396"/>
      <c r="BE1197" s="396"/>
      <c r="BF1197" s="396"/>
      <c r="BG1197" s="396"/>
      <c r="BH1197" s="396"/>
      <c r="BI1197" s="396"/>
      <c r="BJ1197" s="396"/>
      <c r="BK1197" s="396"/>
      <c r="BL1197" s="396"/>
      <c r="BM1197" s="396"/>
      <c r="BN1197" s="396"/>
      <c r="BO1197" s="396"/>
      <c r="BP1197" s="396"/>
      <c r="BQ1197" s="396"/>
      <c r="BR1197" s="396"/>
      <c r="BS1197" s="396"/>
      <c r="BT1197" s="396"/>
      <c r="BU1197" s="396"/>
      <c r="BV1197" s="396"/>
      <c r="BW1197" s="396"/>
      <c r="BX1197" s="396"/>
      <c r="BY1197" s="396"/>
    </row>
    <row r="1198" s="211" customFormat="true" ht="15" customHeight="true" x14ac:dyDescent="0.2">
      <c r="BA1198" s="396"/>
      <c r="BB1198" s="238"/>
      <c r="BC1198" s="396"/>
      <c r="BD1198" s="396"/>
      <c r="BE1198" s="396"/>
      <c r="BF1198" s="396"/>
      <c r="BG1198" s="396"/>
      <c r="BH1198" s="396"/>
      <c r="BI1198" s="396"/>
      <c r="BJ1198" s="396"/>
      <c r="BK1198" s="396"/>
      <c r="BL1198" s="396"/>
      <c r="BM1198" s="396"/>
      <c r="BN1198" s="396"/>
      <c r="BO1198" s="396"/>
      <c r="BP1198" s="396"/>
      <c r="BQ1198" s="396"/>
      <c r="BR1198" s="396"/>
      <c r="BS1198" s="396"/>
      <c r="BT1198" s="396"/>
      <c r="BU1198" s="396"/>
      <c r="BV1198" s="396"/>
      <c r="BW1198" s="396"/>
      <c r="BX1198" s="396"/>
      <c r="BY1198" s="396"/>
    </row>
    <row r="1199" s="211" customFormat="true" ht="15" customHeight="true" x14ac:dyDescent="0.2">
      <c r="BA1199" s="396"/>
      <c r="BB1199" s="238"/>
      <c r="BC1199" s="396"/>
      <c r="BD1199" s="396"/>
      <c r="BE1199" s="396"/>
      <c r="BF1199" s="396"/>
      <c r="BG1199" s="396"/>
      <c r="BH1199" s="396"/>
      <c r="BI1199" s="396"/>
      <c r="BJ1199" s="396"/>
      <c r="BK1199" s="396"/>
      <c r="BL1199" s="396"/>
      <c r="BM1199" s="396"/>
      <c r="BN1199" s="396"/>
      <c r="BO1199" s="396"/>
      <c r="BP1199" s="396"/>
      <c r="BQ1199" s="396"/>
      <c r="BR1199" s="396"/>
      <c r="BS1199" s="396"/>
      <c r="BT1199" s="396"/>
      <c r="BU1199" s="396"/>
      <c r="BV1199" s="396"/>
      <c r="BW1199" s="396"/>
      <c r="BX1199" s="396"/>
      <c r="BY1199" s="396"/>
    </row>
    <row r="1200" s="211" customFormat="true" ht="15" customHeight="true" x14ac:dyDescent="0.2">
      <c r="BA1200" s="396"/>
      <c r="BB1200" s="238"/>
      <c r="BC1200" s="396"/>
      <c r="BD1200" s="396"/>
      <c r="BE1200" s="396"/>
      <c r="BF1200" s="396"/>
      <c r="BG1200" s="396"/>
      <c r="BH1200" s="396"/>
      <c r="BI1200" s="396"/>
      <c r="BJ1200" s="396"/>
      <c r="BK1200" s="396"/>
      <c r="BL1200" s="396"/>
      <c r="BM1200" s="396"/>
      <c r="BN1200" s="396"/>
      <c r="BO1200" s="396"/>
      <c r="BP1200" s="396"/>
      <c r="BQ1200" s="396"/>
      <c r="BR1200" s="396"/>
      <c r="BS1200" s="396"/>
      <c r="BT1200" s="396"/>
      <c r="BU1200" s="396"/>
      <c r="BV1200" s="396"/>
      <c r="BW1200" s="396"/>
      <c r="BX1200" s="396"/>
      <c r="BY1200" s="396"/>
    </row>
  </sheetData>
  <mergeCells count="1016">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51:BA152"/>
    <mergeCell ref="BC14:BG14"/>
    <mergeCell ref="BH14:BL14"/>
    <mergeCell ref="BC120:BG120"/>
    <mergeCell ref="BH120:BL120"/>
    <mergeCell ref="BA43:BA44"/>
    <mergeCell ref="BA45:BA46"/>
    <mergeCell ref="A33:A34"/>
    <mergeCell ref="C56:G56"/>
    <mergeCell ref="H56:L56"/>
    <mergeCell ref="M56:Q56"/>
    <mergeCell ref="A35:A36"/>
    <mergeCell ref="A37:A38"/>
    <mergeCell ref="A41:A42"/>
    <mergeCell ref="A43:A44"/>
    <mergeCell ref="BM120:BQ120"/>
    <mergeCell ref="BA122:BA123"/>
    <mergeCell ref="BA124:BA127"/>
    <mergeCell ref="BA128:BA129"/>
    <mergeCell ref="BC133:BG133"/>
    <mergeCell ref="BH133:BL133"/>
    <mergeCell ref="BM133:BQ133"/>
    <mergeCell ref="BA135:BA139"/>
    <mergeCell ref="BC220:BG220"/>
    <mergeCell ref="BH220:BL220"/>
    <mergeCell ref="BM220:BQ22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4:A147"/>
    <mergeCell ref="BA144:BA147"/>
    <mergeCell ref="A148:A150"/>
    <mergeCell ref="BA148:BA150"/>
    <mergeCell ref="H133:L133"/>
    <mergeCell ref="M133:Q133"/>
    <mergeCell ref="A135:A139"/>
    <mergeCell ref="A47:A49"/>
    <mergeCell ref="BA47:BA49"/>
    <mergeCell ref="A50:A52"/>
    <mergeCell ref="BA50:BA52"/>
    <mergeCell ref="A53:A55"/>
    <mergeCell ref="BA53:BA55"/>
    <mergeCell ref="BA33:BA34"/>
    <mergeCell ref="BA35:BA36"/>
    <mergeCell ref="BA37:BA38"/>
    <mergeCell ref="A39:A40"/>
    <mergeCell ref="BA39:BA40"/>
    <mergeCell ref="A153:A160"/>
    <mergeCell ref="A202:A204"/>
    <mergeCell ref="A208:B208"/>
    <mergeCell ref="C220:G220"/>
    <mergeCell ref="H220:L220"/>
    <mergeCell ref="A45:A46"/>
    <mergeCell ref="A140:A143"/>
    <mergeCell ref="H120:L120"/>
    <mergeCell ref="M120:Q120"/>
    <mergeCell ref="A108:B108"/>
    <mergeCell ref="A122:A123"/>
    <mergeCell ref="A124:A127"/>
    <mergeCell ref="A128:A129"/>
    <mergeCell ref="A130:A132"/>
    <mergeCell ref="C133:G133"/>
    <mergeCell ref="C120:G120"/>
    <mergeCell ref="A151:A152"/>
    <mergeCell ref="A1025:C1025"/>
    <mergeCell ref="A1026:B1026"/>
    <mergeCell ref="A1031:A1033"/>
    <mergeCell ref="A1034:C1034"/>
    <mergeCell ref="M220:Q220"/>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E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J479"/>
    <mergeCell ref="M479:N479"/>
    <mergeCell ref="C480:D480"/>
    <mergeCell ref="H480:I480"/>
    <mergeCell ref="M480:O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G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8"/>
    <mergeCell ref="E527:G527"/>
    <mergeCell ref="H527:I527"/>
    <mergeCell ref="M527:N527"/>
    <mergeCell ref="H528:I528"/>
    <mergeCell ref="M528:N528"/>
    <mergeCell ref="C533:D534"/>
    <mergeCell ref="H533:I533"/>
    <mergeCell ref="M533:N533"/>
    <mergeCell ref="H534:I534"/>
    <mergeCell ref="M534:N534"/>
    <mergeCell ref="C535:D535"/>
    <mergeCell ref="H535:I535"/>
    <mergeCell ref="M535:N535"/>
    <mergeCell ref="C531:D531"/>
    <mergeCell ref="H531:I531"/>
    <mergeCell ref="M531:N531"/>
    <mergeCell ref="C532:E532"/>
    <mergeCell ref="H532:I532"/>
    <mergeCell ref="M532:N532"/>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O559:Q559"/>
    <mergeCell ref="C560:D560"/>
    <mergeCell ref="H560:I560"/>
    <mergeCell ref="C556:D556"/>
    <mergeCell ref="H556:L556"/>
    <mergeCell ref="M556:N556"/>
    <mergeCell ref="C557:D557"/>
    <mergeCell ref="H557:I558"/>
    <mergeCell ref="J557:L557"/>
    <mergeCell ref="M557:N557"/>
    <mergeCell ref="C558:D558"/>
    <mergeCell ref="M558:Q558"/>
    <mergeCell ref="C561:D561"/>
    <mergeCell ref="H561:I561"/>
    <mergeCell ref="M561:N561"/>
    <mergeCell ref="C562:D562"/>
    <mergeCell ref="H562:J562"/>
    <mergeCell ref="M562:N562"/>
    <mergeCell ref="C559:D559"/>
    <mergeCell ref="H559:I559"/>
    <mergeCell ref="M559:N560"/>
    <mergeCell ref="C567:D567"/>
    <mergeCell ref="H567:I567"/>
    <mergeCell ref="M567:N567"/>
    <mergeCell ref="C568:D568"/>
    <mergeCell ref="H568:I568"/>
    <mergeCell ref="M568:N568"/>
    <mergeCell ref="C563:D563"/>
    <mergeCell ref="H563:I564"/>
    <mergeCell ref="M563:N563"/>
    <mergeCell ref="C564:D564"/>
    <mergeCell ref="M564:O564"/>
    <mergeCell ref="C565:D565"/>
    <mergeCell ref="H565:I565"/>
    <mergeCell ref="M565:N566"/>
    <mergeCell ref="C566:D566"/>
    <mergeCell ref="H566:I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E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J640"/>
    <mergeCell ref="M640:N640"/>
    <mergeCell ref="C637:D637"/>
    <mergeCell ref="H637:I637"/>
    <mergeCell ref="M637:N637"/>
    <mergeCell ref="C638:D638"/>
    <mergeCell ref="H638:I638"/>
    <mergeCell ref="M638:N638"/>
    <mergeCell ref="C643:D643"/>
    <mergeCell ref="H643:I643"/>
    <mergeCell ref="M643:O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94:D694"/>
    <mergeCell ref="H694:I694"/>
    <mergeCell ref="M694:N69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9:D699"/>
    <mergeCell ref="H699:I699"/>
    <mergeCell ref="M699:N699"/>
    <mergeCell ref="C697:D697"/>
    <mergeCell ref="H697:I697"/>
    <mergeCell ref="M697:N697"/>
    <mergeCell ref="C698:D698"/>
    <mergeCell ref="H698:I698"/>
    <mergeCell ref="M698:N698"/>
    <mergeCell ref="BA153:BA161"/>
    <mergeCell ref="BA231:BA23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161925</xdr:rowOff>
                  </from>
                  <to>
                    <xdr:col>1</xdr:col>
                    <xdr:colOff>1704975</xdr:colOff>
                    <xdr:row>400</xdr:row>
                    <xdr:rowOff>161925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BI148"/>
  <sheetViews>
    <sheetView workbookViewId="0"/>
  </sheetViews>
  <sheetFormatPr defaultRowHeight="12.75" x14ac:dyDescent="0.2"/>
  <sheetData>
    <row r="1">
      <c r="A1" t="s">
        <v>416</v>
      </c>
      <c r="B1" t="s">
        <v>418</v>
      </c>
      <c r="C1" t="s">
        <v>419</v>
      </c>
      <c r="D1" t="s">
        <v>423</v>
      </c>
      <c r="E1" t="s">
        <v>424</v>
      </c>
      <c r="F1" t="s">
        <v>425</v>
      </c>
      <c r="G1" t="s">
        <v>426</v>
      </c>
      <c r="H1" t="s">
        <v>448</v>
      </c>
      <c r="I1" t="s">
        <v>449</v>
      </c>
      <c r="J1" t="s">
        <v>450</v>
      </c>
      <c r="K1" t="s">
        <v>451</v>
      </c>
      <c r="L1" t="s">
        <v>452</v>
      </c>
      <c r="M1" t="s">
        <v>453</v>
      </c>
      <c r="N1" t="s">
        <v>454</v>
      </c>
      <c r="O1" t="s">
        <v>455</v>
      </c>
      <c r="P1" t="s">
        <v>456</v>
      </c>
      <c r="Q1" t="s">
        <v>457</v>
      </c>
      <c r="R1" t="s">
        <v>458</v>
      </c>
      <c r="S1" t="s">
        <v>459</v>
      </c>
      <c r="T1" t="s">
        <v>460</v>
      </c>
      <c r="U1" t="s">
        <v>461</v>
      </c>
      <c r="V1" t="s">
        <v>462</v>
      </c>
      <c r="W1" t="s">
        <v>463</v>
      </c>
      <c r="X1" t="s">
        <v>464</v>
      </c>
      <c r="Y1" t="s">
        <v>465</v>
      </c>
      <c r="Z1" t="s">
        <v>466</v>
      </c>
      <c r="AA1" t="s">
        <v>467</v>
      </c>
      <c r="AB1" t="s">
        <v>468</v>
      </c>
      <c r="AC1" t="s">
        <v>469</v>
      </c>
      <c r="AD1" t="s">
        <v>470</v>
      </c>
      <c r="AE1" t="s">
        <v>471</v>
      </c>
      <c r="AF1" t="s">
        <v>472</v>
      </c>
      <c r="AG1" t="s">
        <v>473</v>
      </c>
      <c r="AH1" t="s">
        <v>474</v>
      </c>
      <c r="AI1" t="s">
        <v>475</v>
      </c>
      <c r="AJ1" t="s">
        <v>476</v>
      </c>
      <c r="AK1" t="s">
        <v>477</v>
      </c>
      <c r="AL1" t="s">
        <v>478</v>
      </c>
      <c r="AM1" t="s">
        <v>479</v>
      </c>
      <c r="AN1" t="s">
        <v>480</v>
      </c>
      <c r="AO1" t="s">
        <v>481</v>
      </c>
      <c r="AP1" t="s">
        <v>482</v>
      </c>
      <c r="AQ1" t="s">
        <v>483</v>
      </c>
      <c r="AR1" t="s">
        <v>484</v>
      </c>
      <c r="AS1" t="s">
        <v>485</v>
      </c>
      <c r="AT1" t="s">
        <v>486</v>
      </c>
      <c r="AU1" t="s">
        <v>487</v>
      </c>
      <c r="AV1" t="s">
        <v>488</v>
      </c>
      <c r="AW1" t="s">
        <v>489</v>
      </c>
      <c r="AX1" t="s">
        <v>490</v>
      </c>
      <c r="AY1" t="s">
        <v>491</v>
      </c>
      <c r="AZ1" t="s">
        <v>492</v>
      </c>
      <c r="BA1" t="s">
        <v>493</v>
      </c>
      <c r="BB1" t="s">
        <v>494</v>
      </c>
      <c r="BC1" t="s">
        <v>495</v>
      </c>
      <c r="BD1" t="s">
        <v>496</v>
      </c>
      <c r="BE1" t="s">
        <v>497</v>
      </c>
      <c r="BF1" t="s">
        <v>498</v>
      </c>
      <c r="BG1" t="s">
        <v>499</v>
      </c>
      <c r="BH1" t="s">
        <v>500</v>
      </c>
      <c r="BI1" t="s">
        <v>501</v>
      </c>
    </row>
    <row r="2">
      <c r="A2" t="s">
        <v>417</v>
      </c>
      <c r="B2">
        <v>2003</v>
      </c>
      <c r="C2" t="s">
        <v>420</v>
      </c>
      <c r="D2">
        <v>16</v>
      </c>
      <c r="E2" t="s">
        <v>13</v>
      </c>
      <c r="F2" t="s">
        <v>14</v>
      </c>
      <c r="G2" t="s">
        <v>427</v>
      </c>
      <c r="H2">
        <v>85.333333333333343</v>
      </c>
      <c r="I2">
        <v>88.820512820512818</v>
      </c>
      <c r="J2">
        <v>85.010266940451757</v>
      </c>
      <c r="K2">
        <v>95.807770961145195</v>
      </c>
      <c r="L2">
        <v>98.456790123456798</v>
      </c>
      <c r="M2">
        <v>98.004987531172077</v>
      </c>
      <c r="N2">
        <v>98.263027295285355</v>
      </c>
      <c r="O2">
        <v>98.014888337468989</v>
      </c>
      <c r="P2">
        <v>98.22784810126582</v>
      </c>
      <c r="Q2">
        <v>99.264705882352942</v>
      </c>
      <c r="R2">
        <v>81.949458483754512</v>
      </c>
      <c r="S2">
        <v>85.662431941923785</v>
      </c>
      <c r="T2">
        <v>88.267148014440437</v>
      </c>
      <c r="U2">
        <v>92.558983666061707</v>
      </c>
      <c r="V2">
        <v>93.501805054151617</v>
      </c>
      <c r="W2" t="s">
        <v>174</v>
      </c>
      <c r="X2" t="s">
        <v>174</v>
      </c>
      <c r="Y2" t="s">
        <v>174</v>
      </c>
      <c r="Z2" t="s">
        <v>174</v>
      </c>
      <c r="AA2" t="s">
        <v>174</v>
      </c>
      <c r="AB2" t="s">
        <v>174</v>
      </c>
      <c r="AC2" t="s">
        <v>174</v>
      </c>
      <c r="AD2" t="s">
        <v>174</v>
      </c>
      <c r="AE2"/>
      <c r="AF2"/>
      <c r="AG2"/>
      <c r="AH2"/>
      <c r="AI2"/>
      <c r="AJ2"/>
      <c r="AK2"/>
      <c r="AL2"/>
      <c r="AM2"/>
      <c r="AN2"/>
      <c r="AO2"/>
      <c r="AP2"/>
      <c r="AQ2"/>
      <c r="AR2"/>
      <c r="AS2"/>
      <c r="AT2"/>
      <c r="AU2"/>
      <c r="AV2"/>
      <c r="AW2"/>
      <c r="AX2"/>
      <c r="AY2"/>
      <c r="AZ2"/>
      <c r="BA2"/>
      <c r="BB2"/>
      <c r="BC2"/>
      <c r="BD2"/>
      <c r="BE2"/>
      <c r="BF2"/>
      <c r="BG2"/>
      <c r="BH2"/>
      <c r="BI2"/>
    </row>
    <row r="3">
      <c r="A3" t="s">
        <v>417</v>
      </c>
      <c r="B3">
        <v>2003</v>
      </c>
      <c r="C3" t="s">
        <v>420</v>
      </c>
      <c r="D3">
        <v>17</v>
      </c>
      <c r="E3" t="s">
        <v>13</v>
      </c>
      <c r="F3" t="s">
        <v>51</v>
      </c>
      <c r="G3" t="s">
        <v>174</v>
      </c>
      <c r="H3">
        <v>14.66666666666667</v>
      </c>
      <c r="I3">
        <v>11.179487179487181</v>
      </c>
      <c r="J3">
        <v>14.989733059548261</v>
      </c>
      <c r="K3">
        <v>4.1922290388548058</v>
      </c>
      <c r="L3">
        <v>1.5432098765432101</v>
      </c>
      <c r="M3">
        <v>1.99501246882793</v>
      </c>
      <c r="N3">
        <v>1.7369727047146399</v>
      </c>
      <c r="O3">
        <v>1.985111662531017</v>
      </c>
      <c r="P3">
        <v>1.7721518987341769</v>
      </c>
      <c r="Q3">
        <v>0.73529411764705876</v>
      </c>
      <c r="R3">
        <v>18.050541516245492</v>
      </c>
      <c r="S3">
        <v>14.337568058076229</v>
      </c>
      <c r="T3">
        <v>11.73285198555957</v>
      </c>
      <c r="U3">
        <v>7.4410163339382942</v>
      </c>
      <c r="V3">
        <v>6.4981949458483754</v>
      </c>
      <c r="W3" t="s">
        <v>174</v>
      </c>
      <c r="X3" t="s">
        <v>174</v>
      </c>
      <c r="Y3" t="s">
        <v>174</v>
      </c>
      <c r="Z3" t="s">
        <v>174</v>
      </c>
      <c r="AA3" t="s">
        <v>174</v>
      </c>
      <c r="AB3" t="s">
        <v>174</v>
      </c>
      <c r="AC3" t="s">
        <v>174</v>
      </c>
      <c r="AD3" t="s">
        <v>174</v>
      </c>
      <c r="AE3"/>
      <c r="AF3"/>
      <c r="AG3"/>
      <c r="AH3"/>
      <c r="AI3"/>
      <c r="AJ3"/>
      <c r="AK3"/>
      <c r="AL3"/>
      <c r="AM3"/>
      <c r="AN3"/>
      <c r="AO3"/>
      <c r="AP3"/>
      <c r="AQ3"/>
      <c r="AR3"/>
      <c r="AS3"/>
      <c r="AT3"/>
      <c r="AU3"/>
      <c r="AV3"/>
      <c r="AW3"/>
      <c r="AX3"/>
      <c r="AY3"/>
      <c r="AZ3"/>
      <c r="BA3"/>
      <c r="BB3"/>
      <c r="BC3"/>
      <c r="BD3"/>
      <c r="BE3"/>
      <c r="BF3"/>
      <c r="BG3"/>
      <c r="BH3"/>
      <c r="BI3"/>
    </row>
    <row r="4">
      <c r="A4" t="s">
        <v>417</v>
      </c>
      <c r="B4">
        <v>2003</v>
      </c>
      <c r="C4" t="s">
        <v>420</v>
      </c>
      <c r="D4">
        <v>18</v>
      </c>
      <c r="E4" t="s">
        <v>60</v>
      </c>
      <c r="F4" t="s">
        <v>15</v>
      </c>
      <c r="G4" t="s">
        <v>428</v>
      </c>
      <c r="H4">
        <v>81.920000000000002</v>
      </c>
      <c r="I4">
        <v>87.310564102564101</v>
      </c>
      <c r="J4">
        <v>83.990143737166321</v>
      </c>
      <c r="K4">
        <v>95.616155419222906</v>
      </c>
      <c r="L4">
        <v>98.358333333333334</v>
      </c>
      <c r="M4">
        <v>97.710972568578569</v>
      </c>
      <c r="N4">
        <v>97.575186104218361</v>
      </c>
      <c r="O4">
        <v>98.014888337468989</v>
      </c>
      <c r="P4">
        <v>98.22784810126582</v>
      </c>
      <c r="Q4">
        <v>99.264705882352942</v>
      </c>
      <c r="R4">
        <v>77.851985559566785</v>
      </c>
      <c r="S4">
        <v>83.178221415607993</v>
      </c>
      <c r="T4">
        <v>86.59007220216607</v>
      </c>
      <c r="U4">
        <v>91.448275862068968</v>
      </c>
      <c r="V4">
        <v>93.03429602888086</v>
      </c>
      <c r="W4" t="s">
        <v>174</v>
      </c>
      <c r="X4" t="s">
        <v>174</v>
      </c>
      <c r="Y4" t="s">
        <v>174</v>
      </c>
      <c r="Z4" t="s">
        <v>174</v>
      </c>
      <c r="AA4" t="s">
        <v>174</v>
      </c>
      <c r="AB4" t="s">
        <v>174</v>
      </c>
      <c r="AC4" t="s">
        <v>174</v>
      </c>
      <c r="AD4" t="s">
        <v>174</v>
      </c>
      <c r="AE4"/>
      <c r="AF4"/>
      <c r="AG4"/>
      <c r="AH4"/>
      <c r="AI4"/>
      <c r="AJ4"/>
      <c r="AK4"/>
      <c r="AL4"/>
      <c r="AM4"/>
      <c r="AN4"/>
      <c r="AO4"/>
      <c r="AP4"/>
      <c r="AQ4"/>
      <c r="AR4"/>
      <c r="AS4"/>
      <c r="AT4"/>
      <c r="AU4"/>
      <c r="AV4"/>
      <c r="AW4"/>
      <c r="AX4"/>
      <c r="AY4"/>
      <c r="AZ4"/>
      <c r="BA4"/>
      <c r="BB4"/>
      <c r="BC4"/>
      <c r="BD4"/>
      <c r="BE4"/>
      <c r="BF4"/>
      <c r="BG4"/>
      <c r="BH4"/>
      <c r="BI4"/>
    </row>
    <row r="5">
      <c r="A5" t="s">
        <v>417</v>
      </c>
      <c r="B5">
        <v>2003</v>
      </c>
      <c r="C5" t="s">
        <v>420</v>
      </c>
      <c r="D5">
        <v>19</v>
      </c>
      <c r="E5" t="s">
        <v>60</v>
      </c>
      <c r="F5" t="s">
        <v>16</v>
      </c>
      <c r="G5" t="s">
        <v>429</v>
      </c>
      <c r="H5">
        <v>3.413333333333334</v>
      </c>
      <c r="I5">
        <v>1.5099487179487181</v>
      </c>
      <c r="J5">
        <v>1.0201232032854211</v>
      </c>
      <c r="K5">
        <v>0.19161554192229041</v>
      </c>
      <c r="L5">
        <v>0.098456790123456803</v>
      </c>
      <c r="M5">
        <v>0.29401496259351623</v>
      </c>
      <c r="N5">
        <v>0.68784119106699748</v>
      </c>
      <c r="O5">
        <v>0</v>
      </c>
      <c r="P5">
        <v>0</v>
      </c>
      <c r="Q5">
        <v>0</v>
      </c>
      <c r="R5">
        <v>4.0974729241877252</v>
      </c>
      <c r="S5">
        <v>2.4842105263157901</v>
      </c>
      <c r="T5">
        <v>1.6770758122743681</v>
      </c>
      <c r="U5">
        <v>1.1107078039927401</v>
      </c>
      <c r="V5">
        <v>0.46750902527075811</v>
      </c>
      <c r="W5" t="s">
        <v>174</v>
      </c>
      <c r="X5" t="s">
        <v>174</v>
      </c>
      <c r="Y5" t="s">
        <v>174</v>
      </c>
      <c r="Z5" t="s">
        <v>174</v>
      </c>
      <c r="AA5" t="s">
        <v>174</v>
      </c>
      <c r="AB5" t="s">
        <v>174</v>
      </c>
      <c r="AC5" t="s">
        <v>174</v>
      </c>
      <c r="AD5" t="s">
        <v>174</v>
      </c>
      <c r="AE5"/>
      <c r="AF5"/>
      <c r="AG5"/>
      <c r="AH5"/>
      <c r="AI5"/>
      <c r="AJ5"/>
      <c r="AK5"/>
      <c r="AL5"/>
      <c r="AM5"/>
      <c r="AN5"/>
      <c r="AO5"/>
      <c r="AP5"/>
      <c r="AQ5"/>
      <c r="AR5"/>
      <c r="AS5"/>
      <c r="AT5"/>
      <c r="AU5"/>
      <c r="AV5"/>
      <c r="AW5"/>
      <c r="AX5"/>
      <c r="AY5"/>
      <c r="AZ5"/>
      <c r="BA5"/>
      <c r="BB5"/>
      <c r="BC5"/>
      <c r="BD5"/>
      <c r="BE5"/>
      <c r="BF5"/>
      <c r="BG5"/>
      <c r="BH5"/>
      <c r="BI5"/>
    </row>
    <row r="6">
      <c r="A6" t="s">
        <v>417</v>
      </c>
      <c r="B6">
        <v>2003</v>
      </c>
      <c r="C6" t="s">
        <v>420</v>
      </c>
      <c r="D6">
        <v>20</v>
      </c>
      <c r="E6" t="s">
        <v>60</v>
      </c>
      <c r="F6" t="s">
        <v>22</v>
      </c>
      <c r="G6" t="s">
        <v>430</v>
      </c>
      <c r="H6">
        <v>2.9382716049382789</v>
      </c>
      <c r="I6">
        <v>5.6009747827929743</v>
      </c>
      <c r="J6">
        <v>13.263611080261731</v>
      </c>
      <c r="K6">
        <v>3.4668404378185329</v>
      </c>
      <c r="L6">
        <v>1.5432098765432161</v>
      </c>
      <c r="M6">
        <v>1.243132769579788</v>
      </c>
      <c r="N6">
        <v>1.4857164233076079</v>
      </c>
      <c r="O6">
        <v>1.985111662531011</v>
      </c>
      <c r="P6">
        <v>1.77215189873418</v>
      </c>
      <c r="Q6">
        <v>0.73529411764705799</v>
      </c>
      <c r="R6">
        <v>3.7129734581692588</v>
      </c>
      <c r="S6">
        <v>3.9927404718693249</v>
      </c>
      <c r="T6">
        <v>6.4505204737198483</v>
      </c>
      <c r="U6">
        <v>5.4263643192862787</v>
      </c>
      <c r="V6">
        <v>4.6800131276665704</v>
      </c>
      <c r="W6" t="s">
        <v>174</v>
      </c>
      <c r="X6" t="s">
        <v>174</v>
      </c>
      <c r="Y6" t="s">
        <v>174</v>
      </c>
      <c r="Z6" t="s">
        <v>174</v>
      </c>
      <c r="AA6" t="s">
        <v>174</v>
      </c>
      <c r="AB6" t="s">
        <v>174</v>
      </c>
      <c r="AC6" t="s">
        <v>174</v>
      </c>
      <c r="AD6" t="s">
        <v>174</v>
      </c>
      <c r="AE6"/>
      <c r="AF6"/>
      <c r="AG6"/>
      <c r="AH6"/>
      <c r="AI6"/>
      <c r="AJ6"/>
      <c r="AK6"/>
      <c r="AL6"/>
      <c r="AM6"/>
      <c r="AN6"/>
      <c r="AO6"/>
      <c r="AP6"/>
      <c r="AQ6"/>
      <c r="AR6"/>
      <c r="AS6"/>
      <c r="AT6"/>
      <c r="AU6"/>
      <c r="AV6"/>
      <c r="AW6"/>
      <c r="AX6"/>
      <c r="AY6"/>
      <c r="AZ6"/>
      <c r="BA6"/>
      <c r="BB6"/>
      <c r="BC6"/>
      <c r="BD6"/>
      <c r="BE6"/>
      <c r="BF6"/>
      <c r="BG6"/>
      <c r="BH6"/>
      <c r="BI6"/>
    </row>
    <row r="7">
      <c r="A7" t="s">
        <v>417</v>
      </c>
      <c r="B7">
        <v>2003</v>
      </c>
      <c r="C7" t="s">
        <v>420</v>
      </c>
      <c r="D7">
        <v>21</v>
      </c>
      <c r="E7" t="s">
        <v>60</v>
      </c>
      <c r="F7" t="s">
        <v>17</v>
      </c>
      <c r="G7" t="s">
        <v>431</v>
      </c>
      <c r="H7">
        <v>11.72839506172839</v>
      </c>
      <c r="I7">
        <v>5.5785123966942152</v>
      </c>
      <c r="J7">
        <v>1.7261219792865361</v>
      </c>
      <c r="K7">
        <v>0.72538860103626945</v>
      </c>
      <c r="L7">
        <v>0</v>
      </c>
      <c r="M7">
        <v>0.75187969924812026</v>
      </c>
      <c r="N7">
        <v>0.25125628140703521</v>
      </c>
      <c r="O7">
        <v>0</v>
      </c>
      <c r="P7">
        <v>0</v>
      </c>
      <c r="Q7">
        <v>0</v>
      </c>
      <c r="R7">
        <v>14.337568058076229</v>
      </c>
      <c r="S7">
        <v>10.3448275862069</v>
      </c>
      <c r="T7">
        <v>5.2823315118397094</v>
      </c>
      <c r="U7">
        <v>2.014652014652015</v>
      </c>
      <c r="V7">
        <v>1.8181818181818179</v>
      </c>
      <c r="W7" t="s">
        <v>174</v>
      </c>
      <c r="X7" t="s">
        <v>174</v>
      </c>
      <c r="Y7" t="s">
        <v>174</v>
      </c>
      <c r="Z7" t="s">
        <v>174</v>
      </c>
      <c r="AA7" t="s">
        <v>174</v>
      </c>
      <c r="AB7" t="s">
        <v>174</v>
      </c>
      <c r="AC7" t="s">
        <v>174</v>
      </c>
      <c r="AD7" t="s">
        <v>174</v>
      </c>
      <c r="AE7"/>
      <c r="AF7"/>
      <c r="AG7"/>
      <c r="AH7"/>
      <c r="AI7"/>
      <c r="AJ7"/>
      <c r="AK7"/>
      <c r="AL7"/>
      <c r="AM7"/>
      <c r="AN7"/>
      <c r="AO7"/>
      <c r="AP7"/>
      <c r="AQ7"/>
      <c r="AR7"/>
      <c r="AS7"/>
      <c r="AT7"/>
      <c r="AU7"/>
      <c r="AV7"/>
      <c r="AW7"/>
      <c r="AX7"/>
      <c r="AY7"/>
      <c r="AZ7"/>
      <c r="BA7"/>
      <c r="BB7"/>
      <c r="BC7"/>
      <c r="BD7"/>
      <c r="BE7"/>
      <c r="BF7"/>
      <c r="BG7"/>
      <c r="BH7"/>
      <c r="BI7"/>
    </row>
    <row r="8">
      <c r="A8" t="s">
        <v>417</v>
      </c>
      <c r="B8">
        <v>2003</v>
      </c>
      <c r="C8" t="s">
        <v>420</v>
      </c>
      <c r="D8">
        <v>29</v>
      </c>
      <c r="E8" t="s">
        <v>57</v>
      </c>
      <c r="F8" t="s">
        <v>49</v>
      </c>
      <c r="G8" t="s">
        <v>432</v>
      </c>
      <c r="H8">
        <v>73.743589743589737</v>
      </c>
      <c r="I8">
        <v>72.717948717948715</v>
      </c>
      <c r="J8">
        <v>66.016427104722794</v>
      </c>
      <c r="K8">
        <v>81.799591002044991</v>
      </c>
      <c r="L8">
        <v>94.753086419753089</v>
      </c>
      <c r="M8">
        <v>89.775561097256855</v>
      </c>
      <c r="N8">
        <v>94.789081885856078</v>
      </c>
      <c r="O8">
        <v>96.277915632754343</v>
      </c>
      <c r="P8">
        <v>96.455696202531655</v>
      </c>
      <c r="Q8">
        <v>98.774509803921575</v>
      </c>
      <c r="R8">
        <v>68.953068592057761</v>
      </c>
      <c r="S8">
        <v>74.410163339382933</v>
      </c>
      <c r="T8">
        <v>68.592057761732846</v>
      </c>
      <c r="U8">
        <v>64.791288566243196</v>
      </c>
      <c r="V8">
        <v>62.996389891696737</v>
      </c>
      <c r="W8" t="s">
        <v>174</v>
      </c>
      <c r="X8" t="s">
        <v>174</v>
      </c>
      <c r="Y8" t="s">
        <v>174</v>
      </c>
      <c r="Z8" t="s">
        <v>174</v>
      </c>
      <c r="AA8" t="s">
        <v>174</v>
      </c>
      <c r="AB8" t="s">
        <v>174</v>
      </c>
      <c r="AC8" t="s">
        <v>174</v>
      </c>
      <c r="AD8" t="s">
        <v>174</v>
      </c>
      <c r="AE8"/>
      <c r="AF8"/>
      <c r="AG8"/>
      <c r="AH8"/>
      <c r="AI8"/>
      <c r="AJ8"/>
      <c r="AK8"/>
      <c r="AL8"/>
      <c r="AM8"/>
      <c r="AN8"/>
      <c r="AO8"/>
      <c r="AP8"/>
      <c r="AQ8"/>
      <c r="AR8"/>
      <c r="AS8"/>
      <c r="AT8"/>
      <c r="AU8"/>
      <c r="AV8"/>
      <c r="AW8"/>
      <c r="AX8"/>
      <c r="AY8"/>
      <c r="AZ8"/>
      <c r="BA8"/>
      <c r="BB8"/>
      <c r="BC8"/>
      <c r="BD8"/>
      <c r="BE8"/>
      <c r="BF8"/>
      <c r="BG8"/>
      <c r="BH8"/>
      <c r="BI8"/>
    </row>
    <row r="9">
      <c r="A9" t="s">
        <v>417</v>
      </c>
      <c r="B9">
        <v>2003</v>
      </c>
      <c r="C9" t="s">
        <v>420</v>
      </c>
      <c r="D9">
        <v>30</v>
      </c>
      <c r="E9" t="s">
        <v>57</v>
      </c>
      <c r="F9" t="s">
        <v>48</v>
      </c>
      <c r="G9" t="s">
        <v>174</v>
      </c>
      <c r="H9">
        <v>26.256410256410259</v>
      </c>
      <c r="I9">
        <v>27.282051282051281</v>
      </c>
      <c r="J9">
        <v>33.983572895277213</v>
      </c>
      <c r="K9">
        <v>18.200408997955009</v>
      </c>
      <c r="L9">
        <v>5.2469135802469129</v>
      </c>
      <c r="M9">
        <v>10.22443890274314</v>
      </c>
      <c r="N9">
        <v>5.2109181141439196</v>
      </c>
      <c r="O9">
        <v>3.7220843672456572</v>
      </c>
      <c r="P9">
        <v>3.5443037974683551</v>
      </c>
      <c r="Q9">
        <v>1.225490196078431</v>
      </c>
      <c r="R9">
        <v>31.046931407942239</v>
      </c>
      <c r="S9">
        <v>25.58983666061706</v>
      </c>
      <c r="T9">
        <v>31.40794223826715</v>
      </c>
      <c r="U9">
        <v>35.208711433756797</v>
      </c>
      <c r="V9">
        <v>37.003610108303249</v>
      </c>
      <c r="W9" t="s">
        <v>174</v>
      </c>
      <c r="X9" t="s">
        <v>174</v>
      </c>
      <c r="Y9" t="s">
        <v>174</v>
      </c>
      <c r="Z9" t="s">
        <v>174</v>
      </c>
      <c r="AA9" t="s">
        <v>174</v>
      </c>
      <c r="AB9" t="s">
        <v>174</v>
      </c>
      <c r="AC9" t="s">
        <v>174</v>
      </c>
      <c r="AD9" t="s">
        <v>174</v>
      </c>
      <c r="AE9"/>
      <c r="AF9"/>
      <c r="AG9"/>
      <c r="AH9"/>
      <c r="AI9"/>
      <c r="AJ9"/>
      <c r="AK9"/>
      <c r="AL9"/>
      <c r="AM9"/>
      <c r="AN9"/>
      <c r="AO9"/>
      <c r="AP9"/>
      <c r="AQ9"/>
      <c r="AR9"/>
      <c r="AS9"/>
      <c r="AT9"/>
      <c r="AU9"/>
      <c r="AV9"/>
      <c r="AW9"/>
      <c r="AX9"/>
      <c r="AY9"/>
      <c r="AZ9"/>
      <c r="BA9"/>
      <c r="BB9"/>
      <c r="BC9"/>
      <c r="BD9"/>
      <c r="BE9"/>
      <c r="BF9"/>
      <c r="BG9"/>
      <c r="BH9"/>
      <c r="BI9"/>
    </row>
    <row r="10">
      <c r="A10" t="s">
        <v>417</v>
      </c>
      <c r="B10">
        <v>2003</v>
      </c>
      <c r="C10" t="s">
        <v>420</v>
      </c>
      <c r="D10">
        <v>31</v>
      </c>
      <c r="E10" t="s">
        <v>103</v>
      </c>
      <c r="F10" t="s">
        <v>49</v>
      </c>
      <c r="G10" t="s">
        <v>433</v>
      </c>
      <c r="H10">
        <v>67.282051282051285</v>
      </c>
      <c r="I10">
        <v>69.128205128205138</v>
      </c>
      <c r="J10">
        <v>63.552361396303901</v>
      </c>
      <c r="K10">
        <v>80.572597137014313</v>
      </c>
      <c r="L10">
        <v>94.135802469135797</v>
      </c>
      <c r="M10">
        <v>81.795511221945134</v>
      </c>
      <c r="N10">
        <v>91.811414392059561</v>
      </c>
      <c r="O10">
        <v>95.285359801488838</v>
      </c>
      <c r="P10">
        <v>95.949367088607602</v>
      </c>
      <c r="Q10">
        <v>98.284313725490193</v>
      </c>
      <c r="R10">
        <v>63.718411552346574</v>
      </c>
      <c r="S10">
        <v>69.147005444646098</v>
      </c>
      <c r="T10">
        <v>65.70397111913357</v>
      </c>
      <c r="U10">
        <v>62.976406533575307</v>
      </c>
      <c r="V10">
        <v>62.274368231046928</v>
      </c>
      <c r="W10" t="s">
        <v>174</v>
      </c>
      <c r="X10" t="s">
        <v>174</v>
      </c>
      <c r="Y10" t="s">
        <v>174</v>
      </c>
      <c r="Z10" t="s">
        <v>174</v>
      </c>
      <c r="AA10" t="s">
        <v>174</v>
      </c>
      <c r="AB10" t="s">
        <v>174</v>
      </c>
      <c r="AC10" t="s">
        <v>174</v>
      </c>
      <c r="AD10" t="s">
        <v>174</v>
      </c>
      <c r="AE10"/>
      <c r="AF10"/>
      <c r="AG10"/>
      <c r="AH10"/>
      <c r="AI10"/>
      <c r="AJ10"/>
      <c r="AK10"/>
      <c r="AL10"/>
      <c r="AM10"/>
      <c r="AN10"/>
      <c r="AO10"/>
      <c r="AP10"/>
      <c r="AQ10"/>
      <c r="AR10"/>
      <c r="AS10"/>
      <c r="AT10"/>
      <c r="AU10"/>
      <c r="AV10"/>
      <c r="AW10"/>
      <c r="AX10"/>
      <c r="AY10"/>
      <c r="AZ10"/>
      <c r="BA10"/>
      <c r="BB10"/>
      <c r="BC10"/>
      <c r="BD10"/>
      <c r="BE10"/>
      <c r="BF10"/>
      <c r="BG10"/>
      <c r="BH10"/>
      <c r="BI10"/>
    </row>
    <row r="11">
      <c r="A11" t="s">
        <v>417</v>
      </c>
      <c r="B11">
        <v>2003</v>
      </c>
      <c r="C11" t="s">
        <v>420</v>
      </c>
      <c r="D11">
        <v>32</v>
      </c>
      <c r="E11" t="s">
        <v>103</v>
      </c>
      <c r="F11" t="s">
        <v>48</v>
      </c>
      <c r="G11" t="s">
        <v>174</v>
      </c>
      <c r="H11">
        <v>32.717948717948723</v>
      </c>
      <c r="I11">
        <v>30.871794871794869</v>
      </c>
      <c r="J11">
        <v>36.447638603696099</v>
      </c>
      <c r="K11">
        <v>19.42740286298568</v>
      </c>
      <c r="L11">
        <v>5.8641975308641969</v>
      </c>
      <c r="M11">
        <v>18.204488778054859</v>
      </c>
      <c r="N11">
        <v>8.1885856079404462</v>
      </c>
      <c r="O11">
        <v>4.7146401985111659</v>
      </c>
      <c r="P11">
        <v>4.0506329113924053</v>
      </c>
      <c r="Q11">
        <v>1.715686274509804</v>
      </c>
      <c r="R11">
        <v>36.281588447653426</v>
      </c>
      <c r="S11">
        <v>30.852994555353899</v>
      </c>
      <c r="T11">
        <v>34.296028880866423</v>
      </c>
      <c r="U11">
        <v>37.023593466424678</v>
      </c>
      <c r="V11">
        <v>37.725631768953058</v>
      </c>
      <c r="W11" t="s">
        <v>174</v>
      </c>
      <c r="X11" t="s">
        <v>174</v>
      </c>
      <c r="Y11" t="s">
        <v>174</v>
      </c>
      <c r="Z11" t="s">
        <v>174</v>
      </c>
      <c r="AA11" t="s">
        <v>174</v>
      </c>
      <c r="AB11" t="s">
        <v>174</v>
      </c>
      <c r="AC11" t="s">
        <v>174</v>
      </c>
      <c r="AD11" t="s">
        <v>174</v>
      </c>
      <c r="AE11"/>
      <c r="AF11"/>
      <c r="AG11"/>
      <c r="AH11"/>
      <c r="AI11"/>
      <c r="AJ11"/>
      <c r="AK11"/>
      <c r="AL11"/>
      <c r="AM11"/>
      <c r="AN11"/>
      <c r="AO11"/>
      <c r="AP11"/>
      <c r="AQ11"/>
      <c r="AR11"/>
      <c r="AS11"/>
      <c r="AT11"/>
      <c r="AU11"/>
      <c r="AV11"/>
      <c r="AW11"/>
      <c r="AX11"/>
      <c r="AY11"/>
      <c r="AZ11"/>
      <c r="BA11"/>
      <c r="BB11"/>
      <c r="BC11"/>
      <c r="BD11"/>
      <c r="BE11"/>
      <c r="BF11"/>
      <c r="BG11"/>
      <c r="BH11"/>
      <c r="BI11"/>
    </row>
    <row r="12">
      <c r="A12" t="s">
        <v>417</v>
      </c>
      <c r="B12">
        <v>2003</v>
      </c>
      <c r="C12" t="s">
        <v>420</v>
      </c>
      <c r="D12">
        <v>41</v>
      </c>
      <c r="E12" t="s">
        <v>56</v>
      </c>
      <c r="F12" t="s">
        <v>49</v>
      </c>
      <c r="G12" t="s">
        <v>174</v>
      </c>
      <c r="H12">
        <v>8.1168831168831161</v>
      </c>
      <c r="I12">
        <v>4.3321299638989164</v>
      </c>
      <c r="J12">
        <v>5.0847457627118651</v>
      </c>
      <c r="K12">
        <v>5.8823529411764701</v>
      </c>
      <c r="L12">
        <v>2.5641025641025639</v>
      </c>
      <c r="M12">
        <v>5.9701492537313428</v>
      </c>
      <c r="N12">
        <v>16.666666666666661</v>
      </c>
      <c r="O12">
        <v>0</v>
      </c>
      <c r="P12">
        <v>12.5</v>
      </c>
      <c r="Q12">
        <v>0</v>
      </c>
      <c r="R12">
        <v>6.666666666666667</v>
      </c>
      <c r="S12">
        <v>9.316770186335404</v>
      </c>
      <c r="T12">
        <v>3.4285714285714288</v>
      </c>
      <c r="U12">
        <v>4.7872340425531918</v>
      </c>
      <c r="V12">
        <v>4.0201005025125616</v>
      </c>
      <c r="W12" t="s">
        <v>174</v>
      </c>
      <c r="X12" t="s">
        <v>174</v>
      </c>
      <c r="Y12" t="s">
        <v>174</v>
      </c>
      <c r="Z12" t="s">
        <v>174</v>
      </c>
      <c r="AA12" t="s">
        <v>174</v>
      </c>
      <c r="AB12" t="s">
        <v>174</v>
      </c>
      <c r="AC12" t="s">
        <v>174</v>
      </c>
      <c r="AD12" t="s">
        <v>174</v>
      </c>
      <c r="AE12"/>
      <c r="AF12"/>
      <c r="AG12"/>
      <c r="AH12"/>
      <c r="AI12"/>
      <c r="AJ12"/>
      <c r="AK12"/>
      <c r="AL12"/>
      <c r="AM12"/>
      <c r="AN12"/>
      <c r="AO12"/>
      <c r="AP12"/>
      <c r="AQ12"/>
      <c r="AR12"/>
      <c r="AS12"/>
      <c r="AT12"/>
      <c r="AU12"/>
      <c r="AV12"/>
      <c r="AW12"/>
      <c r="AX12"/>
      <c r="AY12"/>
      <c r="AZ12"/>
      <c r="BA12"/>
      <c r="BB12"/>
      <c r="BC12"/>
      <c r="BD12"/>
      <c r="BE12"/>
      <c r="BF12"/>
      <c r="BG12"/>
      <c r="BH12"/>
      <c r="BI12"/>
    </row>
    <row r="13">
      <c r="A13" t="s">
        <v>417</v>
      </c>
      <c r="B13">
        <v>2003</v>
      </c>
      <c r="C13" t="s">
        <v>420</v>
      </c>
      <c r="D13">
        <v>42</v>
      </c>
      <c r="E13" t="s">
        <v>56</v>
      </c>
      <c r="F13" t="s">
        <v>48</v>
      </c>
      <c r="G13" t="s">
        <v>434</v>
      </c>
      <c r="H13">
        <v>91.883116883116884</v>
      </c>
      <c r="I13">
        <v>92.883116883116898</v>
      </c>
      <c r="J13">
        <v>93.883116883116898</v>
      </c>
      <c r="K13">
        <v>94.883116883116898</v>
      </c>
      <c r="L13">
        <v>95.883116883116898</v>
      </c>
      <c r="M13">
        <v>96.883116883116898</v>
      </c>
      <c r="N13">
        <v>97.883116883116898</v>
      </c>
      <c r="O13">
        <v>98.883116883116898</v>
      </c>
      <c r="P13">
        <v>99.883116883116898</v>
      </c>
      <c r="Q13">
        <v>100.883116883117</v>
      </c>
      <c r="R13">
        <v>101.883116883117</v>
      </c>
      <c r="S13">
        <v>102.883116883117</v>
      </c>
      <c r="T13">
        <v>103.883116883117</v>
      </c>
      <c r="U13">
        <v>104.883116883117</v>
      </c>
      <c r="V13">
        <v>105.883116883117</v>
      </c>
      <c r="W13" t="s">
        <v>174</v>
      </c>
      <c r="X13" t="s">
        <v>174</v>
      </c>
      <c r="Y13" t="s">
        <v>174</v>
      </c>
      <c r="Z13" t="s">
        <v>174</v>
      </c>
      <c r="AA13" t="s">
        <v>174</v>
      </c>
      <c r="AB13" t="s">
        <v>174</v>
      </c>
      <c r="AC13" t="s">
        <v>174</v>
      </c>
      <c r="AD13" t="s">
        <v>174</v>
      </c>
      <c r="AE13"/>
      <c r="AF13"/>
      <c r="AG13"/>
      <c r="AH13"/>
      <c r="AI13"/>
      <c r="AJ13"/>
      <c r="AK13"/>
      <c r="AL13"/>
      <c r="AM13"/>
      <c r="AN13"/>
      <c r="AO13"/>
      <c r="AP13"/>
      <c r="AQ13"/>
      <c r="AR13"/>
      <c r="AS13"/>
      <c r="AT13"/>
      <c r="AU13"/>
      <c r="AV13"/>
      <c r="AW13"/>
      <c r="AX13"/>
      <c r="AY13"/>
      <c r="AZ13"/>
      <c r="BA13"/>
      <c r="BB13"/>
      <c r="BC13"/>
      <c r="BD13"/>
      <c r="BE13"/>
      <c r="BF13"/>
      <c r="BG13"/>
      <c r="BH13"/>
      <c r="BI13"/>
    </row>
    <row r="14">
      <c r="A14" t="s">
        <v>417</v>
      </c>
      <c r="B14">
        <v>2003</v>
      </c>
      <c r="C14" t="s">
        <v>420</v>
      </c>
      <c r="D14">
        <v>58</v>
      </c>
      <c r="E14" t="s">
        <v>149</v>
      </c>
      <c r="F14" t="s">
        <v>150</v>
      </c>
      <c r="G14" t="s">
        <v>174</v>
      </c>
      <c r="H14">
        <v>67.489711934156389</v>
      </c>
      <c r="I14">
        <v>69.628099173553721</v>
      </c>
      <c r="J14">
        <v>71.231300345224398</v>
      </c>
      <c r="K14">
        <v>81.658031088082907</v>
      </c>
      <c r="L14">
        <v>95.21331945889699</v>
      </c>
      <c r="M14">
        <v>82.205513784461147</v>
      </c>
      <c r="N14">
        <v>92.964824120603012</v>
      </c>
      <c r="O14">
        <v>96.725440806045341</v>
      </c>
      <c r="P14">
        <v>97.680412371134011</v>
      </c>
      <c r="Q14">
        <v>98.768472906403943</v>
      </c>
      <c r="R14">
        <v>64.065335753176043</v>
      </c>
      <c r="S14">
        <v>69.147005444646098</v>
      </c>
      <c r="T14">
        <v>66.302367941712205</v>
      </c>
      <c r="U14">
        <v>63.553113553113548</v>
      </c>
      <c r="V14">
        <v>62.727272727272727</v>
      </c>
      <c r="W14" t="s">
        <v>174</v>
      </c>
      <c r="X14" t="s">
        <v>174</v>
      </c>
      <c r="Y14" t="s">
        <v>174</v>
      </c>
      <c r="Z14" t="s">
        <v>174</v>
      </c>
      <c r="AA14" t="s">
        <v>174</v>
      </c>
      <c r="AB14" t="s">
        <v>174</v>
      </c>
      <c r="AC14" t="s">
        <v>174</v>
      </c>
      <c r="AD14" t="s">
        <v>174</v>
      </c>
      <c r="AE14"/>
      <c r="AF14"/>
      <c r="AG14"/>
      <c r="AH14"/>
      <c r="AI14"/>
      <c r="AJ14"/>
      <c r="AK14"/>
      <c r="AL14"/>
      <c r="AM14"/>
      <c r="AN14"/>
      <c r="AO14"/>
      <c r="AP14"/>
      <c r="AQ14"/>
      <c r="AR14"/>
      <c r="AS14"/>
      <c r="AT14"/>
      <c r="AU14"/>
      <c r="AV14"/>
      <c r="AW14"/>
      <c r="AX14"/>
      <c r="AY14"/>
      <c r="AZ14"/>
      <c r="BA14"/>
      <c r="BB14"/>
      <c r="BC14"/>
      <c r="BD14"/>
      <c r="BE14"/>
      <c r="BF14"/>
      <c r="BG14"/>
      <c r="BH14"/>
      <c r="BI14"/>
    </row>
    <row r="15">
      <c r="A15" t="s">
        <v>417</v>
      </c>
      <c r="B15">
        <v>2003</v>
      </c>
      <c r="C15" t="s">
        <v>420</v>
      </c>
      <c r="D15">
        <v>59</v>
      </c>
      <c r="E15" t="s">
        <v>149</v>
      </c>
      <c r="F15" t="s">
        <v>151</v>
      </c>
      <c r="G15" t="s">
        <v>174</v>
      </c>
      <c r="H15">
        <v>6.481481481481481</v>
      </c>
      <c r="I15">
        <v>3.615702479338843</v>
      </c>
      <c r="J15">
        <v>2.7617951668584579</v>
      </c>
      <c r="K15">
        <v>1.2435233160621759</v>
      </c>
      <c r="L15">
        <v>0.62434963579604574</v>
      </c>
      <c r="M15">
        <v>8.0200501253132828</v>
      </c>
      <c r="N15">
        <v>3.0150753768844218</v>
      </c>
      <c r="O15">
        <v>1.0075566750629721</v>
      </c>
      <c r="P15">
        <v>0.51546391752577314</v>
      </c>
      <c r="Q15">
        <v>0.49261083743842371</v>
      </c>
      <c r="R15">
        <v>5.2631578947368416</v>
      </c>
      <c r="S15">
        <v>5.2631578947368416</v>
      </c>
      <c r="T15">
        <v>2.9143897996357011</v>
      </c>
      <c r="U15">
        <v>1.8315018315018321</v>
      </c>
      <c r="V15">
        <v>0.72727272727272729</v>
      </c>
      <c r="W15" t="s">
        <v>174</v>
      </c>
      <c r="X15" t="s">
        <v>174</v>
      </c>
      <c r="Y15" t="s">
        <v>174</v>
      </c>
      <c r="Z15" t="s">
        <v>174</v>
      </c>
      <c r="AA15" t="s">
        <v>174</v>
      </c>
      <c r="AB15" t="s">
        <v>174</v>
      </c>
      <c r="AC15" t="s">
        <v>174</v>
      </c>
      <c r="AD15" t="s">
        <v>174</v>
      </c>
      <c r="AE15"/>
      <c r="AF15"/>
      <c r="AG15"/>
      <c r="AH15"/>
      <c r="AI15"/>
      <c r="AJ15"/>
      <c r="AK15"/>
      <c r="AL15"/>
      <c r="AM15"/>
      <c r="AN15"/>
      <c r="AO15"/>
      <c r="AP15"/>
      <c r="AQ15"/>
      <c r="AR15"/>
      <c r="AS15"/>
      <c r="AT15"/>
      <c r="AU15"/>
      <c r="AV15"/>
      <c r="AW15"/>
      <c r="AX15"/>
      <c r="AY15"/>
      <c r="AZ15"/>
      <c r="BA15"/>
      <c r="BB15"/>
      <c r="BC15"/>
      <c r="BD15"/>
      <c r="BE15"/>
      <c r="BF15"/>
      <c r="BG15"/>
      <c r="BH15"/>
      <c r="BI15"/>
    </row>
    <row r="16">
      <c r="A16" t="s">
        <v>417</v>
      </c>
      <c r="B16">
        <v>2003</v>
      </c>
      <c r="C16" t="s">
        <v>420</v>
      </c>
      <c r="D16">
        <v>60</v>
      </c>
      <c r="E16" t="s">
        <v>149</v>
      </c>
      <c r="F16" t="s">
        <v>152</v>
      </c>
      <c r="G16" t="s">
        <v>174</v>
      </c>
      <c r="H16">
        <v>6.2757201646090541</v>
      </c>
      <c r="I16">
        <v>11.05371900826446</v>
      </c>
      <c r="J16">
        <v>16.800920598388949</v>
      </c>
      <c r="K16">
        <v>11.29533678756477</v>
      </c>
      <c r="L16">
        <v>2.289281997918835</v>
      </c>
      <c r="M16">
        <v>6.5162907268170418</v>
      </c>
      <c r="N16">
        <v>1.7587939698492461</v>
      </c>
      <c r="O16">
        <v>1.0075566750629721</v>
      </c>
      <c r="P16">
        <v>1.5463917525773201</v>
      </c>
      <c r="Q16">
        <v>0.2463054187192118</v>
      </c>
      <c r="R16">
        <v>5.9891107078039916</v>
      </c>
      <c r="S16">
        <v>6.7150635208711433</v>
      </c>
      <c r="T16">
        <v>13.66120218579235</v>
      </c>
      <c r="U16">
        <v>22.710622710622712</v>
      </c>
      <c r="V16">
        <v>24</v>
      </c>
      <c r="W16" t="s">
        <v>174</v>
      </c>
      <c r="X16" t="s">
        <v>174</v>
      </c>
      <c r="Y16" t="s">
        <v>174</v>
      </c>
      <c r="Z16" t="s">
        <v>174</v>
      </c>
      <c r="AA16" t="s">
        <v>174</v>
      </c>
      <c r="AB16" t="s">
        <v>174</v>
      </c>
      <c r="AC16" t="s">
        <v>174</v>
      </c>
      <c r="AD16" t="s">
        <v>174</v>
      </c>
      <c r="AE16"/>
      <c r="AF16"/>
      <c r="AG16"/>
      <c r="AH16"/>
      <c r="AI16"/>
      <c r="AJ16"/>
      <c r="AK16"/>
      <c r="AL16"/>
      <c r="AM16"/>
      <c r="AN16"/>
      <c r="AO16"/>
      <c r="AP16"/>
      <c r="AQ16"/>
      <c r="AR16"/>
      <c r="AS16"/>
      <c r="AT16"/>
      <c r="AU16"/>
      <c r="AV16"/>
      <c r="AW16"/>
      <c r="AX16"/>
      <c r="AY16"/>
      <c r="AZ16"/>
      <c r="BA16"/>
      <c r="BB16"/>
      <c r="BC16"/>
      <c r="BD16"/>
      <c r="BE16"/>
      <c r="BF16"/>
      <c r="BG16"/>
      <c r="BH16"/>
      <c r="BI16"/>
    </row>
    <row r="17">
      <c r="A17" t="s">
        <v>417</v>
      </c>
      <c r="B17">
        <v>2003</v>
      </c>
      <c r="C17" t="s">
        <v>420</v>
      </c>
      <c r="D17">
        <v>61</v>
      </c>
      <c r="E17" t="s">
        <v>149</v>
      </c>
      <c r="F17" t="s">
        <v>153</v>
      </c>
      <c r="G17" t="s">
        <v>174</v>
      </c>
      <c r="H17">
        <v>4.423868312757202</v>
      </c>
      <c r="I17">
        <v>4.5454545454545459</v>
      </c>
      <c r="J17">
        <v>3.79746835443038</v>
      </c>
      <c r="K17">
        <v>2.176165803108808</v>
      </c>
      <c r="L17">
        <v>1.3527575442247659</v>
      </c>
      <c r="M17">
        <v>1.0025062656641599</v>
      </c>
      <c r="N17">
        <v>0.75376884422110546</v>
      </c>
      <c r="O17">
        <v>0</v>
      </c>
      <c r="P17">
        <v>0.25773195876288663</v>
      </c>
      <c r="Q17">
        <v>0.2463054187192118</v>
      </c>
      <c r="R17">
        <v>5.9891107078039916</v>
      </c>
      <c r="S17">
        <v>3.992740471869328</v>
      </c>
      <c r="T17">
        <v>5.4644808743169397</v>
      </c>
      <c r="U17">
        <v>4.5787545787545776</v>
      </c>
      <c r="V17">
        <v>6.3636363636363633</v>
      </c>
      <c r="W17" t="s">
        <v>174</v>
      </c>
      <c r="X17" t="s">
        <v>174</v>
      </c>
      <c r="Y17" t="s">
        <v>174</v>
      </c>
      <c r="Z17" t="s">
        <v>174</v>
      </c>
      <c r="AA17" t="s">
        <v>174</v>
      </c>
      <c r="AB17" t="s">
        <v>174</v>
      </c>
      <c r="AC17" t="s">
        <v>174</v>
      </c>
      <c r="AD17" t="s">
        <v>174</v>
      </c>
      <c r="AE17"/>
      <c r="AF17"/>
      <c r="AG17"/>
      <c r="AH17"/>
      <c r="AI17"/>
      <c r="AJ17"/>
      <c r="AK17"/>
      <c r="AL17"/>
      <c r="AM17"/>
      <c r="AN17"/>
      <c r="AO17"/>
      <c r="AP17"/>
      <c r="AQ17"/>
      <c r="AR17"/>
      <c r="AS17"/>
      <c r="AT17"/>
      <c r="AU17"/>
      <c r="AV17"/>
      <c r="AW17"/>
      <c r="AX17"/>
      <c r="AY17"/>
      <c r="AZ17"/>
      <c r="BA17"/>
      <c r="BB17"/>
      <c r="BC17"/>
      <c r="BD17"/>
      <c r="BE17"/>
      <c r="BF17"/>
      <c r="BG17"/>
      <c r="BH17"/>
      <c r="BI17"/>
    </row>
    <row r="18">
      <c r="A18" t="s">
        <v>417</v>
      </c>
      <c r="B18">
        <v>2003</v>
      </c>
      <c r="C18" t="s">
        <v>420</v>
      </c>
      <c r="D18">
        <v>62</v>
      </c>
      <c r="E18" t="s">
        <v>149</v>
      </c>
      <c r="F18" t="s">
        <v>154</v>
      </c>
      <c r="G18" t="s">
        <v>174</v>
      </c>
      <c r="H18">
        <v>2.6748971193415638</v>
      </c>
      <c r="I18">
        <v>4.9586776859504136</v>
      </c>
      <c r="J18">
        <v>2.991944764096663</v>
      </c>
      <c r="K18">
        <v>2.176165803108808</v>
      </c>
      <c r="L18">
        <v>0.41623309053069718</v>
      </c>
      <c r="M18">
        <v>0.75187969924812026</v>
      </c>
      <c r="N18">
        <v>0.25125628140703521</v>
      </c>
      <c r="O18">
        <v>0.50377833753148615</v>
      </c>
      <c r="P18">
        <v>0</v>
      </c>
      <c r="Q18">
        <v>0.2463054187192118</v>
      </c>
      <c r="R18">
        <v>3.266787658802178</v>
      </c>
      <c r="S18">
        <v>3.992740471869328</v>
      </c>
      <c r="T18">
        <v>5.6466302367941719</v>
      </c>
      <c r="U18">
        <v>4.5787545787545776</v>
      </c>
      <c r="V18">
        <v>4</v>
      </c>
      <c r="W18" t="s">
        <v>174</v>
      </c>
      <c r="X18" t="s">
        <v>174</v>
      </c>
      <c r="Y18" t="s">
        <v>174</v>
      </c>
      <c r="Z18" t="s">
        <v>174</v>
      </c>
      <c r="AA18" t="s">
        <v>174</v>
      </c>
      <c r="AB18" t="s">
        <v>174</v>
      </c>
      <c r="AC18" t="s">
        <v>174</v>
      </c>
      <c r="AD18" t="s">
        <v>174</v>
      </c>
      <c r="AE18"/>
      <c r="AF18"/>
      <c r="AG18"/>
      <c r="AH18"/>
      <c r="AI18"/>
      <c r="AJ18"/>
      <c r="AK18"/>
      <c r="AL18"/>
      <c r="AM18"/>
      <c r="AN18"/>
      <c r="AO18"/>
      <c r="AP18"/>
      <c r="AQ18"/>
      <c r="AR18"/>
      <c r="AS18"/>
      <c r="AT18"/>
      <c r="AU18"/>
      <c r="AV18"/>
      <c r="AW18"/>
      <c r="AX18"/>
      <c r="AY18"/>
      <c r="AZ18"/>
      <c r="BA18"/>
      <c r="BB18"/>
      <c r="BC18"/>
      <c r="BD18"/>
      <c r="BE18"/>
      <c r="BF18"/>
      <c r="BG18"/>
      <c r="BH18"/>
      <c r="BI18"/>
    </row>
    <row r="19">
      <c r="A19" t="s">
        <v>417</v>
      </c>
      <c r="B19">
        <v>2003</v>
      </c>
      <c r="C19" t="s">
        <v>420</v>
      </c>
      <c r="D19">
        <v>63</v>
      </c>
      <c r="E19" t="s">
        <v>149</v>
      </c>
      <c r="F19" t="s">
        <v>155</v>
      </c>
      <c r="G19" t="s">
        <v>174</v>
      </c>
      <c r="H19">
        <v>0.72016460905349799</v>
      </c>
      <c r="I19">
        <v>0.30991735537190079</v>
      </c>
      <c r="J19">
        <v>0.34522439585730719</v>
      </c>
      <c r="K19">
        <v>0.1036269430051813</v>
      </c>
      <c r="L19">
        <v>0</v>
      </c>
      <c r="M19">
        <v>0.25062656641604009</v>
      </c>
      <c r="N19">
        <v>0</v>
      </c>
      <c r="O19">
        <v>0</v>
      </c>
      <c r="P19">
        <v>0</v>
      </c>
      <c r="Q19">
        <v>0</v>
      </c>
      <c r="R19">
        <v>1.0889292196007261</v>
      </c>
      <c r="S19">
        <v>0.36297640653357532</v>
      </c>
      <c r="T19">
        <v>0.36429872495446258</v>
      </c>
      <c r="U19">
        <v>0.36630036630036628</v>
      </c>
      <c r="V19">
        <v>0.1818181818181818</v>
      </c>
      <c r="W19" t="s">
        <v>174</v>
      </c>
      <c r="X19" t="s">
        <v>174</v>
      </c>
      <c r="Y19" t="s">
        <v>174</v>
      </c>
      <c r="Z19" t="s">
        <v>174</v>
      </c>
      <c r="AA19" t="s">
        <v>174</v>
      </c>
      <c r="AB19" t="s">
        <v>174</v>
      </c>
      <c r="AC19" t="s">
        <v>174</v>
      </c>
      <c r="AD19" t="s">
        <v>174</v>
      </c>
      <c r="AE19"/>
      <c r="AF19"/>
      <c r="AG19"/>
      <c r="AH19"/>
      <c r="AI19"/>
      <c r="AJ19"/>
      <c r="AK19"/>
      <c r="AL19"/>
      <c r="AM19"/>
      <c r="AN19"/>
      <c r="AO19"/>
      <c r="AP19"/>
      <c r="AQ19"/>
      <c r="AR19"/>
      <c r="AS19"/>
      <c r="AT19"/>
      <c r="AU19"/>
      <c r="AV19"/>
      <c r="AW19"/>
      <c r="AX19"/>
      <c r="AY19"/>
      <c r="AZ19"/>
      <c r="BA19"/>
      <c r="BB19"/>
      <c r="BC19"/>
      <c r="BD19"/>
      <c r="BE19"/>
      <c r="BF19"/>
      <c r="BG19"/>
      <c r="BH19"/>
      <c r="BI19"/>
    </row>
    <row r="20">
      <c r="A20" t="s">
        <v>417</v>
      </c>
      <c r="B20">
        <v>2003</v>
      </c>
      <c r="C20" t="s">
        <v>420</v>
      </c>
      <c r="D20">
        <v>64</v>
      </c>
      <c r="E20" t="s">
        <v>149</v>
      </c>
      <c r="F20" t="s">
        <v>156</v>
      </c>
      <c r="G20" t="s">
        <v>174</v>
      </c>
      <c r="H20">
        <v>11.72839506172839</v>
      </c>
      <c r="I20">
        <v>5.5785123966942152</v>
      </c>
      <c r="J20">
        <v>1.7261219792865361</v>
      </c>
      <c r="K20">
        <v>0.72538860103626945</v>
      </c>
      <c r="L20">
        <v>0</v>
      </c>
      <c r="M20">
        <v>0.75187969924812026</v>
      </c>
      <c r="N20">
        <v>0.25125628140703521</v>
      </c>
      <c r="O20">
        <v>0</v>
      </c>
      <c r="P20">
        <v>0</v>
      </c>
      <c r="Q20">
        <v>0</v>
      </c>
      <c r="R20">
        <v>14.337568058076229</v>
      </c>
      <c r="S20">
        <v>10.3448275862069</v>
      </c>
      <c r="T20">
        <v>5.2823315118397094</v>
      </c>
      <c r="U20">
        <v>2.014652014652015</v>
      </c>
      <c r="V20">
        <v>1.8181818181818179</v>
      </c>
      <c r="W20" t="s">
        <v>174</v>
      </c>
      <c r="X20" t="s">
        <v>174</v>
      </c>
      <c r="Y20" t="s">
        <v>174</v>
      </c>
      <c r="Z20" t="s">
        <v>174</v>
      </c>
      <c r="AA20" t="s">
        <v>174</v>
      </c>
      <c r="AB20" t="s">
        <v>174</v>
      </c>
      <c r="AC20" t="s">
        <v>174</v>
      </c>
      <c r="AD20" t="s">
        <v>174</v>
      </c>
      <c r="AE20"/>
      <c r="AF20"/>
      <c r="AG20"/>
      <c r="AH20"/>
      <c r="AI20"/>
      <c r="AJ20"/>
      <c r="AK20"/>
      <c r="AL20"/>
      <c r="AM20"/>
      <c r="AN20"/>
      <c r="AO20"/>
      <c r="AP20"/>
      <c r="AQ20"/>
      <c r="AR20"/>
      <c r="AS20"/>
      <c r="AT20"/>
      <c r="AU20"/>
      <c r="AV20"/>
      <c r="AW20"/>
      <c r="AX20"/>
      <c r="AY20"/>
      <c r="AZ20"/>
      <c r="BA20"/>
      <c r="BB20"/>
      <c r="BC20"/>
      <c r="BD20"/>
      <c r="BE20"/>
      <c r="BF20"/>
      <c r="BG20"/>
      <c r="BH20"/>
      <c r="BI20"/>
    </row>
    <row r="21">
      <c r="A21" t="s">
        <v>417</v>
      </c>
      <c r="B21">
        <v>2003</v>
      </c>
      <c r="C21" t="s">
        <v>420</v>
      </c>
      <c r="D21">
        <v>65</v>
      </c>
      <c r="E21" t="s">
        <v>149</v>
      </c>
      <c r="F21" t="s">
        <v>157</v>
      </c>
      <c r="G21" t="s">
        <v>174</v>
      </c>
      <c r="H21">
        <v>0.20576131687242799</v>
      </c>
      <c r="I21">
        <v>0.30991735537190079</v>
      </c>
      <c r="J21">
        <v>0.34522439585730719</v>
      </c>
      <c r="K21">
        <v>0.62176165803108807</v>
      </c>
      <c r="L21">
        <v>0.1040582726326743</v>
      </c>
      <c r="M21">
        <v>0.50125313283208017</v>
      </c>
      <c r="N21">
        <v>1.0050251256281411</v>
      </c>
      <c r="O21">
        <v>0.75566750629722923</v>
      </c>
      <c r="P21">
        <v>0</v>
      </c>
      <c r="Q21">
        <v>0</v>
      </c>
      <c r="R21">
        <v>0</v>
      </c>
      <c r="S21">
        <v>0.18148820326678769</v>
      </c>
      <c r="T21">
        <v>0.36429872495446258</v>
      </c>
      <c r="U21">
        <v>0.36630036630036628</v>
      </c>
      <c r="V21">
        <v>0.1818181818181818</v>
      </c>
      <c r="W21" t="s">
        <v>174</v>
      </c>
      <c r="X21" t="s">
        <v>174</v>
      </c>
      <c r="Y21" t="s">
        <v>174</v>
      </c>
      <c r="Z21" t="s">
        <v>174</v>
      </c>
      <c r="AA21" t="s">
        <v>174</v>
      </c>
      <c r="AB21" t="s">
        <v>174</v>
      </c>
      <c r="AC21" t="s">
        <v>174</v>
      </c>
      <c r="AD21" t="s">
        <v>174</v>
      </c>
      <c r="AE21"/>
      <c r="AF21"/>
      <c r="AG21"/>
      <c r="AH21"/>
      <c r="AI21"/>
      <c r="AJ21"/>
      <c r="AK21"/>
      <c r="AL21"/>
      <c r="AM21"/>
      <c r="AN21"/>
      <c r="AO21"/>
      <c r="AP21"/>
      <c r="AQ21"/>
      <c r="AR21"/>
      <c r="AS21"/>
      <c r="AT21"/>
      <c r="AU21"/>
      <c r="AV21"/>
      <c r="AW21"/>
      <c r="AX21"/>
      <c r="AY21"/>
      <c r="AZ21"/>
      <c r="BA21"/>
      <c r="BB21"/>
      <c r="BC21"/>
      <c r="BD21"/>
      <c r="BE21"/>
      <c r="BF21"/>
      <c r="BG21"/>
      <c r="BH21"/>
      <c r="BI21"/>
    </row>
    <row r="22">
      <c r="A22" t="s">
        <v>417</v>
      </c>
      <c r="B22">
        <v>2003</v>
      </c>
      <c r="C22" t="s">
        <v>420</v>
      </c>
      <c r="D22">
        <v>122</v>
      </c>
      <c r="E22" t="s">
        <v>18</v>
      </c>
      <c r="F22" t="s">
        <v>14</v>
      </c>
      <c r="G22" t="s">
        <v>435</v>
      </c>
      <c r="H22">
        <v>39.733059548254623</v>
      </c>
      <c r="I22">
        <v>49.535603715170282</v>
      </c>
      <c r="J22">
        <v>67.031070195627166</v>
      </c>
      <c r="K22">
        <v>88.107549120992772</v>
      </c>
      <c r="L22">
        <v>98.229166666666657</v>
      </c>
      <c r="M22">
        <v>71.072319201995015</v>
      </c>
      <c r="N22">
        <v>92.085427135678387</v>
      </c>
      <c r="O22">
        <v>98.375</v>
      </c>
      <c r="P22">
        <v>99.348958333333329</v>
      </c>
      <c r="Q22">
        <v>99.754299754299765</v>
      </c>
      <c r="R22">
        <v>35.714285714285722</v>
      </c>
      <c r="S22">
        <v>41.470054446460978</v>
      </c>
      <c r="T22">
        <v>45.894160583941598</v>
      </c>
      <c r="U22">
        <v>56.959706959706963</v>
      </c>
      <c r="V22">
        <v>76.860254083484591</v>
      </c>
      <c r="W22" t="s">
        <v>174</v>
      </c>
      <c r="X22" t="s">
        <v>174</v>
      </c>
      <c r="Y22" t="s">
        <v>174</v>
      </c>
      <c r="Z22" t="s">
        <v>174</v>
      </c>
      <c r="AA22" t="s">
        <v>174</v>
      </c>
      <c r="AB22" t="s">
        <v>174</v>
      </c>
      <c r="AC22" t="s">
        <v>174</v>
      </c>
      <c r="AD22" t="s">
        <v>174</v>
      </c>
      <c r="AE22"/>
      <c r="AF22"/>
      <c r="AG22"/>
      <c r="AH22"/>
      <c r="AI22"/>
      <c r="AJ22"/>
      <c r="AK22"/>
      <c r="AL22"/>
      <c r="AM22">
        <v>694</v>
      </c>
      <c r="AN22">
        <v>789</v>
      </c>
      <c r="AO22">
        <v>792</v>
      </c>
      <c r="AP22">
        <v>949</v>
      </c>
      <c r="AQ22">
        <v>957</v>
      </c>
      <c r="AR22">
        <v>366</v>
      </c>
      <c r="AS22">
        <v>394</v>
      </c>
      <c r="AT22">
        <v>400</v>
      </c>
      <c r="AU22">
        <v>384</v>
      </c>
      <c r="AV22">
        <v>406</v>
      </c>
      <c r="AW22">
        <v>367</v>
      </c>
      <c r="AX22">
        <v>413</v>
      </c>
      <c r="AY22">
        <v>444</v>
      </c>
      <c r="AZ22">
        <v>480</v>
      </c>
      <c r="BA22">
        <v>527</v>
      </c>
      <c r="BB22"/>
      <c r="BC22"/>
      <c r="BD22"/>
      <c r="BE22"/>
      <c r="BF22"/>
      <c r="BG22"/>
      <c r="BH22"/>
      <c r="BI22"/>
    </row>
    <row r="23">
      <c r="A23" t="s">
        <v>417</v>
      </c>
      <c r="B23">
        <v>2003</v>
      </c>
      <c r="C23" t="s">
        <v>420</v>
      </c>
      <c r="D23">
        <v>123</v>
      </c>
      <c r="E23" t="s">
        <v>18</v>
      </c>
      <c r="F23" t="s">
        <v>51</v>
      </c>
      <c r="G23" t="s">
        <v>174</v>
      </c>
      <c r="H23">
        <v>60.266940451745377</v>
      </c>
      <c r="I23">
        <v>50.464396284829718</v>
      </c>
      <c r="J23">
        <v>32.968929804372827</v>
      </c>
      <c r="K23">
        <v>11.89245087900723</v>
      </c>
      <c r="L23">
        <v>1.770833333333343</v>
      </c>
      <c r="M23">
        <v>28.927680798004989</v>
      </c>
      <c r="N23">
        <v>7.9145728643216131</v>
      </c>
      <c r="O23">
        <v>1.625</v>
      </c>
      <c r="P23">
        <v>0.6510416666666714</v>
      </c>
      <c r="Q23">
        <v>0.2457002457002346</v>
      </c>
      <c r="R23">
        <v>64.285714285714278</v>
      </c>
      <c r="S23">
        <v>58.529945553539022</v>
      </c>
      <c r="T23">
        <v>54.105839416058402</v>
      </c>
      <c r="U23">
        <v>43.040293040293037</v>
      </c>
      <c r="V23">
        <v>23.139745916515409</v>
      </c>
      <c r="W23" t="s">
        <v>174</v>
      </c>
      <c r="X23" t="s">
        <v>174</v>
      </c>
      <c r="Y23" t="s">
        <v>174</v>
      </c>
      <c r="Z23" t="s">
        <v>174</v>
      </c>
      <c r="AA23" t="s">
        <v>174</v>
      </c>
      <c r="AB23" t="s">
        <v>174</v>
      </c>
      <c r="AC23" t="s">
        <v>174</v>
      </c>
      <c r="AD23" t="s">
        <v>174</v>
      </c>
      <c r="AE23"/>
      <c r="AF23"/>
      <c r="AG23"/>
      <c r="AH23"/>
      <c r="AI23"/>
      <c r="AJ23"/>
      <c r="AK23"/>
      <c r="AL23"/>
      <c r="AM23">
        <v>281</v>
      </c>
      <c r="AN23">
        <v>186</v>
      </c>
      <c r="AO23">
        <v>182</v>
      </c>
      <c r="AP23">
        <v>29</v>
      </c>
      <c r="AQ23">
        <v>15</v>
      </c>
      <c r="AR23">
        <v>35</v>
      </c>
      <c r="AS23">
        <v>9</v>
      </c>
      <c r="AT23">
        <v>3</v>
      </c>
      <c r="AU23">
        <v>11</v>
      </c>
      <c r="AV23">
        <v>2</v>
      </c>
      <c r="AW23">
        <v>187</v>
      </c>
      <c r="AX23">
        <v>138</v>
      </c>
      <c r="AY23">
        <v>110</v>
      </c>
      <c r="AZ23">
        <v>71</v>
      </c>
      <c r="BA23">
        <v>27</v>
      </c>
      <c r="BB23"/>
      <c r="BC23"/>
      <c r="BD23"/>
      <c r="BE23"/>
      <c r="BF23"/>
      <c r="BG23"/>
      <c r="BH23"/>
      <c r="BI23"/>
    </row>
    <row r="24">
      <c r="A24" t="s">
        <v>417</v>
      </c>
      <c r="B24">
        <v>2003</v>
      </c>
      <c r="C24" t="s">
        <v>420</v>
      </c>
      <c r="D24">
        <v>124</v>
      </c>
      <c r="E24" t="s">
        <v>50</v>
      </c>
      <c r="F24" t="s">
        <v>15</v>
      </c>
      <c r="G24" t="s">
        <v>436</v>
      </c>
      <c r="H24">
        <v>37.189329743628853</v>
      </c>
      <c r="I24">
        <v>45.817573413223307</v>
      </c>
      <c r="J24">
        <v>60.937336541479247</v>
      </c>
      <c r="K24">
        <v>79.500404091315957</v>
      </c>
      <c r="L24">
        <v>94.498945147679308</v>
      </c>
      <c r="M24">
        <v>64.022250005014271</v>
      </c>
      <c r="N24">
        <v>81.46018554310011</v>
      </c>
      <c r="O24">
        <v>89.636104060913709</v>
      </c>
      <c r="P24">
        <v>95.220170454545439</v>
      </c>
      <c r="Q24">
        <v>96.997271369130672</v>
      </c>
      <c r="R24">
        <v>34.087016101404593</v>
      </c>
      <c r="S24">
        <v>38.905808009472977</v>
      </c>
      <c r="T24">
        <v>42.435741150935819</v>
      </c>
      <c r="U24">
        <v>51.577687404459063</v>
      </c>
      <c r="V24">
        <v>70.981018230083706</v>
      </c>
      <c r="W24" t="s">
        <v>174</v>
      </c>
      <c r="X24" t="s">
        <v>174</v>
      </c>
      <c r="Y24" t="s">
        <v>174</v>
      </c>
      <c r="Z24" t="s">
        <v>174</v>
      </c>
      <c r="AA24" t="s">
        <v>174</v>
      </c>
      <c r="AB24" t="s">
        <v>174</v>
      </c>
      <c r="AC24" t="s">
        <v>174</v>
      </c>
      <c r="AD24" t="s">
        <v>174</v>
      </c>
      <c r="AE24"/>
      <c r="AF24"/>
      <c r="AG24"/>
      <c r="AH24"/>
      <c r="AI24"/>
      <c r="AJ24"/>
      <c r="AK24"/>
      <c r="AL24"/>
      <c r="AM24">
        <v>644</v>
      </c>
      <c r="AN24">
        <v>715</v>
      </c>
      <c r="AO24">
        <v>710</v>
      </c>
      <c r="AP24">
        <v>849</v>
      </c>
      <c r="AQ24">
        <v>906</v>
      </c>
      <c r="AR24">
        <v>326</v>
      </c>
      <c r="AS24">
        <v>342</v>
      </c>
      <c r="AT24">
        <v>359</v>
      </c>
      <c r="AU24">
        <v>365</v>
      </c>
      <c r="AV24">
        <v>386</v>
      </c>
      <c r="AW24">
        <v>348</v>
      </c>
      <c r="AX24">
        <v>380</v>
      </c>
      <c r="AY24">
        <v>402</v>
      </c>
      <c r="AZ24">
        <v>433</v>
      </c>
      <c r="BA24">
        <v>483</v>
      </c>
      <c r="BB24"/>
      <c r="BC24"/>
      <c r="BD24"/>
      <c r="BE24"/>
      <c r="BF24"/>
      <c r="BG24"/>
      <c r="BH24"/>
      <c r="BI24"/>
    </row>
    <row r="25">
      <c r="A25" t="s">
        <v>417</v>
      </c>
      <c r="B25">
        <v>2003</v>
      </c>
      <c r="C25" t="s">
        <v>420</v>
      </c>
      <c r="D25">
        <v>125</v>
      </c>
      <c r="E25" t="s">
        <v>50</v>
      </c>
      <c r="F25" t="s">
        <v>16</v>
      </c>
      <c r="G25" t="s">
        <v>437</v>
      </c>
      <c r="H25">
        <v>2.5437298046257761</v>
      </c>
      <c r="I25">
        <v>3.7180303019469609</v>
      </c>
      <c r="J25">
        <v>6.0937336541479246</v>
      </c>
      <c r="K25">
        <v>8.6071450296768166</v>
      </c>
      <c r="L25">
        <v>3.7302215189873422</v>
      </c>
      <c r="M25">
        <v>7.0500691969807399</v>
      </c>
      <c r="N25">
        <v>10.625241592578281</v>
      </c>
      <c r="O25">
        <v>8.7388959390862961</v>
      </c>
      <c r="P25">
        <v>4.128787878787878</v>
      </c>
      <c r="Q25">
        <v>2.7570283851690891</v>
      </c>
      <c r="R25">
        <v>1.6272696128811239</v>
      </c>
      <c r="S25">
        <v>2.5642464369879918</v>
      </c>
      <c r="T25">
        <v>3.458419433005782</v>
      </c>
      <c r="U25">
        <v>5.3820195552479024</v>
      </c>
      <c r="V25">
        <v>5.879235853400874</v>
      </c>
      <c r="W25" t="s">
        <v>174</v>
      </c>
      <c r="X25" t="s">
        <v>174</v>
      </c>
      <c r="Y25" t="s">
        <v>174</v>
      </c>
      <c r="Z25" t="s">
        <v>174</v>
      </c>
      <c r="AA25" t="s">
        <v>174</v>
      </c>
      <c r="AB25" t="s">
        <v>174</v>
      </c>
      <c r="AC25" t="s">
        <v>174</v>
      </c>
      <c r="AD25" t="s">
        <v>174</v>
      </c>
      <c r="AE25"/>
      <c r="AF25"/>
      <c r="AG25"/>
      <c r="AH25"/>
      <c r="AI25"/>
      <c r="AJ25"/>
      <c r="AK25"/>
      <c r="AL25"/>
      <c r="AM25">
        <v>42</v>
      </c>
      <c r="AN25">
        <v>62</v>
      </c>
      <c r="AO25">
        <v>67</v>
      </c>
      <c r="AP25">
        <v>90</v>
      </c>
      <c r="AQ25">
        <v>34</v>
      </c>
      <c r="AR25">
        <v>33</v>
      </c>
      <c r="AS25">
        <v>44</v>
      </c>
      <c r="AT25">
        <v>35</v>
      </c>
      <c r="AU25">
        <v>14</v>
      </c>
      <c r="AV25">
        <v>11</v>
      </c>
      <c r="AW25">
        <v>14</v>
      </c>
      <c r="AX25">
        <v>27</v>
      </c>
      <c r="AY25">
        <v>36</v>
      </c>
      <c r="AZ25">
        <v>43</v>
      </c>
      <c r="BA25">
        <v>38</v>
      </c>
      <c r="BB25"/>
      <c r="BC25"/>
      <c r="BD25"/>
      <c r="BE25"/>
      <c r="BF25"/>
      <c r="BG25"/>
      <c r="BH25"/>
      <c r="BI25"/>
    </row>
    <row r="26">
      <c r="A26" t="s">
        <v>417</v>
      </c>
      <c r="B26">
        <v>2003</v>
      </c>
      <c r="C26" t="s">
        <v>420</v>
      </c>
      <c r="D26">
        <v>126</v>
      </c>
      <c r="E26" t="s">
        <v>50</v>
      </c>
      <c r="F26" t="s">
        <v>22</v>
      </c>
      <c r="G26" t="s">
        <v>438</v>
      </c>
      <c r="H26">
        <v>37.577002053388092</v>
      </c>
      <c r="I26">
        <v>36.222910216718269</v>
      </c>
      <c r="J26">
        <v>27.675489067894119</v>
      </c>
      <c r="K26">
        <v>10.548086866597711</v>
      </c>
      <c r="L26">
        <v>1.6666666666666861</v>
      </c>
      <c r="M26">
        <v>24.18952618453865</v>
      </c>
      <c r="N26">
        <v>7.4120603015075366</v>
      </c>
      <c r="O26">
        <v>1.625</v>
      </c>
      <c r="P26">
        <v>0.65104166666668561</v>
      </c>
      <c r="Q26">
        <v>0.2457002457002346</v>
      </c>
      <c r="R26">
        <v>35.714285714285722</v>
      </c>
      <c r="S26">
        <v>40.018148820326687</v>
      </c>
      <c r="T26">
        <v>39.324817518248182</v>
      </c>
      <c r="U26">
        <v>35.714285714285722</v>
      </c>
      <c r="V26">
        <v>20.054446460980031</v>
      </c>
      <c r="W26" t="s">
        <v>174</v>
      </c>
      <c r="X26" t="s">
        <v>174</v>
      </c>
      <c r="Y26" t="s">
        <v>174</v>
      </c>
      <c r="Z26" t="s">
        <v>174</v>
      </c>
      <c r="AA26" t="s">
        <v>174</v>
      </c>
      <c r="AB26" t="s">
        <v>174</v>
      </c>
      <c r="AC26" t="s">
        <v>174</v>
      </c>
      <c r="AD26" t="s">
        <v>174</v>
      </c>
      <c r="AE26"/>
      <c r="AF26"/>
      <c r="AG26"/>
      <c r="AH26"/>
      <c r="AI26"/>
      <c r="AJ26"/>
      <c r="AK26"/>
      <c r="AL26"/>
      <c r="AM26">
        <v>60</v>
      </c>
      <c r="AN26">
        <v>48</v>
      </c>
      <c r="AO26">
        <v>136</v>
      </c>
      <c r="AP26">
        <v>16</v>
      </c>
      <c r="AQ26">
        <v>14</v>
      </c>
      <c r="AR26">
        <v>16</v>
      </c>
      <c r="AS26">
        <v>7</v>
      </c>
      <c r="AT26">
        <v>3</v>
      </c>
      <c r="AU26">
        <v>11</v>
      </c>
      <c r="AV26">
        <v>2</v>
      </c>
      <c r="AW26">
        <v>29</v>
      </c>
      <c r="AX26">
        <v>36</v>
      </c>
      <c r="AY26">
        <v>29</v>
      </c>
      <c r="AZ26">
        <v>31</v>
      </c>
      <c r="BA26">
        <v>10</v>
      </c>
      <c r="BB26"/>
      <c r="BC26"/>
      <c r="BD26"/>
      <c r="BE26"/>
      <c r="BF26"/>
      <c r="BG26"/>
      <c r="BH26"/>
      <c r="BI26"/>
    </row>
    <row r="27">
      <c r="A27" t="s">
        <v>417</v>
      </c>
      <c r="B27">
        <v>2003</v>
      </c>
      <c r="C27" t="s">
        <v>420</v>
      </c>
      <c r="D27">
        <v>127</v>
      </c>
      <c r="E27" t="s">
        <v>50</v>
      </c>
      <c r="F27" t="s">
        <v>19</v>
      </c>
      <c r="G27" t="s">
        <v>439</v>
      </c>
      <c r="H27">
        <v>22.689938398357292</v>
      </c>
      <c r="I27">
        <v>14.24148606811146</v>
      </c>
      <c r="J27">
        <v>5.2934407364787113</v>
      </c>
      <c r="K27">
        <v>1.344364012409514</v>
      </c>
      <c r="L27">
        <v>0.1041666666666667</v>
      </c>
      <c r="M27">
        <v>4.7381546134663344</v>
      </c>
      <c r="N27">
        <v>0.50251256281407031</v>
      </c>
      <c r="O27">
        <v>0</v>
      </c>
      <c r="P27">
        <v>0</v>
      </c>
      <c r="Q27">
        <v>0</v>
      </c>
      <c r="R27">
        <v>28.571428571428569</v>
      </c>
      <c r="S27">
        <v>18.511796733212339</v>
      </c>
      <c r="T27">
        <v>14.78102189781022</v>
      </c>
      <c r="U27">
        <v>7.3260073260073266</v>
      </c>
      <c r="V27">
        <v>3.0852994555353899</v>
      </c>
      <c r="W27" t="s">
        <v>174</v>
      </c>
      <c r="X27" t="s">
        <v>174</v>
      </c>
      <c r="Y27" t="s">
        <v>174</v>
      </c>
      <c r="Z27" t="s">
        <v>174</v>
      </c>
      <c r="AA27" t="s">
        <v>174</v>
      </c>
      <c r="AB27" t="s">
        <v>174</v>
      </c>
      <c r="AC27" t="s">
        <v>174</v>
      </c>
      <c r="AD27" t="s">
        <v>174</v>
      </c>
      <c r="AE27"/>
      <c r="AF27"/>
      <c r="AG27"/>
      <c r="AH27"/>
      <c r="AI27"/>
      <c r="AJ27"/>
      <c r="AK27"/>
      <c r="AL27"/>
      <c r="AM27">
        <v>221</v>
      </c>
      <c r="AN27">
        <v>138</v>
      </c>
      <c r="AO27">
        <v>46</v>
      </c>
      <c r="AP27">
        <v>13</v>
      </c>
      <c r="AQ27">
        <v>1</v>
      </c>
      <c r="AR27">
        <v>19</v>
      </c>
      <c r="AS27">
        <v>2</v>
      </c>
      <c r="AT27">
        <v>0</v>
      </c>
      <c r="AU27">
        <v>0</v>
      </c>
      <c r="AV27">
        <v>0</v>
      </c>
      <c r="AW27">
        <v>158</v>
      </c>
      <c r="AX27">
        <v>102</v>
      </c>
      <c r="AY27">
        <v>81</v>
      </c>
      <c r="AZ27">
        <v>40</v>
      </c>
      <c r="BA27">
        <v>17</v>
      </c>
      <c r="BB27"/>
      <c r="BC27"/>
      <c r="BD27"/>
      <c r="BE27"/>
      <c r="BF27"/>
      <c r="BG27"/>
      <c r="BH27"/>
      <c r="BI27"/>
    </row>
    <row r="28">
      <c r="A28" t="s">
        <v>417</v>
      </c>
      <c r="B28">
        <v>2003</v>
      </c>
      <c r="C28" t="s">
        <v>420</v>
      </c>
      <c r="D28">
        <v>128</v>
      </c>
      <c r="E28" t="s">
        <v>160</v>
      </c>
      <c r="F28" t="s">
        <v>49</v>
      </c>
      <c r="G28" t="s">
        <v>440</v>
      </c>
      <c r="H28">
        <v>6.4020486555697822</v>
      </c>
      <c r="I28">
        <v>7.5057736720554269</v>
      </c>
      <c r="J28">
        <v>9.0909090909090917</v>
      </c>
      <c r="K28">
        <v>9.7689075630252109</v>
      </c>
      <c r="L28">
        <v>3.79746835443038</v>
      </c>
      <c r="M28">
        <v>9.9195710455764079</v>
      </c>
      <c r="N28">
        <v>11.53846153846154</v>
      </c>
      <c r="O28">
        <v>8.8832487309644677</v>
      </c>
      <c r="P28">
        <v>4.1558441558441546</v>
      </c>
      <c r="Q28">
        <v>2.7638190954773871</v>
      </c>
      <c r="R28">
        <v>4.5563549160671464</v>
      </c>
      <c r="S28">
        <v>6.1833688699360341</v>
      </c>
      <c r="T28">
        <v>7.5356415478615073</v>
      </c>
      <c r="U28">
        <v>9.4488188976377945</v>
      </c>
      <c r="V28">
        <v>7.6492537313432836</v>
      </c>
      <c r="W28" t="s">
        <v>174</v>
      </c>
      <c r="X28" t="s">
        <v>174</v>
      </c>
      <c r="Y28" t="s">
        <v>174</v>
      </c>
      <c r="Z28" t="s">
        <v>174</v>
      </c>
      <c r="AA28" t="s">
        <v>174</v>
      </c>
      <c r="AB28" t="s">
        <v>174</v>
      </c>
      <c r="AC28" t="s">
        <v>174</v>
      </c>
      <c r="AD28" t="s">
        <v>174</v>
      </c>
      <c r="AE28"/>
      <c r="AF28"/>
      <c r="AG28"/>
      <c r="AH28"/>
      <c r="AI28"/>
      <c r="AJ28"/>
      <c r="AK28"/>
      <c r="AL28"/>
      <c r="AM28"/>
      <c r="AN28"/>
      <c r="AO28"/>
      <c r="AP28"/>
      <c r="AQ28"/>
      <c r="AR28"/>
      <c r="AS28"/>
      <c r="AT28"/>
      <c r="AU28"/>
      <c r="AV28"/>
      <c r="AW28"/>
      <c r="AX28"/>
      <c r="AY28"/>
      <c r="AZ28"/>
      <c r="BA28"/>
      <c r="BB28"/>
      <c r="BC28"/>
      <c r="BD28"/>
      <c r="BE28"/>
      <c r="BF28"/>
      <c r="BG28"/>
      <c r="BH28"/>
      <c r="BI28"/>
    </row>
    <row r="29">
      <c r="A29" t="s">
        <v>417</v>
      </c>
      <c r="B29">
        <v>2003</v>
      </c>
      <c r="C29" t="s">
        <v>420</v>
      </c>
      <c r="D29">
        <v>129</v>
      </c>
      <c r="E29" t="s">
        <v>160</v>
      </c>
      <c r="F29" t="s">
        <v>48</v>
      </c>
      <c r="G29" t="s">
        <v>174</v>
      </c>
      <c r="H29">
        <v>93.597951344430214</v>
      </c>
      <c r="I29">
        <v>92.494226327944574</v>
      </c>
      <c r="J29">
        <v>90.909090909090907</v>
      </c>
      <c r="K29">
        <v>90.231092436974791</v>
      </c>
      <c r="L29">
        <v>96.202531645569621</v>
      </c>
      <c r="M29">
        <v>90.080428954423596</v>
      </c>
      <c r="N29">
        <v>88.461538461538453</v>
      </c>
      <c r="O29">
        <v>91.116751269035532</v>
      </c>
      <c r="P29">
        <v>95.844155844155836</v>
      </c>
      <c r="Q29">
        <v>97.236180904522612</v>
      </c>
      <c r="R29">
        <v>95.44364508393285</v>
      </c>
      <c r="S29">
        <v>93.816631130063968</v>
      </c>
      <c r="T29">
        <v>92.464358452138498</v>
      </c>
      <c r="U29">
        <v>90.551181102362193</v>
      </c>
      <c r="V29">
        <v>92.350746268656707</v>
      </c>
      <c r="W29" t="s">
        <v>174</v>
      </c>
      <c r="X29" t="s">
        <v>174</v>
      </c>
      <c r="Y29" t="s">
        <v>174</v>
      </c>
      <c r="Z29" t="s">
        <v>174</v>
      </c>
      <c r="AA29" t="s">
        <v>174</v>
      </c>
      <c r="AB29" t="s">
        <v>174</v>
      </c>
      <c r="AC29" t="s">
        <v>174</v>
      </c>
      <c r="AD29" t="s">
        <v>174</v>
      </c>
      <c r="AE29"/>
      <c r="AF29"/>
      <c r="AG29"/>
      <c r="AH29"/>
      <c r="AI29"/>
      <c r="AJ29"/>
      <c r="AK29"/>
      <c r="AL29"/>
      <c r="AM29"/>
      <c r="AN29"/>
      <c r="AO29"/>
      <c r="AP29"/>
      <c r="AQ29"/>
      <c r="AR29"/>
      <c r="AS29"/>
      <c r="AT29"/>
      <c r="AU29"/>
      <c r="AV29"/>
      <c r="AW29"/>
      <c r="AX29"/>
      <c r="AY29"/>
      <c r="AZ29"/>
      <c r="BA29"/>
      <c r="BB29"/>
      <c r="BC29"/>
      <c r="BD29"/>
      <c r="BE29"/>
      <c r="BF29"/>
      <c r="BG29"/>
      <c r="BH29"/>
      <c r="BI29"/>
    </row>
    <row r="30">
      <c r="A30" t="s">
        <v>417</v>
      </c>
      <c r="B30">
        <v>2003</v>
      </c>
      <c r="C30" t="s">
        <v>420</v>
      </c>
      <c r="D30">
        <v>135</v>
      </c>
      <c r="E30" t="s">
        <v>45</v>
      </c>
      <c r="F30" t="s">
        <v>44</v>
      </c>
      <c r="G30" t="s">
        <v>441</v>
      </c>
      <c r="H30">
        <v>2.666666666666667</v>
      </c>
      <c r="I30">
        <v>9.4358974358974361</v>
      </c>
      <c r="J30">
        <v>25.051334702258721</v>
      </c>
      <c r="K30">
        <v>58.793456032719838</v>
      </c>
      <c r="L30">
        <v>90.226337448559661</v>
      </c>
      <c r="M30">
        <v>43.640897755610972</v>
      </c>
      <c r="N30">
        <v>78.660049627791565</v>
      </c>
      <c r="O30">
        <v>95.037220843672458</v>
      </c>
      <c r="P30">
        <v>93.670886075949369</v>
      </c>
      <c r="Q30">
        <v>99.019607843137265</v>
      </c>
      <c r="R30">
        <v>0.54151624548736454</v>
      </c>
      <c r="S30">
        <v>0.90744101633393837</v>
      </c>
      <c r="T30">
        <v>2.8880866425992782</v>
      </c>
      <c r="U30">
        <v>5.9891107078039916</v>
      </c>
      <c r="V30">
        <v>19.49458483754513</v>
      </c>
      <c r="W30" t="s">
        <v>174</v>
      </c>
      <c r="X30" t="s">
        <v>174</v>
      </c>
      <c r="Y30" t="s">
        <v>174</v>
      </c>
      <c r="Z30" t="s">
        <v>174</v>
      </c>
      <c r="AA30" t="s">
        <v>174</v>
      </c>
      <c r="AB30" t="s">
        <v>174</v>
      </c>
      <c r="AC30" t="s">
        <v>174</v>
      </c>
      <c r="AD30" t="s">
        <v>174</v>
      </c>
      <c r="AE30"/>
      <c r="AF30"/>
      <c r="AG30"/>
      <c r="AH30"/>
      <c r="AI30"/>
      <c r="AJ30"/>
      <c r="AK30"/>
      <c r="AL30"/>
      <c r="AM30"/>
      <c r="AN30"/>
      <c r="AO30"/>
      <c r="AP30"/>
      <c r="AQ30"/>
      <c r="AR30"/>
      <c r="AS30"/>
      <c r="AT30"/>
      <c r="AU30"/>
      <c r="AV30"/>
      <c r="AW30"/>
      <c r="AX30"/>
      <c r="AY30"/>
      <c r="AZ30"/>
      <c r="BA30"/>
      <c r="BB30"/>
      <c r="BC30"/>
      <c r="BD30"/>
      <c r="BE30"/>
      <c r="BF30"/>
      <c r="BG30"/>
      <c r="BH30"/>
      <c r="BI30"/>
    </row>
    <row r="31">
      <c r="A31" t="s">
        <v>417</v>
      </c>
      <c r="B31">
        <v>2003</v>
      </c>
      <c r="C31" t="s">
        <v>420</v>
      </c>
      <c r="D31">
        <v>136</v>
      </c>
      <c r="E31" t="s">
        <v>45</v>
      </c>
      <c r="F31" t="s">
        <v>43</v>
      </c>
      <c r="G31" t="s">
        <v>442</v>
      </c>
      <c r="H31">
        <v>0.61538461538461542</v>
      </c>
      <c r="I31">
        <v>3.7948717948717952</v>
      </c>
      <c r="J31">
        <v>8.6242299794661186</v>
      </c>
      <c r="K31">
        <v>15.439672801635989</v>
      </c>
      <c r="L31">
        <v>4.8353909465020566</v>
      </c>
      <c r="M31">
        <v>2.244389027431422</v>
      </c>
      <c r="N31">
        <v>2.481389578163772</v>
      </c>
      <c r="O31">
        <v>0.74441687344913154</v>
      </c>
      <c r="P31">
        <v>1.2658227848101271</v>
      </c>
      <c r="Q31">
        <v>0.49019607843137247</v>
      </c>
      <c r="R31">
        <v>0.18050541516245491</v>
      </c>
      <c r="S31">
        <v>2.5408348457350272</v>
      </c>
      <c r="T31">
        <v>3.790613718411552</v>
      </c>
      <c r="U31">
        <v>13.06715063520871</v>
      </c>
      <c r="V31">
        <v>33.935018050541522</v>
      </c>
      <c r="W31" t="s">
        <v>174</v>
      </c>
      <c r="X31" t="s">
        <v>174</v>
      </c>
      <c r="Y31" t="s">
        <v>174</v>
      </c>
      <c r="Z31" t="s">
        <v>174</v>
      </c>
      <c r="AA31" t="s">
        <v>174</v>
      </c>
      <c r="AB31" t="s">
        <v>174</v>
      </c>
      <c r="AC31" t="s">
        <v>174</v>
      </c>
      <c r="AD31" t="s">
        <v>174</v>
      </c>
      <c r="AE31"/>
      <c r="AF31"/>
      <c r="AG31"/>
      <c r="AH31"/>
      <c r="AI31"/>
      <c r="AJ31"/>
      <c r="AK31"/>
      <c r="AL31"/>
      <c r="AM31"/>
      <c r="AN31"/>
      <c r="AO31"/>
      <c r="AP31"/>
      <c r="AQ31"/>
      <c r="AR31"/>
      <c r="AS31"/>
      <c r="AT31"/>
      <c r="AU31"/>
      <c r="AV31"/>
      <c r="AW31"/>
      <c r="AX31"/>
      <c r="AY31"/>
      <c r="AZ31"/>
      <c r="BA31"/>
      <c r="BB31"/>
      <c r="BC31"/>
      <c r="BD31"/>
      <c r="BE31"/>
      <c r="BF31"/>
      <c r="BG31"/>
      <c r="BH31"/>
      <c r="BI31"/>
    </row>
    <row r="32">
      <c r="A32" t="s">
        <v>417</v>
      </c>
      <c r="B32">
        <v>2003</v>
      </c>
      <c r="C32" t="s">
        <v>420</v>
      </c>
      <c r="D32">
        <v>137</v>
      </c>
      <c r="E32" t="s">
        <v>45</v>
      </c>
      <c r="F32" t="s">
        <v>42</v>
      </c>
      <c r="G32" t="s">
        <v>443</v>
      </c>
      <c r="H32">
        <v>67.897435897435898</v>
      </c>
      <c r="I32">
        <v>67.692307692307693</v>
      </c>
      <c r="J32">
        <v>47.638603696098563</v>
      </c>
      <c r="K32">
        <v>22.801635991820039</v>
      </c>
      <c r="L32">
        <v>3.3950617283950622</v>
      </c>
      <c r="M32">
        <v>45.386533665835408</v>
      </c>
      <c r="N32">
        <v>16.625310173697269</v>
      </c>
      <c r="O32">
        <v>3.4739454094292812</v>
      </c>
      <c r="P32">
        <v>2.278481012658228</v>
      </c>
      <c r="Q32">
        <v>0</v>
      </c>
      <c r="R32">
        <v>65.523465703971112</v>
      </c>
      <c r="S32">
        <v>71.506352087114337</v>
      </c>
      <c r="T32">
        <v>73.46570397111914</v>
      </c>
      <c r="U32">
        <v>68.058076225045369</v>
      </c>
      <c r="V32">
        <v>41.696750902527072</v>
      </c>
      <c r="W32" t="s">
        <v>174</v>
      </c>
      <c r="X32" t="s">
        <v>174</v>
      </c>
      <c r="Y32" t="s">
        <v>174</v>
      </c>
      <c r="Z32" t="s">
        <v>174</v>
      </c>
      <c r="AA32" t="s">
        <v>174</v>
      </c>
      <c r="AB32" t="s">
        <v>174</v>
      </c>
      <c r="AC32" t="s">
        <v>174</v>
      </c>
      <c r="AD32" t="s">
        <v>174</v>
      </c>
      <c r="AE32"/>
      <c r="AF32"/>
      <c r="AG32"/>
      <c r="AH32"/>
      <c r="AI32"/>
      <c r="AJ32"/>
      <c r="AK32"/>
      <c r="AL32"/>
      <c r="AM32"/>
      <c r="AN32"/>
      <c r="AO32"/>
      <c r="AP32"/>
      <c r="AQ32"/>
      <c r="AR32"/>
      <c r="AS32"/>
      <c r="AT32"/>
      <c r="AU32"/>
      <c r="AV32"/>
      <c r="AW32"/>
      <c r="AX32"/>
      <c r="AY32"/>
      <c r="AZ32"/>
      <c r="BA32"/>
      <c r="BB32"/>
      <c r="BC32"/>
      <c r="BD32"/>
      <c r="BE32"/>
      <c r="BF32"/>
      <c r="BG32"/>
      <c r="BH32"/>
      <c r="BI32"/>
    </row>
    <row r="33">
      <c r="A33" t="s">
        <v>417</v>
      </c>
      <c r="B33">
        <v>2003</v>
      </c>
      <c r="C33" t="s">
        <v>420</v>
      </c>
      <c r="D33">
        <v>138</v>
      </c>
      <c r="E33" t="s">
        <v>45</v>
      </c>
      <c r="F33" t="s">
        <v>41</v>
      </c>
      <c r="G33" t="s">
        <v>174</v>
      </c>
      <c r="H33">
        <v>6.1538461538461542</v>
      </c>
      <c r="I33">
        <v>4.9230769230769234</v>
      </c>
      <c r="J33">
        <v>13.96303901437371</v>
      </c>
      <c r="K33">
        <v>1.6359918200409</v>
      </c>
      <c r="L33">
        <v>1.440329218106996</v>
      </c>
      <c r="M33">
        <v>3.9900249376558601</v>
      </c>
      <c r="N33">
        <v>1.7369727047146399</v>
      </c>
      <c r="O33">
        <v>0.74441687344913154</v>
      </c>
      <c r="P33">
        <v>2.7848101265822778</v>
      </c>
      <c r="Q33">
        <v>0.49019607843137247</v>
      </c>
      <c r="R33">
        <v>5.2346570397111911</v>
      </c>
      <c r="S33">
        <v>6.5335753176043552</v>
      </c>
      <c r="T33">
        <v>5.2346570397111911</v>
      </c>
      <c r="U33">
        <v>5.6261343012704179</v>
      </c>
      <c r="V33">
        <v>1.8050541516245491</v>
      </c>
      <c r="W33" t="s">
        <v>174</v>
      </c>
      <c r="X33" t="s">
        <v>174</v>
      </c>
      <c r="Y33" t="s">
        <v>174</v>
      </c>
      <c r="Z33" t="s">
        <v>174</v>
      </c>
      <c r="AA33" t="s">
        <v>174</v>
      </c>
      <c r="AB33" t="s">
        <v>174</v>
      </c>
      <c r="AC33" t="s">
        <v>174</v>
      </c>
      <c r="AD33" t="s">
        <v>174</v>
      </c>
      <c r="AE33"/>
      <c r="AF33"/>
      <c r="AG33"/>
      <c r="AH33"/>
      <c r="AI33"/>
      <c r="AJ33"/>
      <c r="AK33"/>
      <c r="AL33"/>
      <c r="AM33"/>
      <c r="AN33"/>
      <c r="AO33"/>
      <c r="AP33"/>
      <c r="AQ33"/>
      <c r="AR33"/>
      <c r="AS33"/>
      <c r="AT33"/>
      <c r="AU33"/>
      <c r="AV33"/>
      <c r="AW33"/>
      <c r="AX33"/>
      <c r="AY33"/>
      <c r="AZ33"/>
      <c r="BA33"/>
      <c r="BB33"/>
      <c r="BC33"/>
      <c r="BD33"/>
      <c r="BE33"/>
      <c r="BF33"/>
      <c r="BG33"/>
      <c r="BH33"/>
      <c r="BI33"/>
    </row>
    <row r="34">
      <c r="A34" t="s">
        <v>417</v>
      </c>
      <c r="B34">
        <v>2003</v>
      </c>
      <c r="C34" t="s">
        <v>420</v>
      </c>
      <c r="D34">
        <v>139</v>
      </c>
      <c r="E34" t="s">
        <v>45</v>
      </c>
      <c r="F34" t="s">
        <v>19</v>
      </c>
      <c r="G34" t="s">
        <v>174</v>
      </c>
      <c r="H34">
        <v>22.666666666666661</v>
      </c>
      <c r="I34">
        <v>14.15384615384615</v>
      </c>
      <c r="J34">
        <v>4.7227926078028748</v>
      </c>
      <c r="K34">
        <v>1.3292433537832311</v>
      </c>
      <c r="L34">
        <v>0.102880658436214</v>
      </c>
      <c r="M34">
        <v>4.7381546134663344</v>
      </c>
      <c r="N34">
        <v>0.49627791563275442</v>
      </c>
      <c r="O34">
        <v>0</v>
      </c>
      <c r="P34">
        <v>0</v>
      </c>
      <c r="Q34">
        <v>0</v>
      </c>
      <c r="R34">
        <v>28.51985559566787</v>
      </c>
      <c r="S34">
        <v>18.511796733212339</v>
      </c>
      <c r="T34">
        <v>14.620938628158839</v>
      </c>
      <c r="U34">
        <v>7.2595281306715069</v>
      </c>
      <c r="V34">
        <v>3.0685920577617329</v>
      </c>
      <c r="W34" t="s">
        <v>174</v>
      </c>
      <c r="X34" t="s">
        <v>174</v>
      </c>
      <c r="Y34" t="s">
        <v>174</v>
      </c>
      <c r="Z34" t="s">
        <v>174</v>
      </c>
      <c r="AA34" t="s">
        <v>174</v>
      </c>
      <c r="AB34" t="s">
        <v>174</v>
      </c>
      <c r="AC34" t="s">
        <v>174</v>
      </c>
      <c r="AD34" t="s">
        <v>174</v>
      </c>
      <c r="AE34"/>
      <c r="AF34"/>
      <c r="AG34"/>
      <c r="AH34"/>
      <c r="AI34"/>
      <c r="AJ34"/>
      <c r="AK34"/>
      <c r="AL34"/>
      <c r="AM34"/>
      <c r="AN34"/>
      <c r="AO34"/>
      <c r="AP34"/>
      <c r="AQ34"/>
      <c r="AR34"/>
      <c r="AS34"/>
      <c r="AT34"/>
      <c r="AU34"/>
      <c r="AV34"/>
      <c r="AW34"/>
      <c r="AX34"/>
      <c r="AY34"/>
      <c r="AZ34"/>
      <c r="BA34"/>
      <c r="BB34"/>
      <c r="BC34"/>
      <c r="BD34"/>
      <c r="BE34"/>
      <c r="BF34"/>
      <c r="BG34"/>
      <c r="BH34"/>
      <c r="BI34"/>
    </row>
    <row r="35">
      <c r="A35" t="s">
        <v>417</v>
      </c>
      <c r="B35">
        <v>2003</v>
      </c>
      <c r="C35" t="s">
        <v>420</v>
      </c>
      <c r="D35">
        <v>148</v>
      </c>
      <c r="E35" t="s">
        <v>108</v>
      </c>
      <c r="F35" t="s">
        <v>49</v>
      </c>
      <c r="G35" t="s">
        <v>174</v>
      </c>
      <c r="H35">
        <v>5.1282051282051277</v>
      </c>
      <c r="I35">
        <v>6.666666666666667</v>
      </c>
      <c r="J35">
        <v>7.5975359342915816</v>
      </c>
      <c r="K35">
        <v>9.5092024539877311</v>
      </c>
      <c r="L35">
        <v>3.7037037037037028</v>
      </c>
      <c r="M35">
        <v>9.2269326683291766</v>
      </c>
      <c r="N35">
        <v>11.16625310173697</v>
      </c>
      <c r="O35">
        <v>8.6848635235732008</v>
      </c>
      <c r="P35">
        <v>4.0506329113924053</v>
      </c>
      <c r="Q35">
        <v>2.6960784313725492</v>
      </c>
      <c r="R35">
        <v>3.4296028880866429</v>
      </c>
      <c r="S35">
        <v>5.2631578947368416</v>
      </c>
      <c r="T35">
        <v>6.6787003610108311</v>
      </c>
      <c r="U35">
        <v>8.7114337568058069</v>
      </c>
      <c r="V35">
        <v>7.4007220216606493</v>
      </c>
      <c r="W35" t="s">
        <v>174</v>
      </c>
      <c r="X35" t="s">
        <v>174</v>
      </c>
      <c r="Y35" t="s">
        <v>174</v>
      </c>
      <c r="Z35" t="s">
        <v>174</v>
      </c>
      <c r="AA35" t="s">
        <v>174</v>
      </c>
      <c r="AB35" t="s">
        <v>174</v>
      </c>
      <c r="AC35" t="s">
        <v>174</v>
      </c>
      <c r="AD35" t="s">
        <v>174</v>
      </c>
      <c r="AE35"/>
      <c r="AF35"/>
      <c r="AG35"/>
      <c r="AH35"/>
      <c r="AI35"/>
      <c r="AJ35"/>
      <c r="AK35"/>
      <c r="AL35"/>
      <c r="AM35"/>
      <c r="AN35"/>
      <c r="AO35"/>
      <c r="AP35"/>
      <c r="AQ35"/>
      <c r="AR35"/>
      <c r="AS35"/>
      <c r="AT35"/>
      <c r="AU35"/>
      <c r="AV35"/>
      <c r="AW35"/>
      <c r="AX35"/>
      <c r="AY35"/>
      <c r="AZ35"/>
      <c r="BA35"/>
      <c r="BB35"/>
      <c r="BC35"/>
      <c r="BD35"/>
      <c r="BE35"/>
      <c r="BF35"/>
      <c r="BG35"/>
      <c r="BH35"/>
      <c r="BI35"/>
    </row>
    <row r="36">
      <c r="A36" t="s">
        <v>417</v>
      </c>
      <c r="B36">
        <v>2003</v>
      </c>
      <c r="C36" t="s">
        <v>420</v>
      </c>
      <c r="D36">
        <v>149</v>
      </c>
      <c r="E36" t="s">
        <v>108</v>
      </c>
      <c r="F36" t="s">
        <v>48</v>
      </c>
      <c r="G36" t="s">
        <v>174</v>
      </c>
      <c r="H36">
        <v>74.974358974358978</v>
      </c>
      <c r="I36">
        <v>82.15384615384616</v>
      </c>
      <c r="J36">
        <v>75.975359342915823</v>
      </c>
      <c r="K36">
        <v>87.832310838445807</v>
      </c>
      <c r="L36">
        <v>93.827160493827151</v>
      </c>
      <c r="M36">
        <v>83.790523690773071</v>
      </c>
      <c r="N36">
        <v>85.607940446650119</v>
      </c>
      <c r="O36">
        <v>89.081885856079396</v>
      </c>
      <c r="P36">
        <v>93.417721518987335</v>
      </c>
      <c r="Q36">
        <v>94.85294117647058</v>
      </c>
      <c r="R36">
        <v>71.841155234657037</v>
      </c>
      <c r="S36">
        <v>79.854809437386564</v>
      </c>
      <c r="T36">
        <v>81.949458483754512</v>
      </c>
      <c r="U36">
        <v>83.484573502722327</v>
      </c>
      <c r="V36">
        <v>89.350180505415167</v>
      </c>
      <c r="W36" t="s">
        <v>174</v>
      </c>
      <c r="X36" t="s">
        <v>174</v>
      </c>
      <c r="Y36" t="s">
        <v>174</v>
      </c>
      <c r="Z36" t="s">
        <v>174</v>
      </c>
      <c r="AA36" t="s">
        <v>174</v>
      </c>
      <c r="AB36" t="s">
        <v>174</v>
      </c>
      <c r="AC36" t="s">
        <v>174</v>
      </c>
      <c r="AD36" t="s">
        <v>174</v>
      </c>
      <c r="AE36"/>
      <c r="AF36"/>
      <c r="AG36"/>
      <c r="AH36"/>
      <c r="AI36"/>
      <c r="AJ36"/>
      <c r="AK36"/>
      <c r="AL36"/>
      <c r="AM36"/>
      <c r="AN36"/>
      <c r="AO36"/>
      <c r="AP36"/>
      <c r="AQ36"/>
      <c r="AR36"/>
      <c r="AS36"/>
      <c r="AT36"/>
      <c r="AU36"/>
      <c r="AV36"/>
      <c r="AW36"/>
      <c r="AX36"/>
      <c r="AY36"/>
      <c r="AZ36"/>
      <c r="BA36"/>
      <c r="BB36"/>
      <c r="BC36"/>
      <c r="BD36"/>
      <c r="BE36"/>
      <c r="BF36"/>
      <c r="BG36"/>
      <c r="BH36"/>
      <c r="BI36"/>
    </row>
    <row r="37">
      <c r="A37" t="s">
        <v>417</v>
      </c>
      <c r="B37">
        <v>2003</v>
      </c>
      <c r="C37" t="s">
        <v>420</v>
      </c>
      <c r="D37">
        <v>150</v>
      </c>
      <c r="E37" t="s">
        <v>108</v>
      </c>
      <c r="F37" t="s">
        <v>110</v>
      </c>
      <c r="G37" t="s">
        <v>174</v>
      </c>
      <c r="H37">
        <v>19.897435897435901</v>
      </c>
      <c r="I37">
        <v>11.179487179487181</v>
      </c>
      <c r="J37">
        <v>16.42710472279261</v>
      </c>
      <c r="K37">
        <v>2.6584867075664622</v>
      </c>
      <c r="L37">
        <v>2.4691358024691361</v>
      </c>
      <c r="M37">
        <v>6.982543640897755</v>
      </c>
      <c r="N37">
        <v>3.225806451612903</v>
      </c>
      <c r="O37">
        <v>2.2332506203473939</v>
      </c>
      <c r="P37">
        <v>2.5316455696202529</v>
      </c>
      <c r="Q37">
        <v>2.4509803921568629</v>
      </c>
      <c r="R37">
        <v>24.729241877256321</v>
      </c>
      <c r="S37">
        <v>14.88203266787659</v>
      </c>
      <c r="T37">
        <v>11.371841155234661</v>
      </c>
      <c r="U37">
        <v>7.8039927404718696</v>
      </c>
      <c r="V37">
        <v>3.2490974729241868</v>
      </c>
      <c r="W37" t="s">
        <v>174</v>
      </c>
      <c r="X37" t="s">
        <v>174</v>
      </c>
      <c r="Y37" t="s">
        <v>174</v>
      </c>
      <c r="Z37" t="s">
        <v>174</v>
      </c>
      <c r="AA37" t="s">
        <v>174</v>
      </c>
      <c r="AB37" t="s">
        <v>174</v>
      </c>
      <c r="AC37" t="s">
        <v>174</v>
      </c>
      <c r="AD37" t="s">
        <v>174</v>
      </c>
      <c r="AE37"/>
      <c r="AF37"/>
      <c r="AG37"/>
      <c r="AH37"/>
      <c r="AI37"/>
      <c r="AJ37"/>
      <c r="AK37"/>
      <c r="AL37"/>
      <c r="AM37"/>
      <c r="AN37"/>
      <c r="AO37"/>
      <c r="AP37"/>
      <c r="AQ37"/>
      <c r="AR37"/>
      <c r="AS37"/>
      <c r="AT37"/>
      <c r="AU37"/>
      <c r="AV37"/>
      <c r="AW37"/>
      <c r="AX37"/>
      <c r="AY37"/>
      <c r="AZ37"/>
      <c r="BA37"/>
      <c r="BB37"/>
      <c r="BC37"/>
      <c r="BD37"/>
      <c r="BE37"/>
      <c r="BF37"/>
      <c r="BG37"/>
      <c r="BH37"/>
      <c r="BI37"/>
    </row>
    <row r="38">
      <c r="A38" t="s">
        <v>417</v>
      </c>
      <c r="B38">
        <v>2003</v>
      </c>
      <c r="C38" t="s">
        <v>420</v>
      </c>
      <c r="D38">
        <v>151</v>
      </c>
      <c r="E38" t="s">
        <v>109</v>
      </c>
      <c r="F38" t="s">
        <v>49</v>
      </c>
      <c r="G38" t="s">
        <v>174</v>
      </c>
      <c r="H38">
        <v>94.34850863422291</v>
      </c>
      <c r="I38">
        <v>92.034139402560456</v>
      </c>
      <c r="J38">
        <v>90.748898678414093</v>
      </c>
      <c r="K38">
        <v>90.069284064665126</v>
      </c>
      <c r="L38">
        <v>96.141479099678463</v>
      </c>
      <c r="M38">
        <v>89.225589225589232</v>
      </c>
      <c r="N38">
        <v>88.365650969529085</v>
      </c>
      <c r="O38">
        <v>90.979381443298962</v>
      </c>
      <c r="P38">
        <v>95.800524934383205</v>
      </c>
      <c r="Q38">
        <v>97.208121827411162</v>
      </c>
      <c r="R38">
        <v>95.415472779369622</v>
      </c>
      <c r="S38">
        <v>95.026178010471213</v>
      </c>
      <c r="T38">
        <v>92.191435768261968</v>
      </c>
      <c r="U38">
        <v>90.384615384615387</v>
      </c>
      <c r="V38">
        <v>92.307692307692307</v>
      </c>
      <c r="W38" t="s">
        <v>174</v>
      </c>
      <c r="X38" t="s">
        <v>174</v>
      </c>
      <c r="Y38" t="s">
        <v>174</v>
      </c>
      <c r="Z38" t="s">
        <v>174</v>
      </c>
      <c r="AA38" t="s">
        <v>174</v>
      </c>
      <c r="AB38" t="s">
        <v>174</v>
      </c>
      <c r="AC38" t="s">
        <v>174</v>
      </c>
      <c r="AD38" t="s">
        <v>174</v>
      </c>
      <c r="AE38"/>
      <c r="AF38"/>
      <c r="AG38"/>
      <c r="AH38"/>
      <c r="AI38"/>
      <c r="AJ38"/>
      <c r="AK38"/>
      <c r="AL38"/>
      <c r="AM38"/>
      <c r="AN38"/>
      <c r="AO38"/>
      <c r="AP38"/>
      <c r="AQ38"/>
      <c r="AR38"/>
      <c r="AS38"/>
      <c r="AT38"/>
      <c r="AU38"/>
      <c r="AV38"/>
      <c r="AW38"/>
      <c r="AX38"/>
      <c r="AY38"/>
      <c r="AZ38"/>
      <c r="BA38"/>
      <c r="BB38"/>
      <c r="BC38"/>
      <c r="BD38"/>
      <c r="BE38"/>
      <c r="BF38"/>
      <c r="BG38"/>
      <c r="BH38"/>
      <c r="BI38"/>
    </row>
    <row r="39">
      <c r="A39" t="s">
        <v>417</v>
      </c>
      <c r="B39">
        <v>2003</v>
      </c>
      <c r="C39" t="s">
        <v>420</v>
      </c>
      <c r="D39">
        <v>152</v>
      </c>
      <c r="E39" t="s">
        <v>109</v>
      </c>
      <c r="F39" t="s">
        <v>48</v>
      </c>
      <c r="G39" t="s">
        <v>174</v>
      </c>
      <c r="H39">
        <v>5.6514913657770807</v>
      </c>
      <c r="I39">
        <v>7.9658605974395442</v>
      </c>
      <c r="J39">
        <v>9.251101321585903</v>
      </c>
      <c r="K39">
        <v>9.9307159353348737</v>
      </c>
      <c r="L39">
        <v>3.8585209003215439</v>
      </c>
      <c r="M39">
        <v>10.77441077441077</v>
      </c>
      <c r="N39">
        <v>11.63434903047091</v>
      </c>
      <c r="O39">
        <v>9.0206185567010309</v>
      </c>
      <c r="P39">
        <v>4.1994750656167978</v>
      </c>
      <c r="Q39">
        <v>2.7918781725888331</v>
      </c>
      <c r="R39">
        <v>4.5845272206303722</v>
      </c>
      <c r="S39">
        <v>4.9738219895287958</v>
      </c>
      <c r="T39">
        <v>7.8085642317380346</v>
      </c>
      <c r="U39">
        <v>9.6153846153846168</v>
      </c>
      <c r="V39">
        <v>7.6923076923076934</v>
      </c>
      <c r="W39" t="s">
        <v>174</v>
      </c>
      <c r="X39" t="s">
        <v>174</v>
      </c>
      <c r="Y39" t="s">
        <v>174</v>
      </c>
      <c r="Z39" t="s">
        <v>174</v>
      </c>
      <c r="AA39" t="s">
        <v>174</v>
      </c>
      <c r="AB39" t="s">
        <v>174</v>
      </c>
      <c r="AC39" t="s">
        <v>174</v>
      </c>
      <c r="AD39" t="s">
        <v>174</v>
      </c>
      <c r="AE39"/>
      <c r="AF39"/>
      <c r="AG39"/>
      <c r="AH39"/>
      <c r="AI39"/>
      <c r="AJ39"/>
      <c r="AK39"/>
      <c r="AL39"/>
      <c r="AM39"/>
      <c r="AN39"/>
      <c r="AO39"/>
      <c r="AP39"/>
      <c r="AQ39"/>
      <c r="AR39"/>
      <c r="AS39"/>
      <c r="AT39"/>
      <c r="AU39"/>
      <c r="AV39"/>
      <c r="AW39"/>
      <c r="AX39"/>
      <c r="AY39"/>
      <c r="AZ39"/>
      <c r="BA39"/>
      <c r="BB39"/>
      <c r="BC39"/>
      <c r="BD39"/>
      <c r="BE39"/>
      <c r="BF39"/>
      <c r="BG39"/>
      <c r="BH39"/>
      <c r="BI39"/>
    </row>
    <row r="40">
      <c r="A40" t="s">
        <v>417</v>
      </c>
      <c r="B40">
        <v>2003</v>
      </c>
      <c r="C40" t="s">
        <v>420</v>
      </c>
      <c r="D40">
        <v>153</v>
      </c>
      <c r="E40" t="s">
        <v>161</v>
      </c>
      <c r="F40" t="s">
        <v>162</v>
      </c>
      <c r="G40" t="s">
        <v>174</v>
      </c>
      <c r="H40">
        <v>2.669404517453799</v>
      </c>
      <c r="I40">
        <v>9.4943240454076374</v>
      </c>
      <c r="J40">
        <v>28.07825086306099</v>
      </c>
      <c r="K40">
        <v>59.462254395036197</v>
      </c>
      <c r="L40">
        <v>91.354166666666671</v>
      </c>
      <c r="M40">
        <v>43.640897755610972</v>
      </c>
      <c r="N40">
        <v>79.64824120603015</v>
      </c>
      <c r="O40">
        <v>95.75</v>
      </c>
      <c r="P40">
        <v>96.354166666666657</v>
      </c>
      <c r="Q40">
        <v>99.262899262899268</v>
      </c>
      <c r="R40">
        <v>0.54249547920433994</v>
      </c>
      <c r="S40">
        <v>0.90744101633393837</v>
      </c>
      <c r="T40">
        <v>2.9197080291970798</v>
      </c>
      <c r="U40">
        <v>6.0439560439560438</v>
      </c>
      <c r="V40">
        <v>19.600725952813072</v>
      </c>
      <c r="W40" t="s">
        <v>174</v>
      </c>
      <c r="X40" t="s">
        <v>174</v>
      </c>
      <c r="Y40" t="s">
        <v>174</v>
      </c>
      <c r="Z40" t="s">
        <v>174</v>
      </c>
      <c r="AA40" t="s">
        <v>174</v>
      </c>
      <c r="AB40" t="s">
        <v>174</v>
      </c>
      <c r="AC40" t="s">
        <v>174</v>
      </c>
      <c r="AD40" t="s">
        <v>174</v>
      </c>
      <c r="AE40"/>
      <c r="AF40"/>
      <c r="AG40"/>
      <c r="AH40"/>
      <c r="AI40"/>
      <c r="AJ40"/>
      <c r="AK40"/>
      <c r="AL40"/>
      <c r="AM40">
        <v>26</v>
      </c>
      <c r="AN40">
        <v>92</v>
      </c>
      <c r="AO40">
        <v>244</v>
      </c>
      <c r="AP40">
        <v>575</v>
      </c>
      <c r="AQ40">
        <v>877</v>
      </c>
      <c r="AR40">
        <v>175</v>
      </c>
      <c r="AS40">
        <v>317</v>
      </c>
      <c r="AT40">
        <v>383</v>
      </c>
      <c r="AU40">
        <v>370</v>
      </c>
      <c r="AV40">
        <v>404</v>
      </c>
      <c r="AW40">
        <v>3</v>
      </c>
      <c r="AX40">
        <v>5</v>
      </c>
      <c r="AY40">
        <v>16</v>
      </c>
      <c r="AZ40">
        <v>33</v>
      </c>
      <c r="BA40">
        <v>108</v>
      </c>
      <c r="BB40"/>
      <c r="BC40"/>
      <c r="BD40"/>
      <c r="BE40"/>
      <c r="BF40"/>
      <c r="BG40"/>
      <c r="BH40"/>
      <c r="BI40"/>
    </row>
    <row r="41">
      <c r="A41" t="s">
        <v>417</v>
      </c>
      <c r="B41">
        <v>2003</v>
      </c>
      <c r="C41" t="s">
        <v>420</v>
      </c>
      <c r="D41">
        <v>154</v>
      </c>
      <c r="E41" t="s">
        <v>161</v>
      </c>
      <c r="F41" t="s">
        <v>163</v>
      </c>
      <c r="G41" t="s">
        <v>174</v>
      </c>
      <c r="H41">
        <v>0.61601642710472282</v>
      </c>
      <c r="I41">
        <v>3.818369453044375</v>
      </c>
      <c r="J41">
        <v>9.6662830840046023</v>
      </c>
      <c r="K41">
        <v>15.6153050672182</v>
      </c>
      <c r="L41">
        <v>4.895833333333333</v>
      </c>
      <c r="M41">
        <v>2.244389027431422</v>
      </c>
      <c r="N41">
        <v>2.512562814070352</v>
      </c>
      <c r="O41">
        <v>0.75</v>
      </c>
      <c r="P41">
        <v>1.302083333333333</v>
      </c>
      <c r="Q41">
        <v>0.49140049140049141</v>
      </c>
      <c r="R41">
        <v>0.18083182640144671</v>
      </c>
      <c r="S41">
        <v>2.5408348457350272</v>
      </c>
      <c r="T41">
        <v>3.832116788321168</v>
      </c>
      <c r="U41">
        <v>13.18681318681319</v>
      </c>
      <c r="V41">
        <v>34.119782214156082</v>
      </c>
      <c r="W41" t="s">
        <v>174</v>
      </c>
      <c r="X41" t="s">
        <v>174</v>
      </c>
      <c r="Y41" t="s">
        <v>174</v>
      </c>
      <c r="Z41" t="s">
        <v>174</v>
      </c>
      <c r="AA41" t="s">
        <v>174</v>
      </c>
      <c r="AB41" t="s">
        <v>174</v>
      </c>
      <c r="AC41" t="s">
        <v>174</v>
      </c>
      <c r="AD41" t="s">
        <v>174</v>
      </c>
      <c r="AE41"/>
      <c r="AF41"/>
      <c r="AG41"/>
      <c r="AH41"/>
      <c r="AI41"/>
      <c r="AJ41"/>
      <c r="AK41"/>
      <c r="AL41"/>
      <c r="AM41">
        <v>6</v>
      </c>
      <c r="AN41">
        <v>37</v>
      </c>
      <c r="AO41">
        <v>84</v>
      </c>
      <c r="AP41">
        <v>151</v>
      </c>
      <c r="AQ41">
        <v>47</v>
      </c>
      <c r="AR41">
        <v>9</v>
      </c>
      <c r="AS41">
        <v>10</v>
      </c>
      <c r="AT41">
        <v>3</v>
      </c>
      <c r="AU41">
        <v>5</v>
      </c>
      <c r="AV41">
        <v>2</v>
      </c>
      <c r="AW41">
        <v>1</v>
      </c>
      <c r="AX41">
        <v>14</v>
      </c>
      <c r="AY41">
        <v>21</v>
      </c>
      <c r="AZ41">
        <v>72</v>
      </c>
      <c r="BA41">
        <v>188</v>
      </c>
      <c r="BB41"/>
      <c r="BC41"/>
      <c r="BD41"/>
      <c r="BE41"/>
      <c r="BF41"/>
      <c r="BG41"/>
      <c r="BH41"/>
      <c r="BI41"/>
    </row>
    <row r="42">
      <c r="A42" t="s">
        <v>417</v>
      </c>
      <c r="B42">
        <v>2003</v>
      </c>
      <c r="C42" t="s">
        <v>420</v>
      </c>
      <c r="D42">
        <v>155</v>
      </c>
      <c r="E42" t="s">
        <v>161</v>
      </c>
      <c r="F42" t="s">
        <v>164</v>
      </c>
      <c r="G42" t="s">
        <v>174</v>
      </c>
      <c r="H42">
        <v>0.51334702258726894</v>
      </c>
      <c r="I42">
        <v>2.1671826625386998</v>
      </c>
      <c r="J42">
        <v>3.5673187571921749</v>
      </c>
      <c r="K42">
        <v>2.792140641158221</v>
      </c>
      <c r="L42">
        <v>0.52083333333333326</v>
      </c>
      <c r="M42">
        <v>2.992518703241895</v>
      </c>
      <c r="N42">
        <v>3.0150753768844218</v>
      </c>
      <c r="O42">
        <v>0.25</v>
      </c>
      <c r="P42">
        <v>1.041666666666667</v>
      </c>
      <c r="Q42">
        <v>0</v>
      </c>
      <c r="R42">
        <v>0.36166365280289331</v>
      </c>
      <c r="S42">
        <v>0.54446460980036293</v>
      </c>
      <c r="T42">
        <v>1.642335766423358</v>
      </c>
      <c r="U42">
        <v>4.5787545787545776</v>
      </c>
      <c r="V42">
        <v>3.8112522686025412</v>
      </c>
      <c r="W42" t="s">
        <v>174</v>
      </c>
      <c r="X42" t="s">
        <v>174</v>
      </c>
      <c r="Y42" t="s">
        <v>174</v>
      </c>
      <c r="Z42" t="s">
        <v>174</v>
      </c>
      <c r="AA42" t="s">
        <v>174</v>
      </c>
      <c r="AB42" t="s">
        <v>174</v>
      </c>
      <c r="AC42" t="s">
        <v>174</v>
      </c>
      <c r="AD42" t="s">
        <v>174</v>
      </c>
      <c r="AE42"/>
      <c r="AF42"/>
      <c r="AG42"/>
      <c r="AH42"/>
      <c r="AI42"/>
      <c r="AJ42"/>
      <c r="AK42"/>
      <c r="AL42"/>
      <c r="AM42">
        <v>5</v>
      </c>
      <c r="AN42">
        <v>21</v>
      </c>
      <c r="AO42">
        <v>31</v>
      </c>
      <c r="AP42">
        <v>27</v>
      </c>
      <c r="AQ42">
        <v>5</v>
      </c>
      <c r="AR42">
        <v>12</v>
      </c>
      <c r="AS42">
        <v>12</v>
      </c>
      <c r="AT42">
        <v>1</v>
      </c>
      <c r="AU42">
        <v>4</v>
      </c>
      <c r="AV42">
        <v>0</v>
      </c>
      <c r="AW42">
        <v>2</v>
      </c>
      <c r="AX42">
        <v>3</v>
      </c>
      <c r="AY42">
        <v>9</v>
      </c>
      <c r="AZ42">
        <v>25</v>
      </c>
      <c r="BA42">
        <v>21</v>
      </c>
      <c r="BB42"/>
      <c r="BC42"/>
      <c r="BD42"/>
      <c r="BE42"/>
      <c r="BF42"/>
      <c r="BG42"/>
      <c r="BH42"/>
      <c r="BI42"/>
    </row>
    <row r="43">
      <c r="A43" t="s">
        <v>417</v>
      </c>
      <c r="B43">
        <v>2003</v>
      </c>
      <c r="C43" t="s">
        <v>420</v>
      </c>
      <c r="D43">
        <v>156</v>
      </c>
      <c r="E43" t="s">
        <v>161</v>
      </c>
      <c r="F43" t="s">
        <v>165</v>
      </c>
      <c r="G43" t="s">
        <v>174</v>
      </c>
      <c r="H43">
        <v>67.453798767967143</v>
      </c>
      <c r="I43">
        <v>65.944272445820431</v>
      </c>
      <c r="J43">
        <v>49.82738780207135</v>
      </c>
      <c r="K43">
        <v>20.268872802481901</v>
      </c>
      <c r="L43">
        <v>2.916666666666667</v>
      </c>
      <c r="M43">
        <v>42.394014962593523</v>
      </c>
      <c r="N43">
        <v>13.819095477386931</v>
      </c>
      <c r="O43">
        <v>3.25</v>
      </c>
      <c r="P43">
        <v>1.302083333333333</v>
      </c>
      <c r="Q43">
        <v>0</v>
      </c>
      <c r="R43">
        <v>65.280289330922244</v>
      </c>
      <c r="S43">
        <v>70.961887477313979</v>
      </c>
      <c r="T43">
        <v>72.627737226277361</v>
      </c>
      <c r="U43">
        <v>64.102564102564102</v>
      </c>
      <c r="V43">
        <v>38.112522686025407</v>
      </c>
      <c r="W43" t="s">
        <v>174</v>
      </c>
      <c r="X43" t="s">
        <v>174</v>
      </c>
      <c r="Y43" t="s">
        <v>174</v>
      </c>
      <c r="Z43" t="s">
        <v>174</v>
      </c>
      <c r="AA43" t="s">
        <v>174</v>
      </c>
      <c r="AB43" t="s">
        <v>174</v>
      </c>
      <c r="AC43" t="s">
        <v>174</v>
      </c>
      <c r="AD43" t="s">
        <v>174</v>
      </c>
      <c r="AE43"/>
      <c r="AF43"/>
      <c r="AG43"/>
      <c r="AH43"/>
      <c r="AI43"/>
      <c r="AJ43"/>
      <c r="AK43"/>
      <c r="AL43"/>
      <c r="AM43">
        <v>657</v>
      </c>
      <c r="AN43">
        <v>639</v>
      </c>
      <c r="AO43">
        <v>433</v>
      </c>
      <c r="AP43">
        <v>196</v>
      </c>
      <c r="AQ43">
        <v>28</v>
      </c>
      <c r="AR43">
        <v>170</v>
      </c>
      <c r="AS43">
        <v>55</v>
      </c>
      <c r="AT43">
        <v>13</v>
      </c>
      <c r="AU43">
        <v>5</v>
      </c>
      <c r="AV43">
        <v>0</v>
      </c>
      <c r="AW43">
        <v>361</v>
      </c>
      <c r="AX43">
        <v>391</v>
      </c>
      <c r="AY43">
        <v>398</v>
      </c>
      <c r="AZ43">
        <v>350</v>
      </c>
      <c r="BA43">
        <v>210</v>
      </c>
      <c r="BB43"/>
      <c r="BC43"/>
      <c r="BD43"/>
      <c r="BE43"/>
      <c r="BF43"/>
      <c r="BG43"/>
      <c r="BH43"/>
      <c r="BI43"/>
    </row>
    <row r="44">
      <c r="A44" t="s">
        <v>417</v>
      </c>
      <c r="B44">
        <v>2003</v>
      </c>
      <c r="C44" t="s">
        <v>420</v>
      </c>
      <c r="D44">
        <v>157</v>
      </c>
      <c r="E44" t="s">
        <v>161</v>
      </c>
      <c r="F44" t="s">
        <v>166</v>
      </c>
      <c r="G44" t="s">
        <v>174</v>
      </c>
      <c r="H44">
        <v>4.4147843942505132</v>
      </c>
      <c r="I44">
        <v>2.1671826625386998</v>
      </c>
      <c r="J44">
        <v>1.611047180667434</v>
      </c>
      <c r="K44">
        <v>0.20682523267838679</v>
      </c>
      <c r="L44">
        <v>0</v>
      </c>
      <c r="M44">
        <v>1.99501246882793</v>
      </c>
      <c r="N44">
        <v>0</v>
      </c>
      <c r="O44">
        <v>0</v>
      </c>
      <c r="P44">
        <v>0</v>
      </c>
      <c r="Q44">
        <v>0</v>
      </c>
      <c r="R44">
        <v>3.9783001808318259</v>
      </c>
      <c r="S44">
        <v>3.992740471869328</v>
      </c>
      <c r="T44">
        <v>2.3722627737226269</v>
      </c>
      <c r="U44">
        <v>2.197802197802198</v>
      </c>
      <c r="V44">
        <v>0.54446460980036293</v>
      </c>
      <c r="W44" t="s">
        <v>174</v>
      </c>
      <c r="X44" t="s">
        <v>174</v>
      </c>
      <c r="Y44" t="s">
        <v>174</v>
      </c>
      <c r="Z44" t="s">
        <v>174</v>
      </c>
      <c r="AA44" t="s">
        <v>174</v>
      </c>
      <c r="AB44" t="s">
        <v>174</v>
      </c>
      <c r="AC44" t="s">
        <v>174</v>
      </c>
      <c r="AD44" t="s">
        <v>174</v>
      </c>
      <c r="AE44"/>
      <c r="AF44"/>
      <c r="AG44"/>
      <c r="AH44"/>
      <c r="AI44"/>
      <c r="AJ44"/>
      <c r="AK44"/>
      <c r="AL44"/>
      <c r="AM44">
        <v>43</v>
      </c>
      <c r="AN44">
        <v>21</v>
      </c>
      <c r="AO44">
        <v>14</v>
      </c>
      <c r="AP44">
        <v>2</v>
      </c>
      <c r="AQ44">
        <v>0</v>
      </c>
      <c r="AR44">
        <v>8</v>
      </c>
      <c r="AS44">
        <v>0</v>
      </c>
      <c r="AT44">
        <v>0</v>
      </c>
      <c r="AU44">
        <v>0</v>
      </c>
      <c r="AV44">
        <v>0</v>
      </c>
      <c r="AW44">
        <v>22</v>
      </c>
      <c r="AX44">
        <v>22</v>
      </c>
      <c r="AY44">
        <v>13</v>
      </c>
      <c r="AZ44">
        <v>12</v>
      </c>
      <c r="BA44">
        <v>3</v>
      </c>
      <c r="BB44"/>
      <c r="BC44"/>
      <c r="BD44"/>
      <c r="BE44"/>
      <c r="BF44"/>
      <c r="BG44"/>
      <c r="BH44"/>
      <c r="BI44"/>
    </row>
    <row r="45">
      <c r="A45" t="s">
        <v>417</v>
      </c>
      <c r="B45">
        <v>2003</v>
      </c>
      <c r="C45" t="s">
        <v>420</v>
      </c>
      <c r="D45">
        <v>158</v>
      </c>
      <c r="E45" t="s">
        <v>161</v>
      </c>
      <c r="F45" t="s">
        <v>167</v>
      </c>
      <c r="G45" t="s">
        <v>174</v>
      </c>
      <c r="H45">
        <v>1.540041067761807</v>
      </c>
      <c r="I45">
        <v>1.9607843137254899</v>
      </c>
      <c r="J45">
        <v>1.4959723820483311</v>
      </c>
      <c r="K45">
        <v>0.20682523267838679</v>
      </c>
      <c r="L45">
        <v>0.1041666666666667</v>
      </c>
      <c r="M45">
        <v>1.745635910224439</v>
      </c>
      <c r="N45">
        <v>0</v>
      </c>
      <c r="O45">
        <v>0</v>
      </c>
      <c r="P45">
        <v>0</v>
      </c>
      <c r="Q45">
        <v>0</v>
      </c>
      <c r="R45">
        <v>0.9041591320072333</v>
      </c>
      <c r="S45">
        <v>2.5408348457350272</v>
      </c>
      <c r="T45">
        <v>1.642335766423358</v>
      </c>
      <c r="U45">
        <v>2.197802197802198</v>
      </c>
      <c r="V45">
        <v>0.54446460980036293</v>
      </c>
      <c r="W45" t="s">
        <v>174</v>
      </c>
      <c r="X45" t="s">
        <v>174</v>
      </c>
      <c r="Y45" t="s">
        <v>174</v>
      </c>
      <c r="Z45" t="s">
        <v>174</v>
      </c>
      <c r="AA45" t="s">
        <v>174</v>
      </c>
      <c r="AB45" t="s">
        <v>174</v>
      </c>
      <c r="AC45" t="s">
        <v>174</v>
      </c>
      <c r="AD45" t="s">
        <v>174</v>
      </c>
      <c r="AE45"/>
      <c r="AF45"/>
      <c r="AG45"/>
      <c r="AH45"/>
      <c r="AI45"/>
      <c r="AJ45"/>
      <c r="AK45"/>
      <c r="AL45"/>
      <c r="AM45">
        <v>15</v>
      </c>
      <c r="AN45">
        <v>19</v>
      </c>
      <c r="AO45">
        <v>13</v>
      </c>
      <c r="AP45">
        <v>2</v>
      </c>
      <c r="AQ45">
        <v>1</v>
      </c>
      <c r="AR45">
        <v>7</v>
      </c>
      <c r="AS45">
        <v>0</v>
      </c>
      <c r="AT45">
        <v>0</v>
      </c>
      <c r="AU45">
        <v>0</v>
      </c>
      <c r="AV45">
        <v>0</v>
      </c>
      <c r="AW45">
        <v>5</v>
      </c>
      <c r="AX45">
        <v>14</v>
      </c>
      <c r="AY45">
        <v>9</v>
      </c>
      <c r="AZ45">
        <v>12</v>
      </c>
      <c r="BA45">
        <v>3</v>
      </c>
      <c r="BB45"/>
      <c r="BC45"/>
      <c r="BD45"/>
      <c r="BE45"/>
      <c r="BF45"/>
      <c r="BG45"/>
      <c r="BH45"/>
      <c r="BI45"/>
    </row>
    <row r="46">
      <c r="A46" t="s">
        <v>417</v>
      </c>
      <c r="B46">
        <v>2003</v>
      </c>
      <c r="C46" t="s">
        <v>420</v>
      </c>
      <c r="D46">
        <v>159</v>
      </c>
      <c r="E46" t="s">
        <v>161</v>
      </c>
      <c r="F46" t="s">
        <v>168</v>
      </c>
      <c r="G46" t="s">
        <v>174</v>
      </c>
      <c r="H46">
        <v>22.689938398357292</v>
      </c>
      <c r="I46">
        <v>14.24148606811146</v>
      </c>
      <c r="J46">
        <v>5.2934407364787113</v>
      </c>
      <c r="K46">
        <v>1.344364012409514</v>
      </c>
      <c r="L46">
        <v>0.1041666666666667</v>
      </c>
      <c r="M46">
        <v>4.7381546134663344</v>
      </c>
      <c r="N46">
        <v>0.50251256281407031</v>
      </c>
      <c r="O46">
        <v>0</v>
      </c>
      <c r="P46">
        <v>0</v>
      </c>
      <c r="Q46">
        <v>0</v>
      </c>
      <c r="R46">
        <v>28.571428571428569</v>
      </c>
      <c r="S46">
        <v>18.511796733212339</v>
      </c>
      <c r="T46">
        <v>14.78102189781022</v>
      </c>
      <c r="U46">
        <v>7.3260073260073266</v>
      </c>
      <c r="V46">
        <v>3.0852994555353899</v>
      </c>
      <c r="W46" t="s">
        <v>174</v>
      </c>
      <c r="X46" t="s">
        <v>174</v>
      </c>
      <c r="Y46" t="s">
        <v>174</v>
      </c>
      <c r="Z46" t="s">
        <v>174</v>
      </c>
      <c r="AA46" t="s">
        <v>174</v>
      </c>
      <c r="AB46" t="s">
        <v>174</v>
      </c>
      <c r="AC46" t="s">
        <v>174</v>
      </c>
      <c r="AD46" t="s">
        <v>174</v>
      </c>
      <c r="AE46"/>
      <c r="AF46"/>
      <c r="AG46"/>
      <c r="AH46"/>
      <c r="AI46"/>
      <c r="AJ46"/>
      <c r="AK46"/>
      <c r="AL46"/>
      <c r="AM46">
        <v>221</v>
      </c>
      <c r="AN46">
        <v>138</v>
      </c>
      <c r="AO46">
        <v>46</v>
      </c>
      <c r="AP46">
        <v>13</v>
      </c>
      <c r="AQ46">
        <v>1</v>
      </c>
      <c r="AR46">
        <v>19</v>
      </c>
      <c r="AS46">
        <v>2</v>
      </c>
      <c r="AT46">
        <v>0</v>
      </c>
      <c r="AU46">
        <v>0</v>
      </c>
      <c r="AV46">
        <v>0</v>
      </c>
      <c r="AW46">
        <v>158</v>
      </c>
      <c r="AX46">
        <v>102</v>
      </c>
      <c r="AY46">
        <v>81</v>
      </c>
      <c r="AZ46">
        <v>40</v>
      </c>
      <c r="BA46">
        <v>17</v>
      </c>
      <c r="BB46"/>
      <c r="BC46"/>
      <c r="BD46"/>
      <c r="BE46"/>
      <c r="BF46"/>
      <c r="BG46"/>
      <c r="BH46"/>
      <c r="BI46"/>
    </row>
    <row r="47">
      <c r="A47" t="s">
        <v>417</v>
      </c>
      <c r="B47">
        <v>2003</v>
      </c>
      <c r="C47" t="s">
        <v>420</v>
      </c>
      <c r="D47">
        <v>160</v>
      </c>
      <c r="E47" t="s">
        <v>161</v>
      </c>
      <c r="F47" t="s">
        <v>46</v>
      </c>
      <c r="G47" t="s">
        <v>174</v>
      </c>
      <c r="H47">
        <v>0.10266940451745379</v>
      </c>
      <c r="I47">
        <v>0.20639834881320951</v>
      </c>
      <c r="J47">
        <v>0.46029919447640971</v>
      </c>
      <c r="K47">
        <v>0.10341261633919339</v>
      </c>
      <c r="L47">
        <v>0.1041666666666667</v>
      </c>
      <c r="M47">
        <v>0.24937655860349131</v>
      </c>
      <c r="N47">
        <v>0.50251256281407031</v>
      </c>
      <c r="O47">
        <v>0</v>
      </c>
      <c r="P47">
        <v>0</v>
      </c>
      <c r="Q47">
        <v>0.24570024570024571</v>
      </c>
      <c r="R47">
        <v>0.18083182640144671</v>
      </c>
      <c r="S47">
        <v>0</v>
      </c>
      <c r="T47">
        <v>0.18248175182481749</v>
      </c>
      <c r="U47">
        <v>0.36630036630036628</v>
      </c>
      <c r="V47">
        <v>0.18148820326678769</v>
      </c>
      <c r="W47" t="s">
        <v>174</v>
      </c>
      <c r="X47" t="s">
        <v>174</v>
      </c>
      <c r="Y47" t="s">
        <v>174</v>
      </c>
      <c r="Z47" t="s">
        <v>174</v>
      </c>
      <c r="AA47" t="s">
        <v>174</v>
      </c>
      <c r="AB47" t="s">
        <v>174</v>
      </c>
      <c r="AC47" t="s">
        <v>174</v>
      </c>
      <c r="AD47" t="s">
        <v>174</v>
      </c>
      <c r="AE47"/>
      <c r="AF47"/>
      <c r="AG47"/>
      <c r="AH47"/>
      <c r="AI47"/>
      <c r="AJ47"/>
      <c r="AK47"/>
      <c r="AL47"/>
      <c r="AM47">
        <v>1</v>
      </c>
      <c r="AN47">
        <v>2</v>
      </c>
      <c r="AO47">
        <v>4</v>
      </c>
      <c r="AP47">
        <v>1</v>
      </c>
      <c r="AQ47">
        <v>1</v>
      </c>
      <c r="AR47">
        <v>1</v>
      </c>
      <c r="AS47">
        <v>2</v>
      </c>
      <c r="AT47">
        <v>0</v>
      </c>
      <c r="AU47">
        <v>0</v>
      </c>
      <c r="AV47">
        <v>1</v>
      </c>
      <c r="AW47">
        <v>1</v>
      </c>
      <c r="AX47">
        <v>0</v>
      </c>
      <c r="AY47">
        <v>1</v>
      </c>
      <c r="AZ47">
        <v>2</v>
      </c>
      <c r="BA47">
        <v>1</v>
      </c>
      <c r="BB47"/>
      <c r="BC47"/>
      <c r="BD47"/>
      <c r="BE47"/>
      <c r="BF47"/>
      <c r="BG47"/>
      <c r="BH47"/>
      <c r="BI47"/>
    </row>
    <row r="48">
      <c r="A48" t="s">
        <v>417</v>
      </c>
      <c r="B48">
        <v>2011</v>
      </c>
      <c r="C48" t="s">
        <v>421</v>
      </c>
      <c r="D48">
        <v>16</v>
      </c>
      <c r="E48" t="s">
        <v>13</v>
      </c>
      <c r="F48" t="s">
        <v>14</v>
      </c>
      <c r="G48" t="s">
        <v>427</v>
      </c>
      <c r="H48">
        <v>72.200000000000003</v>
      </c>
      <c r="I48">
        <v>85.299999999999997</v>
      </c>
      <c r="J48">
        <v>90.700000000000003</v>
      </c>
      <c r="K48">
        <v>93.099999999999994</v>
      </c>
      <c r="L48">
        <v>98</v>
      </c>
      <c r="M48">
        <v>86</v>
      </c>
      <c r="N48">
        <v>93.900000000000006</v>
      </c>
      <c r="O48">
        <v>95.299999999999997</v>
      </c>
      <c r="P48">
        <v>98.099999999999994</v>
      </c>
      <c r="Q48">
        <v>99.700000000000003</v>
      </c>
      <c r="R48">
        <v>68</v>
      </c>
      <c r="S48">
        <v>81.700000000000003</v>
      </c>
      <c r="T48">
        <v>85.5</v>
      </c>
      <c r="U48">
        <v>90.099999999999994</v>
      </c>
      <c r="V48">
        <v>92.900000000000006</v>
      </c>
      <c r="W48" t="s">
        <v>240</v>
      </c>
      <c r="X48" t="s">
        <v>241</v>
      </c>
      <c r="Y48" t="s">
        <v>242</v>
      </c>
      <c r="Z48" t="s">
        <v>414</v>
      </c>
      <c r="AA48" t="s">
        <v>243</v>
      </c>
      <c r="AB48" t="s">
        <v>244</v>
      </c>
      <c r="AC48" t="s">
        <v>245</v>
      </c>
      <c r="AD48" t="s">
        <v>246</v>
      </c>
      <c r="AE48">
        <v>94.299999999999997</v>
      </c>
      <c r="AF48">
        <v>96.5</v>
      </c>
      <c r="AG48">
        <v>86.900000000000006</v>
      </c>
      <c r="AH48">
        <v>81.200000000000003</v>
      </c>
      <c r="AI48">
        <v>75.700000000000003</v>
      </c>
      <c r="AJ48">
        <v>78.400000000000006</v>
      </c>
      <c r="AK48">
        <v>90.799999999999997</v>
      </c>
      <c r="AL48">
        <v>83.400000000000006</v>
      </c>
      <c r="AM48"/>
      <c r="AN48"/>
      <c r="AO48"/>
      <c r="AP48"/>
      <c r="AQ48"/>
      <c r="AR48"/>
      <c r="AS48"/>
      <c r="AT48"/>
      <c r="AU48"/>
      <c r="AV48"/>
      <c r="AW48"/>
      <c r="AX48"/>
      <c r="AY48"/>
      <c r="AZ48"/>
      <c r="BA48"/>
      <c r="BB48"/>
      <c r="BC48"/>
      <c r="BD48"/>
      <c r="BE48"/>
      <c r="BF48"/>
      <c r="BG48"/>
      <c r="BH48"/>
      <c r="BI48"/>
    </row>
    <row r="49">
      <c r="A49" t="s">
        <v>417</v>
      </c>
      <c r="B49">
        <v>2011</v>
      </c>
      <c r="C49" t="s">
        <v>421</v>
      </c>
      <c r="D49">
        <v>17</v>
      </c>
      <c r="E49" t="s">
        <v>13</v>
      </c>
      <c r="F49" t="s">
        <v>51</v>
      </c>
      <c r="G49" t="s">
        <v>174</v>
      </c>
      <c r="H49">
        <v>27.800000000000001</v>
      </c>
      <c r="I49">
        <v>14.699999999999999</v>
      </c>
      <c r="J49">
        <v>9.3000000000000007</v>
      </c>
      <c r="K49">
        <v>6.9000000000000004</v>
      </c>
      <c r="L49">
        <v>2</v>
      </c>
      <c r="M49">
        <v>14</v>
      </c>
      <c r="N49">
        <v>6.0999999999999996</v>
      </c>
      <c r="O49">
        <v>4.7000000000000002</v>
      </c>
      <c r="P49">
        <v>1.8999999999999999</v>
      </c>
      <c r="Q49">
        <v>0.29999999999999999</v>
      </c>
      <c r="R49">
        <v>32</v>
      </c>
      <c r="S49">
        <v>18.300000000000001</v>
      </c>
      <c r="T49">
        <v>14.5</v>
      </c>
      <c r="U49">
        <v>9.9000000000000004</v>
      </c>
      <c r="V49">
        <v>7.0999999999999996</v>
      </c>
      <c r="W49" t="s">
        <v>240</v>
      </c>
      <c r="X49" t="s">
        <v>241</v>
      </c>
      <c r="Y49" t="s">
        <v>242</v>
      </c>
      <c r="Z49" t="s">
        <v>414</v>
      </c>
      <c r="AA49" t="s">
        <v>243</v>
      </c>
      <c r="AB49" t="s">
        <v>244</v>
      </c>
      <c r="AC49" t="s">
        <v>245</v>
      </c>
      <c r="AD49" t="s">
        <v>246</v>
      </c>
      <c r="AE49">
        <v>5.7000000000000002</v>
      </c>
      <c r="AF49">
        <v>3.5</v>
      </c>
      <c r="AG49">
        <v>13.1</v>
      </c>
      <c r="AH49">
        <v>18.800000000000001</v>
      </c>
      <c r="AI49">
        <v>24.300000000000001</v>
      </c>
      <c r="AJ49">
        <v>21.600000000000001</v>
      </c>
      <c r="AK49">
        <v>9.1999999999999993</v>
      </c>
      <c r="AL49">
        <v>16.600000000000001</v>
      </c>
      <c r="AM49"/>
      <c r="AN49"/>
      <c r="AO49"/>
      <c r="AP49"/>
      <c r="AQ49"/>
      <c r="AR49"/>
      <c r="AS49"/>
      <c r="AT49"/>
      <c r="AU49"/>
      <c r="AV49"/>
      <c r="AW49"/>
      <c r="AX49"/>
      <c r="AY49"/>
      <c r="AZ49"/>
      <c r="BA49"/>
      <c r="BB49"/>
      <c r="BC49"/>
      <c r="BD49"/>
      <c r="BE49"/>
      <c r="BF49"/>
      <c r="BG49"/>
      <c r="BH49"/>
      <c r="BI49"/>
    </row>
    <row r="50">
      <c r="A50" t="s">
        <v>417</v>
      </c>
      <c r="B50">
        <v>2011</v>
      </c>
      <c r="C50" t="s">
        <v>421</v>
      </c>
      <c r="D50">
        <v>18</v>
      </c>
      <c r="E50" t="s">
        <v>60</v>
      </c>
      <c r="F50" t="s">
        <v>15</v>
      </c>
      <c r="G50" t="s">
        <v>428</v>
      </c>
      <c r="H50">
        <v>66</v>
      </c>
      <c r="I50">
        <v>82.5</v>
      </c>
      <c r="J50">
        <v>88.5</v>
      </c>
      <c r="K50">
        <v>92.099999999999994</v>
      </c>
      <c r="L50">
        <v>97.799999999999997</v>
      </c>
      <c r="M50">
        <v>85.099999999999994</v>
      </c>
      <c r="N50">
        <v>93</v>
      </c>
      <c r="O50">
        <v>95.099999999999994</v>
      </c>
      <c r="P50">
        <v>98</v>
      </c>
      <c r="Q50">
        <v>99.700000000000003</v>
      </c>
      <c r="R50">
        <v>60.600000000000001</v>
      </c>
      <c r="S50">
        <v>77.200000000000003</v>
      </c>
      <c r="T50">
        <v>82.200000000000003</v>
      </c>
      <c r="U50">
        <v>87.200000000000003</v>
      </c>
      <c r="V50">
        <v>91.5</v>
      </c>
      <c r="W50" t="s">
        <v>240</v>
      </c>
      <c r="X50" t="s">
        <v>241</v>
      </c>
      <c r="Y50" t="s">
        <v>242</v>
      </c>
      <c r="Z50" t="s">
        <v>414</v>
      </c>
      <c r="AA50" t="s">
        <v>243</v>
      </c>
      <c r="AB50" t="s">
        <v>244</v>
      </c>
      <c r="AC50" t="s">
        <v>245</v>
      </c>
      <c r="AD50" t="s">
        <v>246</v>
      </c>
      <c r="AE50">
        <v>93</v>
      </c>
      <c r="AF50">
        <v>95.700000000000003</v>
      </c>
      <c r="AG50">
        <v>84.5</v>
      </c>
      <c r="AH50">
        <v>77.700000000000003</v>
      </c>
      <c r="AI50">
        <v>72.299999999999997</v>
      </c>
      <c r="AJ50">
        <v>77.200000000000003</v>
      </c>
      <c r="AK50">
        <v>88.5</v>
      </c>
      <c r="AL50">
        <v>81.200000000000003</v>
      </c>
      <c r="AM50"/>
      <c r="AN50"/>
      <c r="AO50"/>
      <c r="AP50"/>
      <c r="AQ50"/>
      <c r="AR50"/>
      <c r="AS50"/>
      <c r="AT50"/>
      <c r="AU50"/>
      <c r="AV50"/>
      <c r="AW50"/>
      <c r="AX50"/>
      <c r="AY50"/>
      <c r="AZ50"/>
      <c r="BA50"/>
      <c r="BB50"/>
      <c r="BC50"/>
      <c r="BD50"/>
      <c r="BE50"/>
      <c r="BF50"/>
      <c r="BG50"/>
      <c r="BH50"/>
      <c r="BI50"/>
    </row>
    <row r="51">
      <c r="A51" t="s">
        <v>417</v>
      </c>
      <c r="B51">
        <v>2011</v>
      </c>
      <c r="C51" t="s">
        <v>421</v>
      </c>
      <c r="D51">
        <v>19</v>
      </c>
      <c r="E51" t="s">
        <v>60</v>
      </c>
      <c r="F51" t="s">
        <v>16</v>
      </c>
      <c r="G51" t="s">
        <v>429</v>
      </c>
      <c r="H51">
        <v>2.7999999999999998</v>
      </c>
      <c r="I51">
        <v>1.3999999999999999</v>
      </c>
      <c r="J51">
        <v>1.1000000000000001</v>
      </c>
      <c r="K51">
        <v>0.20000000000000001</v>
      </c>
      <c r="L51">
        <v>0.10000000000000001</v>
      </c>
      <c r="M51">
        <v>0.29999999999999999</v>
      </c>
      <c r="N51">
        <v>0.59999999999999998</v>
      </c>
      <c r="O51">
        <v>0</v>
      </c>
      <c r="P51">
        <v>0</v>
      </c>
      <c r="Q51">
        <v>0</v>
      </c>
      <c r="R51">
        <v>3.2000000000000002</v>
      </c>
      <c r="S51">
        <v>2.2999999999999998</v>
      </c>
      <c r="T51">
        <v>1.6000000000000001</v>
      </c>
      <c r="U51">
        <v>1.1000000000000001</v>
      </c>
      <c r="V51">
        <v>0.5</v>
      </c>
      <c r="W51" t="s">
        <v>240</v>
      </c>
      <c r="X51" t="s">
        <v>241</v>
      </c>
      <c r="Y51" t="s">
        <v>242</v>
      </c>
      <c r="Z51" t="s">
        <v>414</v>
      </c>
      <c r="AA51" t="s">
        <v>243</v>
      </c>
      <c r="AB51" t="s">
        <v>244</v>
      </c>
      <c r="AC51" t="s">
        <v>245</v>
      </c>
      <c r="AD51" t="s">
        <v>246</v>
      </c>
      <c r="AE51">
        <v>0.5</v>
      </c>
      <c r="AF51">
        <v>0.59999999999999998</v>
      </c>
      <c r="AG51">
        <v>1.5</v>
      </c>
      <c r="AH51">
        <v>2.7999999999999998</v>
      </c>
      <c r="AI51">
        <v>0.59999999999999998</v>
      </c>
      <c r="AJ51">
        <v>0.40000000000000002</v>
      </c>
      <c r="AK51">
        <v>0.69999999999999996</v>
      </c>
      <c r="AL51">
        <v>1.7</v>
      </c>
      <c r="AM51"/>
      <c r="AN51"/>
      <c r="AO51"/>
      <c r="AP51"/>
      <c r="AQ51"/>
      <c r="AR51"/>
      <c r="AS51"/>
      <c r="AT51"/>
      <c r="AU51"/>
      <c r="AV51"/>
      <c r="AW51"/>
      <c r="AX51"/>
      <c r="AY51"/>
      <c r="AZ51"/>
      <c r="BA51"/>
      <c r="BB51"/>
      <c r="BC51"/>
      <c r="BD51"/>
      <c r="BE51"/>
      <c r="BF51"/>
      <c r="BG51"/>
      <c r="BH51"/>
      <c r="BI51"/>
    </row>
    <row r="52">
      <c r="A52" t="s">
        <v>417</v>
      </c>
      <c r="B52">
        <v>2011</v>
      </c>
      <c r="C52" t="s">
        <v>421</v>
      </c>
      <c r="D52">
        <v>20</v>
      </c>
      <c r="E52" t="s">
        <v>60</v>
      </c>
      <c r="F52" t="s">
        <v>22</v>
      </c>
      <c r="G52" t="s">
        <v>430</v>
      </c>
      <c r="H52">
        <v>8.1999999999999993</v>
      </c>
      <c r="I52">
        <v>5.9000000000000004</v>
      </c>
      <c r="J52">
        <v>3.6000000000000001</v>
      </c>
      <c r="K52">
        <v>3.1000000000000001</v>
      </c>
      <c r="L52">
        <v>1.1000000000000001</v>
      </c>
      <c r="M52">
        <v>12</v>
      </c>
      <c r="N52">
        <v>4.4000000000000004</v>
      </c>
      <c r="O52">
        <v>2.8999999999999999</v>
      </c>
      <c r="P52">
        <v>1.3999999999999999</v>
      </c>
      <c r="Q52">
        <v>0.29999999999999999</v>
      </c>
      <c r="R52">
        <v>7.2000000000000002</v>
      </c>
      <c r="S52">
        <v>5.2000000000000002</v>
      </c>
      <c r="T52">
        <v>4.0999999999999996</v>
      </c>
      <c r="U52">
        <v>3.1000000000000001</v>
      </c>
      <c r="V52">
        <v>2.2999999999999998</v>
      </c>
      <c r="W52" t="s">
        <v>240</v>
      </c>
      <c r="X52" t="s">
        <v>241</v>
      </c>
      <c r="Y52" t="s">
        <v>242</v>
      </c>
      <c r="Z52" t="s">
        <v>414</v>
      </c>
      <c r="AA52" t="s">
        <v>243</v>
      </c>
      <c r="AB52" t="s">
        <v>244</v>
      </c>
      <c r="AC52" t="s">
        <v>245</v>
      </c>
      <c r="AD52" t="s">
        <v>246</v>
      </c>
      <c r="AE52">
        <v>5.2000000000000002</v>
      </c>
      <c r="AF52">
        <v>3</v>
      </c>
      <c r="AG52">
        <v>4</v>
      </c>
      <c r="AH52">
        <v>4</v>
      </c>
      <c r="AI52">
        <v>6.2000000000000002</v>
      </c>
      <c r="AJ52">
        <v>5.7000000000000002</v>
      </c>
      <c r="AK52">
        <v>3.7000000000000002</v>
      </c>
      <c r="AL52">
        <v>4.4000000000000004</v>
      </c>
      <c r="AM52"/>
      <c r="AN52"/>
      <c r="AO52"/>
      <c r="AP52"/>
      <c r="AQ52"/>
      <c r="AR52"/>
      <c r="AS52"/>
      <c r="AT52"/>
      <c r="AU52"/>
      <c r="AV52"/>
      <c r="AW52"/>
      <c r="AX52"/>
      <c r="AY52"/>
      <c r="AZ52"/>
      <c r="BA52"/>
      <c r="BB52"/>
      <c r="BC52"/>
      <c r="BD52"/>
      <c r="BE52"/>
      <c r="BF52"/>
      <c r="BG52"/>
      <c r="BH52"/>
      <c r="BI52"/>
    </row>
    <row r="53">
      <c r="A53" t="s">
        <v>417</v>
      </c>
      <c r="B53">
        <v>2011</v>
      </c>
      <c r="C53" t="s">
        <v>421</v>
      </c>
      <c r="D53">
        <v>21</v>
      </c>
      <c r="E53" t="s">
        <v>60</v>
      </c>
      <c r="F53" t="s">
        <v>17</v>
      </c>
      <c r="G53" t="s">
        <v>431</v>
      </c>
      <c r="H53">
        <v>23.100000000000001</v>
      </c>
      <c r="I53">
        <v>10.199999999999999</v>
      </c>
      <c r="J53">
        <v>6.7999999999999998</v>
      </c>
      <c r="K53">
        <v>4.5999999999999996</v>
      </c>
      <c r="L53">
        <v>1</v>
      </c>
      <c r="M53">
        <v>2.5</v>
      </c>
      <c r="N53">
        <v>2</v>
      </c>
      <c r="O53">
        <v>2</v>
      </c>
      <c r="P53">
        <v>0.59999999999999998</v>
      </c>
      <c r="Q53">
        <v>0</v>
      </c>
      <c r="R53">
        <v>28.899999999999999</v>
      </c>
      <c r="S53">
        <v>15.199999999999999</v>
      </c>
      <c r="T53">
        <v>12.1</v>
      </c>
      <c r="U53">
        <v>8.5999999999999996</v>
      </c>
      <c r="V53">
        <v>5.7999999999999998</v>
      </c>
      <c r="W53" t="s">
        <v>240</v>
      </c>
      <c r="X53" t="s">
        <v>241</v>
      </c>
      <c r="Y53" t="s">
        <v>242</v>
      </c>
      <c r="Z53" t="s">
        <v>414</v>
      </c>
      <c r="AA53" t="s">
        <v>243</v>
      </c>
      <c r="AB53" t="s">
        <v>244</v>
      </c>
      <c r="AC53" t="s">
        <v>245</v>
      </c>
      <c r="AD53" t="s">
        <v>246</v>
      </c>
      <c r="AE53">
        <v>1.3</v>
      </c>
      <c r="AF53">
        <v>0.59999999999999998</v>
      </c>
      <c r="AG53">
        <v>9.9000000000000004</v>
      </c>
      <c r="AH53">
        <v>15.5</v>
      </c>
      <c r="AI53">
        <v>20.899999999999999</v>
      </c>
      <c r="AJ53">
        <v>16.800000000000001</v>
      </c>
      <c r="AK53">
        <v>7</v>
      </c>
      <c r="AL53">
        <v>12.699999999999999</v>
      </c>
      <c r="AM53"/>
      <c r="AN53"/>
      <c r="AO53"/>
      <c r="AP53"/>
      <c r="AQ53"/>
      <c r="AR53"/>
      <c r="AS53"/>
      <c r="AT53"/>
      <c r="AU53"/>
      <c r="AV53"/>
      <c r="AW53"/>
      <c r="AX53"/>
      <c r="AY53"/>
      <c r="AZ53"/>
      <c r="BA53"/>
      <c r="BB53"/>
      <c r="BC53"/>
      <c r="BD53"/>
      <c r="BE53"/>
      <c r="BF53"/>
      <c r="BG53"/>
      <c r="BH53"/>
      <c r="BI53"/>
    </row>
    <row r="54">
      <c r="A54" t="s">
        <v>417</v>
      </c>
      <c r="B54">
        <v>2011</v>
      </c>
      <c r="C54" t="s">
        <v>421</v>
      </c>
      <c r="D54">
        <v>22</v>
      </c>
      <c r="E54" t="s">
        <v>54</v>
      </c>
      <c r="F54" t="s">
        <v>49</v>
      </c>
      <c r="G54" t="s">
        <v>174</v>
      </c>
      <c r="H54">
        <v>4</v>
      </c>
      <c r="I54">
        <v>1.7</v>
      </c>
      <c r="J54">
        <v>1.2</v>
      </c>
      <c r="K54">
        <v>0.20000000000000001</v>
      </c>
      <c r="L54">
        <v>0.10000000000000001</v>
      </c>
      <c r="M54">
        <v>0.29999999999999999</v>
      </c>
      <c r="N54">
        <v>0.69999999999999996</v>
      </c>
      <c r="O54">
        <v>0</v>
      </c>
      <c r="P54">
        <v>0</v>
      </c>
      <c r="Q54">
        <v>0</v>
      </c>
      <c r="R54">
        <v>5</v>
      </c>
      <c r="S54">
        <v>2.8999999999999999</v>
      </c>
      <c r="T54">
        <v>1.8999999999999999</v>
      </c>
      <c r="U54">
        <v>1.2</v>
      </c>
      <c r="V54">
        <v>0.5</v>
      </c>
      <c r="W54" t="s">
        <v>240</v>
      </c>
      <c r="X54" t="s">
        <v>241</v>
      </c>
      <c r="Y54" t="s">
        <v>242</v>
      </c>
      <c r="Z54" t="s">
        <v>414</v>
      </c>
      <c r="AA54" t="s">
        <v>243</v>
      </c>
      <c r="AB54" t="s">
        <v>244</v>
      </c>
      <c r="AC54" t="s">
        <v>245</v>
      </c>
      <c r="AD54" t="s">
        <v>246</v>
      </c>
      <c r="AE54">
        <v>0.5</v>
      </c>
      <c r="AF54">
        <v>0.69999999999999996</v>
      </c>
      <c r="AG54">
        <v>1.8</v>
      </c>
      <c r="AH54">
        <v>3.3999999999999999</v>
      </c>
      <c r="AI54">
        <v>0.80000000000000004</v>
      </c>
      <c r="AJ54">
        <v>0.5</v>
      </c>
      <c r="AK54">
        <v>0.80000000000000004</v>
      </c>
      <c r="AL54">
        <v>2.1000000000000001</v>
      </c>
      <c r="AM54"/>
      <c r="AN54"/>
      <c r="AO54"/>
      <c r="AP54"/>
      <c r="AQ54"/>
      <c r="AR54"/>
      <c r="AS54"/>
      <c r="AT54"/>
      <c r="AU54"/>
      <c r="AV54"/>
      <c r="AW54"/>
      <c r="AX54"/>
      <c r="AY54"/>
      <c r="AZ54"/>
      <c r="BA54"/>
      <c r="BB54"/>
      <c r="BC54"/>
      <c r="BD54"/>
      <c r="BE54"/>
      <c r="BF54"/>
      <c r="BG54"/>
      <c r="BH54"/>
      <c r="BI54"/>
    </row>
    <row r="55">
      <c r="A55" t="s">
        <v>417</v>
      </c>
      <c r="B55">
        <v>2011</v>
      </c>
      <c r="C55" t="s">
        <v>421</v>
      </c>
      <c r="D55">
        <v>23</v>
      </c>
      <c r="E55" t="s">
        <v>54</v>
      </c>
      <c r="F55" t="s">
        <v>48</v>
      </c>
      <c r="G55" t="s">
        <v>174</v>
      </c>
      <c r="H55">
        <v>96</v>
      </c>
      <c r="I55">
        <v>98.299999999999997</v>
      </c>
      <c r="J55">
        <v>98.799999999999997</v>
      </c>
      <c r="K55">
        <v>99.799999999999997</v>
      </c>
      <c r="L55">
        <v>99.900000000000006</v>
      </c>
      <c r="M55">
        <v>99.700000000000003</v>
      </c>
      <c r="N55">
        <v>99.299999999999997</v>
      </c>
      <c r="O55">
        <v>100</v>
      </c>
      <c r="P55">
        <v>100</v>
      </c>
      <c r="Q55">
        <v>100</v>
      </c>
      <c r="R55">
        <v>95</v>
      </c>
      <c r="S55">
        <v>97.099999999999994</v>
      </c>
      <c r="T55">
        <v>98.099999999999994</v>
      </c>
      <c r="U55">
        <v>98.799999999999997</v>
      </c>
      <c r="V55">
        <v>99.5</v>
      </c>
      <c r="W55" t="s">
        <v>240</v>
      </c>
      <c r="X55" t="s">
        <v>241</v>
      </c>
      <c r="Y55" t="s">
        <v>242</v>
      </c>
      <c r="Z55" t="s">
        <v>414</v>
      </c>
      <c r="AA55" t="s">
        <v>243</v>
      </c>
      <c r="AB55" t="s">
        <v>244</v>
      </c>
      <c r="AC55" t="s">
        <v>245</v>
      </c>
      <c r="AD55" t="s">
        <v>246</v>
      </c>
      <c r="AE55">
        <v>99.5</v>
      </c>
      <c r="AF55">
        <v>99.299999999999997</v>
      </c>
      <c r="AG55">
        <v>98.200000000000003</v>
      </c>
      <c r="AH55">
        <v>96.599999999999994</v>
      </c>
      <c r="AI55">
        <v>99.200000000000003</v>
      </c>
      <c r="AJ55">
        <v>99.5</v>
      </c>
      <c r="AK55">
        <v>99.200000000000003</v>
      </c>
      <c r="AL55">
        <v>97.900000000000006</v>
      </c>
      <c r="AM55"/>
      <c r="AN55"/>
      <c r="AO55"/>
      <c r="AP55"/>
      <c r="AQ55"/>
      <c r="AR55"/>
      <c r="AS55"/>
      <c r="AT55"/>
      <c r="AU55"/>
      <c r="AV55"/>
      <c r="AW55"/>
      <c r="AX55"/>
      <c r="AY55"/>
      <c r="AZ55"/>
      <c r="BA55"/>
      <c r="BB55"/>
      <c r="BC55"/>
      <c r="BD55"/>
      <c r="BE55"/>
      <c r="BF55"/>
      <c r="BG55"/>
      <c r="BH55"/>
      <c r="BI55"/>
    </row>
    <row r="56">
      <c r="A56" t="s">
        <v>417</v>
      </c>
      <c r="B56">
        <v>2011</v>
      </c>
      <c r="C56" t="s">
        <v>421</v>
      </c>
      <c r="D56">
        <v>29</v>
      </c>
      <c r="E56" t="s">
        <v>57</v>
      </c>
      <c r="F56" t="s">
        <v>49</v>
      </c>
      <c r="G56" t="s">
        <v>432</v>
      </c>
      <c r="H56">
        <v>49.100000000000001</v>
      </c>
      <c r="I56">
        <v>69.799999999999997</v>
      </c>
      <c r="J56">
        <v>74.700000000000003</v>
      </c>
      <c r="K56">
        <v>80.299999999999997</v>
      </c>
      <c r="L56">
        <v>93.700000000000003</v>
      </c>
      <c r="M56">
        <v>78.799999999999997</v>
      </c>
      <c r="N56">
        <v>86.700000000000003</v>
      </c>
      <c r="O56">
        <v>89.700000000000003</v>
      </c>
      <c r="P56">
        <v>93.900000000000006</v>
      </c>
      <c r="Q56">
        <v>97.700000000000003</v>
      </c>
      <c r="R56">
        <v>42.5</v>
      </c>
      <c r="S56">
        <v>60.600000000000001</v>
      </c>
      <c r="T56">
        <v>68.099999999999994</v>
      </c>
      <c r="U56">
        <v>68.5</v>
      </c>
      <c r="V56">
        <v>78.599999999999994</v>
      </c>
      <c r="W56" t="s">
        <v>240</v>
      </c>
      <c r="X56" t="s">
        <v>241</v>
      </c>
      <c r="Y56" t="s">
        <v>242</v>
      </c>
      <c r="Z56" t="s">
        <v>414</v>
      </c>
      <c r="AA56" t="s">
        <v>243</v>
      </c>
      <c r="AB56" t="s">
        <v>244</v>
      </c>
      <c r="AC56" t="s">
        <v>245</v>
      </c>
      <c r="AD56" t="s">
        <v>246</v>
      </c>
      <c r="AE56">
        <v>80.099999999999994</v>
      </c>
      <c r="AF56">
        <v>88.200000000000003</v>
      </c>
      <c r="AG56">
        <v>76</v>
      </c>
      <c r="AH56">
        <v>70.299999999999997</v>
      </c>
      <c r="AI56">
        <v>56.399999999999999</v>
      </c>
      <c r="AJ56">
        <v>67</v>
      </c>
      <c r="AK56">
        <v>70.799999999999997</v>
      </c>
      <c r="AL56">
        <v>73.599999999999994</v>
      </c>
      <c r="AM56"/>
      <c r="AN56"/>
      <c r="AO56"/>
      <c r="AP56"/>
      <c r="AQ56"/>
      <c r="AR56"/>
      <c r="AS56"/>
      <c r="AT56"/>
      <c r="AU56"/>
      <c r="AV56"/>
      <c r="AW56"/>
      <c r="AX56"/>
      <c r="AY56"/>
      <c r="AZ56"/>
      <c r="BA56"/>
      <c r="BB56"/>
      <c r="BC56"/>
      <c r="BD56"/>
      <c r="BE56"/>
      <c r="BF56"/>
      <c r="BG56"/>
      <c r="BH56"/>
      <c r="BI56"/>
    </row>
    <row r="57">
      <c r="A57" t="s">
        <v>417</v>
      </c>
      <c r="B57">
        <v>2011</v>
      </c>
      <c r="C57" t="s">
        <v>421</v>
      </c>
      <c r="D57">
        <v>30</v>
      </c>
      <c r="E57" t="s">
        <v>57</v>
      </c>
      <c r="F57" t="s">
        <v>48</v>
      </c>
      <c r="G57" t="s">
        <v>174</v>
      </c>
      <c r="H57">
        <v>50.899999999999999</v>
      </c>
      <c r="I57">
        <v>30.199999999999999</v>
      </c>
      <c r="J57">
        <v>25.300000000000001</v>
      </c>
      <c r="K57">
        <v>19.699999999999999</v>
      </c>
      <c r="L57">
        <v>6.2999999999999998</v>
      </c>
      <c r="M57">
        <v>21.199999999999999</v>
      </c>
      <c r="N57">
        <v>13.300000000000001</v>
      </c>
      <c r="O57">
        <v>10.300000000000001</v>
      </c>
      <c r="P57">
        <v>6.0999999999999996</v>
      </c>
      <c r="Q57">
        <v>2.2999999999999998</v>
      </c>
      <c r="R57">
        <v>57.5</v>
      </c>
      <c r="S57">
        <v>39.399999999999999</v>
      </c>
      <c r="T57">
        <v>31.899999999999999</v>
      </c>
      <c r="U57">
        <v>31.5</v>
      </c>
      <c r="V57">
        <v>21.399999999999999</v>
      </c>
      <c r="W57" t="s">
        <v>240</v>
      </c>
      <c r="X57" t="s">
        <v>241</v>
      </c>
      <c r="Y57" t="s">
        <v>242</v>
      </c>
      <c r="Z57" t="s">
        <v>414</v>
      </c>
      <c r="AA57" t="s">
        <v>243</v>
      </c>
      <c r="AB57" t="s">
        <v>244</v>
      </c>
      <c r="AC57" t="s">
        <v>245</v>
      </c>
      <c r="AD57" t="s">
        <v>246</v>
      </c>
      <c r="AE57">
        <v>19.899999999999999</v>
      </c>
      <c r="AF57">
        <v>11.800000000000001</v>
      </c>
      <c r="AG57">
        <v>24</v>
      </c>
      <c r="AH57">
        <v>29.699999999999999</v>
      </c>
      <c r="AI57">
        <v>43.600000000000001</v>
      </c>
      <c r="AJ57">
        <v>33</v>
      </c>
      <c r="AK57">
        <v>29.199999999999999</v>
      </c>
      <c r="AL57">
        <v>26.399999999999999</v>
      </c>
      <c r="AM57"/>
      <c r="AN57"/>
      <c r="AO57"/>
      <c r="AP57"/>
      <c r="AQ57"/>
      <c r="AR57"/>
      <c r="AS57"/>
      <c r="AT57"/>
      <c r="AU57"/>
      <c r="AV57"/>
      <c r="AW57"/>
      <c r="AX57"/>
      <c r="AY57"/>
      <c r="AZ57"/>
      <c r="BA57"/>
      <c r="BB57"/>
      <c r="BC57"/>
      <c r="BD57"/>
      <c r="BE57"/>
      <c r="BF57"/>
      <c r="BG57"/>
      <c r="BH57"/>
      <c r="BI57"/>
    </row>
    <row r="58">
      <c r="A58" t="s">
        <v>417</v>
      </c>
      <c r="B58">
        <v>2011</v>
      </c>
      <c r="C58" t="s">
        <v>421</v>
      </c>
      <c r="D58">
        <v>31</v>
      </c>
      <c r="E58" t="s">
        <v>103</v>
      </c>
      <c r="F58" t="s">
        <v>49</v>
      </c>
      <c r="G58" t="s">
        <v>433</v>
      </c>
      <c r="H58">
        <v>46.5</v>
      </c>
      <c r="I58">
        <v>67</v>
      </c>
      <c r="J58">
        <v>72</v>
      </c>
      <c r="K58">
        <v>78.799999999999997</v>
      </c>
      <c r="L58">
        <v>93.5</v>
      </c>
      <c r="M58">
        <v>76.200000000000003</v>
      </c>
      <c r="N58">
        <v>84.599999999999994</v>
      </c>
      <c r="O58">
        <v>89.299999999999997</v>
      </c>
      <c r="P58">
        <v>93.900000000000006</v>
      </c>
      <c r="Q58">
        <v>97.400000000000006</v>
      </c>
      <c r="R58">
        <v>40.100000000000001</v>
      </c>
      <c r="S58">
        <v>58</v>
      </c>
      <c r="T58">
        <v>64.400000000000006</v>
      </c>
      <c r="U58">
        <v>66</v>
      </c>
      <c r="V58">
        <v>76.900000000000006</v>
      </c>
      <c r="W58" t="s">
        <v>240</v>
      </c>
      <c r="X58" t="s">
        <v>241</v>
      </c>
      <c r="Y58" t="s">
        <v>242</v>
      </c>
      <c r="Z58" t="s">
        <v>414</v>
      </c>
      <c r="AA58" t="s">
        <v>243</v>
      </c>
      <c r="AB58" t="s">
        <v>244</v>
      </c>
      <c r="AC58" t="s">
        <v>245</v>
      </c>
      <c r="AD58" t="s">
        <v>246</v>
      </c>
      <c r="AE58">
        <v>76.799999999999997</v>
      </c>
      <c r="AF58">
        <v>87.799999999999997</v>
      </c>
      <c r="AG58">
        <v>73.299999999999997</v>
      </c>
      <c r="AH58">
        <v>66.799999999999997</v>
      </c>
      <c r="AI58">
        <v>55.100000000000001</v>
      </c>
      <c r="AJ58">
        <v>67</v>
      </c>
      <c r="AK58">
        <v>69.799999999999997</v>
      </c>
      <c r="AL58">
        <v>71.400000000000006</v>
      </c>
      <c r="AM58"/>
      <c r="AN58"/>
      <c r="AO58"/>
      <c r="AP58"/>
      <c r="AQ58"/>
      <c r="AR58"/>
      <c r="AS58"/>
      <c r="AT58"/>
      <c r="AU58"/>
      <c r="AV58"/>
      <c r="AW58"/>
      <c r="AX58"/>
      <c r="AY58"/>
      <c r="AZ58"/>
      <c r="BA58"/>
      <c r="BB58"/>
      <c r="BC58"/>
      <c r="BD58"/>
      <c r="BE58"/>
      <c r="BF58"/>
      <c r="BG58"/>
      <c r="BH58"/>
      <c r="BI58"/>
    </row>
    <row r="59">
      <c r="A59" t="s">
        <v>417</v>
      </c>
      <c r="B59">
        <v>2011</v>
      </c>
      <c r="C59" t="s">
        <v>421</v>
      </c>
      <c r="D59">
        <v>32</v>
      </c>
      <c r="E59" t="s">
        <v>103</v>
      </c>
      <c r="F59" t="s">
        <v>48</v>
      </c>
      <c r="G59" t="s">
        <v>174</v>
      </c>
      <c r="H59">
        <v>53.5</v>
      </c>
      <c r="I59">
        <v>33</v>
      </c>
      <c r="J59">
        <v>28</v>
      </c>
      <c r="K59">
        <v>21.199999999999999</v>
      </c>
      <c r="L59">
        <v>6.5</v>
      </c>
      <c r="M59">
        <v>23.800000000000001</v>
      </c>
      <c r="N59">
        <v>15.4</v>
      </c>
      <c r="O59">
        <v>10.699999999999999</v>
      </c>
      <c r="P59">
        <v>6.0999999999999996</v>
      </c>
      <c r="Q59">
        <v>2.6000000000000001</v>
      </c>
      <c r="R59">
        <v>59.899999999999999</v>
      </c>
      <c r="S59">
        <v>42</v>
      </c>
      <c r="T59">
        <v>35.600000000000001</v>
      </c>
      <c r="U59">
        <v>34</v>
      </c>
      <c r="V59">
        <v>23.100000000000001</v>
      </c>
      <c r="W59" t="s">
        <v>240</v>
      </c>
      <c r="X59" t="s">
        <v>241</v>
      </c>
      <c r="Y59" t="s">
        <v>242</v>
      </c>
      <c r="Z59" t="s">
        <v>414</v>
      </c>
      <c r="AA59" t="s">
        <v>243</v>
      </c>
      <c r="AB59" t="s">
        <v>244</v>
      </c>
      <c r="AC59" t="s">
        <v>245</v>
      </c>
      <c r="AD59" t="s">
        <v>246</v>
      </c>
      <c r="AE59">
        <v>23.199999999999999</v>
      </c>
      <c r="AF59">
        <v>12.199999999999999</v>
      </c>
      <c r="AG59">
        <v>26.699999999999999</v>
      </c>
      <c r="AH59">
        <v>33.200000000000003</v>
      </c>
      <c r="AI59">
        <v>44.899999999999999</v>
      </c>
      <c r="AJ59">
        <v>33</v>
      </c>
      <c r="AK59">
        <v>30.199999999999999</v>
      </c>
      <c r="AL59">
        <v>28.600000000000001</v>
      </c>
      <c r="AM59"/>
      <c r="AN59"/>
      <c r="AO59"/>
      <c r="AP59"/>
      <c r="AQ59"/>
      <c r="AR59"/>
      <c r="AS59"/>
      <c r="AT59"/>
      <c r="AU59"/>
      <c r="AV59"/>
      <c r="AW59"/>
      <c r="AX59"/>
      <c r="AY59"/>
      <c r="AZ59"/>
      <c r="BA59"/>
      <c r="BB59"/>
      <c r="BC59"/>
      <c r="BD59"/>
      <c r="BE59"/>
      <c r="BF59"/>
      <c r="BG59"/>
      <c r="BH59"/>
      <c r="BI59"/>
    </row>
    <row r="60">
      <c r="A60" t="s">
        <v>417</v>
      </c>
      <c r="B60">
        <v>2011</v>
      </c>
      <c r="C60" t="s">
        <v>421</v>
      </c>
      <c r="D60">
        <v>35</v>
      </c>
      <c r="E60" t="s">
        <v>55</v>
      </c>
      <c r="F60" t="s">
        <v>49</v>
      </c>
      <c r="G60" t="s">
        <v>174</v>
      </c>
      <c r="H60">
        <v>48.399999999999999</v>
      </c>
      <c r="I60">
        <v>67.900000000000006</v>
      </c>
      <c r="J60">
        <v>73</v>
      </c>
      <c r="K60">
        <v>79.400000000000006</v>
      </c>
      <c r="L60">
        <v>93.700000000000003</v>
      </c>
      <c r="M60">
        <v>77.099999999999994</v>
      </c>
      <c r="N60">
        <v>84.799999999999997</v>
      </c>
      <c r="O60">
        <v>89.5</v>
      </c>
      <c r="P60">
        <v>93.900000000000006</v>
      </c>
      <c r="Q60">
        <v>97.599999999999994</v>
      </c>
      <c r="R60">
        <v>42.5</v>
      </c>
      <c r="S60">
        <v>59.200000000000003</v>
      </c>
      <c r="T60">
        <v>65.700000000000003</v>
      </c>
      <c r="U60">
        <v>66.799999999999997</v>
      </c>
      <c r="V60">
        <v>78</v>
      </c>
      <c r="W60" t="s">
        <v>240</v>
      </c>
      <c r="X60" t="s">
        <v>241</v>
      </c>
      <c r="Y60" t="s">
        <v>242</v>
      </c>
      <c r="Z60" t="s">
        <v>414</v>
      </c>
      <c r="AA60" t="s">
        <v>243</v>
      </c>
      <c r="AB60" t="s">
        <v>244</v>
      </c>
      <c r="AC60" t="s">
        <v>245</v>
      </c>
      <c r="AD60" t="s">
        <v>246</v>
      </c>
      <c r="AE60">
        <v>77.299999999999997</v>
      </c>
      <c r="AF60">
        <v>88.400000000000006</v>
      </c>
      <c r="AG60">
        <v>74.200000000000003</v>
      </c>
      <c r="AH60">
        <v>68.099999999999994</v>
      </c>
      <c r="AI60">
        <v>57.799999999999997</v>
      </c>
      <c r="AJ60">
        <v>67.5</v>
      </c>
      <c r="AK60">
        <v>70.5</v>
      </c>
      <c r="AL60">
        <v>72.700000000000003</v>
      </c>
      <c r="AM60"/>
      <c r="AN60"/>
      <c r="AO60"/>
      <c r="AP60"/>
      <c r="AQ60"/>
      <c r="AR60"/>
      <c r="AS60"/>
      <c r="AT60"/>
      <c r="AU60"/>
      <c r="AV60"/>
      <c r="AW60"/>
      <c r="AX60"/>
      <c r="AY60"/>
      <c r="AZ60"/>
      <c r="BA60"/>
      <c r="BB60"/>
      <c r="BC60"/>
      <c r="BD60"/>
      <c r="BE60"/>
      <c r="BF60"/>
      <c r="BG60"/>
      <c r="BH60"/>
      <c r="BI60"/>
    </row>
    <row r="61">
      <c r="A61" t="s">
        <v>417</v>
      </c>
      <c r="B61">
        <v>2011</v>
      </c>
      <c r="C61" t="s">
        <v>421</v>
      </c>
      <c r="D61">
        <v>36</v>
      </c>
      <c r="E61" t="s">
        <v>55</v>
      </c>
      <c r="F61" t="s">
        <v>48</v>
      </c>
      <c r="G61" t="s">
        <v>174</v>
      </c>
      <c r="H61">
        <v>51.600000000000001</v>
      </c>
      <c r="I61">
        <v>32.100000000000001</v>
      </c>
      <c r="J61">
        <v>27</v>
      </c>
      <c r="K61">
        <v>20.600000000000001</v>
      </c>
      <c r="L61">
        <v>6.2999999999999998</v>
      </c>
      <c r="M61">
        <v>22.899999999999999</v>
      </c>
      <c r="N61">
        <v>15.199999999999999</v>
      </c>
      <c r="O61">
        <v>10.5</v>
      </c>
      <c r="P61">
        <v>6.0999999999999996</v>
      </c>
      <c r="Q61">
        <v>2.3999999999999999</v>
      </c>
      <c r="R61">
        <v>57.5</v>
      </c>
      <c r="S61">
        <v>40.799999999999997</v>
      </c>
      <c r="T61">
        <v>34.299999999999997</v>
      </c>
      <c r="U61">
        <v>33.200000000000003</v>
      </c>
      <c r="V61">
        <v>22</v>
      </c>
      <c r="W61" t="s">
        <v>240</v>
      </c>
      <c r="X61" t="s">
        <v>241</v>
      </c>
      <c r="Y61" t="s">
        <v>242</v>
      </c>
      <c r="Z61" t="s">
        <v>414</v>
      </c>
      <c r="AA61" t="s">
        <v>243</v>
      </c>
      <c r="AB61" t="s">
        <v>244</v>
      </c>
      <c r="AC61" t="s">
        <v>245</v>
      </c>
      <c r="AD61" t="s">
        <v>246</v>
      </c>
      <c r="AE61">
        <v>22.699999999999999</v>
      </c>
      <c r="AF61">
        <v>11.6</v>
      </c>
      <c r="AG61">
        <v>25.800000000000001</v>
      </c>
      <c r="AH61">
        <v>31.899999999999999</v>
      </c>
      <c r="AI61">
        <v>42.200000000000003</v>
      </c>
      <c r="AJ61">
        <v>32.5</v>
      </c>
      <c r="AK61">
        <v>29.5</v>
      </c>
      <c r="AL61">
        <v>27.300000000000001</v>
      </c>
      <c r="AM61"/>
      <c r="AN61"/>
      <c r="AO61"/>
      <c r="AP61"/>
      <c r="AQ61"/>
      <c r="AR61"/>
      <c r="AS61"/>
      <c r="AT61"/>
      <c r="AU61"/>
      <c r="AV61"/>
      <c r="AW61"/>
      <c r="AX61"/>
      <c r="AY61"/>
      <c r="AZ61"/>
      <c r="BA61"/>
      <c r="BB61"/>
      <c r="BC61"/>
      <c r="BD61"/>
      <c r="BE61"/>
      <c r="BF61"/>
      <c r="BG61"/>
      <c r="BH61"/>
      <c r="BI61"/>
    </row>
    <row r="62">
      <c r="A62" t="s">
        <v>417</v>
      </c>
      <c r="B62">
        <v>2011</v>
      </c>
      <c r="C62" t="s">
        <v>421</v>
      </c>
      <c r="D62">
        <v>37</v>
      </c>
      <c r="E62" t="s">
        <v>148</v>
      </c>
      <c r="F62" t="s">
        <v>49</v>
      </c>
      <c r="G62" t="s">
        <v>444</v>
      </c>
      <c r="H62">
        <v>64.799999999999997</v>
      </c>
      <c r="I62">
        <v>78.700000000000003</v>
      </c>
      <c r="J62">
        <v>79.799999999999997</v>
      </c>
      <c r="K62">
        <v>84.900000000000006</v>
      </c>
      <c r="L62">
        <v>95.400000000000006</v>
      </c>
      <c r="M62">
        <v>88.799999999999997</v>
      </c>
      <c r="N62">
        <v>90.200000000000003</v>
      </c>
      <c r="O62">
        <v>93.900000000000006</v>
      </c>
      <c r="P62">
        <v>95.799999999999997</v>
      </c>
      <c r="Q62">
        <v>97.799999999999997</v>
      </c>
      <c r="R62">
        <v>59.399999999999999</v>
      </c>
      <c r="S62">
        <v>71.099999999999994</v>
      </c>
      <c r="T62">
        <v>75.900000000000006</v>
      </c>
      <c r="U62">
        <v>73.599999999999994</v>
      </c>
      <c r="V62">
        <v>83</v>
      </c>
      <c r="W62" t="s">
        <v>240</v>
      </c>
      <c r="X62" t="s">
        <v>241</v>
      </c>
      <c r="Y62" t="s">
        <v>242</v>
      </c>
      <c r="Z62" t="s">
        <v>414</v>
      </c>
      <c r="AA62" t="s">
        <v>243</v>
      </c>
      <c r="AB62" t="s">
        <v>244</v>
      </c>
      <c r="AC62" t="s">
        <v>245</v>
      </c>
      <c r="AD62" t="s">
        <v>246</v>
      </c>
      <c r="AE62">
        <v>81.900000000000006</v>
      </c>
      <c r="AF62">
        <v>91.400000000000006</v>
      </c>
      <c r="AG62">
        <v>84.700000000000003</v>
      </c>
      <c r="AH62">
        <v>82.299999999999997</v>
      </c>
      <c r="AI62">
        <v>73.099999999999994</v>
      </c>
      <c r="AJ62">
        <v>85.400000000000006</v>
      </c>
      <c r="AK62">
        <v>77</v>
      </c>
      <c r="AL62">
        <v>85.900000000000006</v>
      </c>
      <c r="AM62"/>
      <c r="AN62"/>
      <c r="AO62"/>
      <c r="AP62"/>
      <c r="AQ62"/>
      <c r="AR62"/>
      <c r="AS62"/>
      <c r="AT62"/>
      <c r="AU62"/>
      <c r="AV62"/>
      <c r="AW62"/>
      <c r="AX62"/>
      <c r="AY62"/>
      <c r="AZ62"/>
      <c r="BA62"/>
      <c r="BB62"/>
      <c r="BC62"/>
      <c r="BD62"/>
      <c r="BE62"/>
      <c r="BF62"/>
      <c r="BG62"/>
      <c r="BH62"/>
      <c r="BI62"/>
    </row>
    <row r="63">
      <c r="A63" t="s">
        <v>417</v>
      </c>
      <c r="B63">
        <v>2011</v>
      </c>
      <c r="C63" t="s">
        <v>421</v>
      </c>
      <c r="D63">
        <v>38</v>
      </c>
      <c r="E63" t="s">
        <v>148</v>
      </c>
      <c r="F63" t="s">
        <v>48</v>
      </c>
      <c r="G63" t="s">
        <v>174</v>
      </c>
      <c r="H63">
        <v>35.200000000000003</v>
      </c>
      <c r="I63">
        <v>21.300000000000001</v>
      </c>
      <c r="J63">
        <v>20.199999999999999</v>
      </c>
      <c r="K63">
        <v>15.1</v>
      </c>
      <c r="L63">
        <v>4.5999999999999996</v>
      </c>
      <c r="M63">
        <v>11.199999999999999</v>
      </c>
      <c r="N63">
        <v>9.8000000000000007</v>
      </c>
      <c r="O63">
        <v>6.0999999999999996</v>
      </c>
      <c r="P63">
        <v>4.2000000000000002</v>
      </c>
      <c r="Q63">
        <v>2.2000000000000002</v>
      </c>
      <c r="R63">
        <v>40.600000000000001</v>
      </c>
      <c r="S63">
        <v>28.899999999999999</v>
      </c>
      <c r="T63">
        <v>24.100000000000001</v>
      </c>
      <c r="U63">
        <v>26.399999999999999</v>
      </c>
      <c r="V63">
        <v>17</v>
      </c>
      <c r="W63" t="s">
        <v>240</v>
      </c>
      <c r="X63" t="s">
        <v>241</v>
      </c>
      <c r="Y63" t="s">
        <v>242</v>
      </c>
      <c r="Z63" t="s">
        <v>414</v>
      </c>
      <c r="AA63" t="s">
        <v>243</v>
      </c>
      <c r="AB63" t="s">
        <v>244</v>
      </c>
      <c r="AC63" t="s">
        <v>245</v>
      </c>
      <c r="AD63" t="s">
        <v>246</v>
      </c>
      <c r="AE63">
        <v>18.100000000000001</v>
      </c>
      <c r="AF63">
        <v>8.5999999999999996</v>
      </c>
      <c r="AG63">
        <v>15.300000000000001</v>
      </c>
      <c r="AH63">
        <v>17.699999999999999</v>
      </c>
      <c r="AI63">
        <v>26.899999999999999</v>
      </c>
      <c r="AJ63">
        <v>14.6</v>
      </c>
      <c r="AK63">
        <v>23</v>
      </c>
      <c r="AL63">
        <v>14.1</v>
      </c>
      <c r="AM63"/>
      <c r="AN63"/>
      <c r="AO63"/>
      <c r="AP63"/>
      <c r="AQ63"/>
      <c r="AR63"/>
      <c r="AS63"/>
      <c r="AT63"/>
      <c r="AU63"/>
      <c r="AV63"/>
      <c r="AW63"/>
      <c r="AX63"/>
      <c r="AY63"/>
      <c r="AZ63"/>
      <c r="BA63"/>
      <c r="BB63"/>
      <c r="BC63"/>
      <c r="BD63"/>
      <c r="BE63"/>
      <c r="BF63"/>
      <c r="BG63"/>
      <c r="BH63"/>
      <c r="BI63"/>
    </row>
    <row r="64">
      <c r="A64" t="s">
        <v>417</v>
      </c>
      <c r="B64">
        <v>2011</v>
      </c>
      <c r="C64" t="s">
        <v>421</v>
      </c>
      <c r="D64">
        <v>41</v>
      </c>
      <c r="E64" t="s">
        <v>56</v>
      </c>
      <c r="F64" t="s">
        <v>49</v>
      </c>
      <c r="G64" t="s">
        <v>174</v>
      </c>
      <c r="H64">
        <v>9.8000000000000007</v>
      </c>
      <c r="I64">
        <v>3.6000000000000001</v>
      </c>
      <c r="J64">
        <v>2</v>
      </c>
      <c r="K64">
        <v>0.80000000000000004</v>
      </c>
      <c r="L64">
        <v>0.29999999999999999</v>
      </c>
      <c r="M64">
        <v>2.1000000000000001</v>
      </c>
      <c r="N64">
        <v>0.80000000000000004</v>
      </c>
      <c r="O64">
        <v>0.29999999999999999</v>
      </c>
      <c r="P64">
        <v>0</v>
      </c>
      <c r="Q64">
        <v>0</v>
      </c>
      <c r="R64">
        <v>10.9</v>
      </c>
      <c r="S64">
        <v>7.0999999999999996</v>
      </c>
      <c r="T64">
        <v>3.2999999999999998</v>
      </c>
      <c r="U64">
        <v>2.5</v>
      </c>
      <c r="V64">
        <v>1.3</v>
      </c>
      <c r="W64" t="s">
        <v>240</v>
      </c>
      <c r="X64" t="s">
        <v>241</v>
      </c>
      <c r="Y64" t="s">
        <v>242</v>
      </c>
      <c r="Z64" t="s">
        <v>414</v>
      </c>
      <c r="AA64" t="s">
        <v>243</v>
      </c>
      <c r="AB64" t="s">
        <v>244</v>
      </c>
      <c r="AC64" t="s">
        <v>245</v>
      </c>
      <c r="AD64" t="s">
        <v>246</v>
      </c>
      <c r="AE64">
        <v>0.69999999999999996</v>
      </c>
      <c r="AF64">
        <v>0.69999999999999996</v>
      </c>
      <c r="AG64">
        <v>4.2999999999999998</v>
      </c>
      <c r="AH64">
        <v>6.2999999999999998</v>
      </c>
      <c r="AI64">
        <v>5</v>
      </c>
      <c r="AJ64">
        <v>5.2999999999999998</v>
      </c>
      <c r="AK64">
        <v>1.6000000000000001</v>
      </c>
      <c r="AL64">
        <v>5.5999999999999996</v>
      </c>
      <c r="AM64"/>
      <c r="AN64"/>
      <c r="AO64"/>
      <c r="AP64"/>
      <c r="AQ64"/>
      <c r="AR64"/>
      <c r="AS64"/>
      <c r="AT64"/>
      <c r="AU64"/>
      <c r="AV64"/>
      <c r="AW64"/>
      <c r="AX64"/>
      <c r="AY64"/>
      <c r="AZ64"/>
      <c r="BA64"/>
      <c r="BB64"/>
      <c r="BC64"/>
      <c r="BD64"/>
      <c r="BE64"/>
      <c r="BF64"/>
      <c r="BG64"/>
      <c r="BH64"/>
      <c r="BI64"/>
    </row>
    <row r="65">
      <c r="A65" t="s">
        <v>417</v>
      </c>
      <c r="B65">
        <v>2011</v>
      </c>
      <c r="C65" t="s">
        <v>421</v>
      </c>
      <c r="D65">
        <v>42</v>
      </c>
      <c r="E65" t="s">
        <v>56</v>
      </c>
      <c r="F65" t="s">
        <v>48</v>
      </c>
      <c r="G65" t="s">
        <v>434</v>
      </c>
      <c r="H65">
        <v>90.200000000000003</v>
      </c>
      <c r="I65">
        <v>96.400000000000006</v>
      </c>
      <c r="J65">
        <v>98</v>
      </c>
      <c r="K65">
        <v>99.200000000000003</v>
      </c>
      <c r="L65">
        <v>99.700000000000003</v>
      </c>
      <c r="M65">
        <v>97.900000000000006</v>
      </c>
      <c r="N65">
        <v>99.200000000000003</v>
      </c>
      <c r="O65">
        <v>99.700000000000003</v>
      </c>
      <c r="P65">
        <v>100</v>
      </c>
      <c r="Q65">
        <v>100</v>
      </c>
      <c r="R65">
        <v>89.099999999999994</v>
      </c>
      <c r="S65">
        <v>92.900000000000006</v>
      </c>
      <c r="T65">
        <v>96.700000000000003</v>
      </c>
      <c r="U65">
        <v>97.5</v>
      </c>
      <c r="V65">
        <v>98.700000000000003</v>
      </c>
      <c r="W65" t="s">
        <v>240</v>
      </c>
      <c r="X65" t="s">
        <v>241</v>
      </c>
      <c r="Y65" t="s">
        <v>242</v>
      </c>
      <c r="Z65" t="s">
        <v>414</v>
      </c>
      <c r="AA65" t="s">
        <v>243</v>
      </c>
      <c r="AB65" t="s">
        <v>244</v>
      </c>
      <c r="AC65" t="s">
        <v>245</v>
      </c>
      <c r="AD65" t="s">
        <v>246</v>
      </c>
      <c r="AE65">
        <v>99.299999999999997</v>
      </c>
      <c r="AF65">
        <v>99.299999999999997</v>
      </c>
      <c r="AG65">
        <v>95.700000000000003</v>
      </c>
      <c r="AH65">
        <v>93.700000000000003</v>
      </c>
      <c r="AI65">
        <v>95</v>
      </c>
      <c r="AJ65">
        <v>94.700000000000003</v>
      </c>
      <c r="AK65">
        <v>98.400000000000006</v>
      </c>
      <c r="AL65">
        <v>94.400000000000006</v>
      </c>
      <c r="AM65"/>
      <c r="AN65"/>
      <c r="AO65"/>
      <c r="AP65"/>
      <c r="AQ65"/>
      <c r="AR65"/>
      <c r="AS65"/>
      <c r="AT65"/>
      <c r="AU65"/>
      <c r="AV65"/>
      <c r="AW65"/>
      <c r="AX65"/>
      <c r="AY65"/>
      <c r="AZ65"/>
      <c r="BA65"/>
      <c r="BB65"/>
      <c r="BC65"/>
      <c r="BD65"/>
      <c r="BE65"/>
      <c r="BF65"/>
      <c r="BG65"/>
      <c r="BH65"/>
      <c r="BI65"/>
    </row>
    <row r="66">
      <c r="A66" t="s">
        <v>417</v>
      </c>
      <c r="B66">
        <v>2011</v>
      </c>
      <c r="C66" t="s">
        <v>421</v>
      </c>
      <c r="D66">
        <v>58</v>
      </c>
      <c r="E66" t="s">
        <v>247</v>
      </c>
      <c r="F66" t="s">
        <v>248</v>
      </c>
      <c r="G66" t="s">
        <v>174</v>
      </c>
      <c r="H66">
        <v>23.5</v>
      </c>
      <c r="I66">
        <v>43.899999999999999</v>
      </c>
      <c r="J66">
        <v>51</v>
      </c>
      <c r="K66">
        <v>61.100000000000001</v>
      </c>
      <c r="L66">
        <v>86.400000000000006</v>
      </c>
      <c r="M66">
        <v>54.100000000000001</v>
      </c>
      <c r="N66">
        <v>70.400000000000006</v>
      </c>
      <c r="O66">
        <v>74.900000000000006</v>
      </c>
      <c r="P66">
        <v>84.900000000000006</v>
      </c>
      <c r="Q66">
        <v>93.900000000000006</v>
      </c>
      <c r="R66">
        <v>18</v>
      </c>
      <c r="S66">
        <v>33.899999999999999</v>
      </c>
      <c r="T66">
        <v>40.700000000000003</v>
      </c>
      <c r="U66">
        <v>42.5</v>
      </c>
      <c r="V66">
        <v>60.600000000000001</v>
      </c>
      <c r="W66" t="s">
        <v>240</v>
      </c>
      <c r="X66" t="s">
        <v>241</v>
      </c>
      <c r="Y66" t="s">
        <v>242</v>
      </c>
      <c r="Z66" t="s">
        <v>414</v>
      </c>
      <c r="AA66" t="s">
        <v>243</v>
      </c>
      <c r="AB66" t="s">
        <v>244</v>
      </c>
      <c r="AC66" t="s">
        <v>245</v>
      </c>
      <c r="AD66" t="s">
        <v>246</v>
      </c>
      <c r="AE66">
        <v>61.5</v>
      </c>
      <c r="AF66">
        <v>86.099999999999994</v>
      </c>
      <c r="AG66">
        <v>49.100000000000001</v>
      </c>
      <c r="AH66">
        <v>52.899999999999999</v>
      </c>
      <c r="AI66">
        <v>35.200000000000003</v>
      </c>
      <c r="AJ66">
        <v>49.100000000000001</v>
      </c>
      <c r="AK66">
        <v>53.5</v>
      </c>
      <c r="AL66">
        <v>41.399999999999999</v>
      </c>
      <c r="AM66"/>
      <c r="AN66"/>
      <c r="AO66"/>
      <c r="AP66"/>
      <c r="AQ66"/>
      <c r="AR66"/>
      <c r="AS66"/>
      <c r="AT66"/>
      <c r="AU66"/>
      <c r="AV66"/>
      <c r="AW66"/>
      <c r="AX66"/>
      <c r="AY66"/>
      <c r="AZ66"/>
      <c r="BA66"/>
      <c r="BB66"/>
      <c r="BC66"/>
      <c r="BD66"/>
      <c r="BE66"/>
      <c r="BF66"/>
      <c r="BG66"/>
      <c r="BH66"/>
      <c r="BI66"/>
    </row>
    <row r="67">
      <c r="A67" t="s">
        <v>417</v>
      </c>
      <c r="B67">
        <v>2011</v>
      </c>
      <c r="C67" t="s">
        <v>421</v>
      </c>
      <c r="D67">
        <v>59</v>
      </c>
      <c r="E67" t="s">
        <v>247</v>
      </c>
      <c r="F67" t="s">
        <v>249</v>
      </c>
      <c r="G67" t="s">
        <v>174</v>
      </c>
      <c r="H67">
        <v>23</v>
      </c>
      <c r="I67">
        <v>23.100000000000001</v>
      </c>
      <c r="J67">
        <v>21</v>
      </c>
      <c r="K67">
        <v>17.800000000000001</v>
      </c>
      <c r="L67">
        <v>7</v>
      </c>
      <c r="M67">
        <v>22.100000000000001</v>
      </c>
      <c r="N67">
        <v>14.300000000000001</v>
      </c>
      <c r="O67">
        <v>14.4</v>
      </c>
      <c r="P67">
        <v>9</v>
      </c>
      <c r="Q67">
        <v>3.6000000000000001</v>
      </c>
      <c r="R67">
        <v>22.100000000000001</v>
      </c>
      <c r="S67">
        <v>24.100000000000001</v>
      </c>
      <c r="T67">
        <v>23.600000000000001</v>
      </c>
      <c r="U67">
        <v>23.5</v>
      </c>
      <c r="V67">
        <v>16.300000000000001</v>
      </c>
      <c r="W67" t="s">
        <v>240</v>
      </c>
      <c r="X67" t="s">
        <v>241</v>
      </c>
      <c r="Y67" t="s">
        <v>242</v>
      </c>
      <c r="Z67" t="s">
        <v>414</v>
      </c>
      <c r="AA67" t="s">
        <v>243</v>
      </c>
      <c r="AB67" t="s">
        <v>244</v>
      </c>
      <c r="AC67" t="s">
        <v>245</v>
      </c>
      <c r="AD67" t="s">
        <v>246</v>
      </c>
      <c r="AE67">
        <v>15.300000000000001</v>
      </c>
      <c r="AF67">
        <v>1.7</v>
      </c>
      <c r="AG67">
        <v>24.199999999999999</v>
      </c>
      <c r="AH67">
        <v>14</v>
      </c>
      <c r="AI67">
        <v>19.899999999999999</v>
      </c>
      <c r="AJ67">
        <v>17.899999999999999</v>
      </c>
      <c r="AK67">
        <v>16.300000000000001</v>
      </c>
      <c r="AL67">
        <v>30</v>
      </c>
      <c r="AM67"/>
      <c r="AN67"/>
      <c r="AO67"/>
      <c r="AP67"/>
      <c r="AQ67"/>
      <c r="AR67"/>
      <c r="AS67"/>
      <c r="AT67"/>
      <c r="AU67"/>
      <c r="AV67"/>
      <c r="AW67"/>
      <c r="AX67"/>
      <c r="AY67"/>
      <c r="AZ67"/>
      <c r="BA67"/>
      <c r="BB67"/>
      <c r="BC67"/>
      <c r="BD67"/>
      <c r="BE67"/>
      <c r="BF67"/>
      <c r="BG67"/>
      <c r="BH67"/>
      <c r="BI67"/>
    </row>
    <row r="68">
      <c r="A68" t="s">
        <v>417</v>
      </c>
      <c r="B68">
        <v>2011</v>
      </c>
      <c r="C68" t="s">
        <v>421</v>
      </c>
      <c r="D68">
        <v>60</v>
      </c>
      <c r="E68" t="s">
        <v>247</v>
      </c>
      <c r="F68" t="s">
        <v>250</v>
      </c>
      <c r="G68" t="s">
        <v>174</v>
      </c>
      <c r="H68">
        <v>2.6000000000000001</v>
      </c>
      <c r="I68">
        <v>2.8999999999999999</v>
      </c>
      <c r="J68">
        <v>2.7999999999999998</v>
      </c>
      <c r="K68">
        <v>1.5</v>
      </c>
      <c r="L68">
        <v>0.20000000000000001</v>
      </c>
      <c r="M68">
        <v>2.6000000000000001</v>
      </c>
      <c r="N68">
        <v>2.1000000000000001</v>
      </c>
      <c r="O68">
        <v>0.40000000000000002</v>
      </c>
      <c r="P68">
        <v>0</v>
      </c>
      <c r="Q68">
        <v>0.20000000000000001</v>
      </c>
      <c r="R68">
        <v>2.3999999999999999</v>
      </c>
      <c r="S68">
        <v>2.5</v>
      </c>
      <c r="T68">
        <v>3.7000000000000002</v>
      </c>
      <c r="U68">
        <v>2.6000000000000001</v>
      </c>
      <c r="V68">
        <v>1.7</v>
      </c>
      <c r="W68" t="s">
        <v>240</v>
      </c>
      <c r="X68" t="s">
        <v>241</v>
      </c>
      <c r="Y68" t="s">
        <v>242</v>
      </c>
      <c r="Z68" t="s">
        <v>414</v>
      </c>
      <c r="AA68" t="s">
        <v>243</v>
      </c>
      <c r="AB68" t="s">
        <v>244</v>
      </c>
      <c r="AC68" t="s">
        <v>245</v>
      </c>
      <c r="AD68" t="s">
        <v>246</v>
      </c>
      <c r="AE68">
        <v>3.2000000000000002</v>
      </c>
      <c r="AF68">
        <v>0.40000000000000002</v>
      </c>
      <c r="AG68">
        <v>2.7000000000000002</v>
      </c>
      <c r="AH68">
        <v>3.5</v>
      </c>
      <c r="AI68">
        <v>1.3</v>
      </c>
      <c r="AJ68">
        <v>0</v>
      </c>
      <c r="AK68">
        <v>1</v>
      </c>
      <c r="AL68">
        <v>2.2000000000000002</v>
      </c>
      <c r="AM68"/>
      <c r="AN68"/>
      <c r="AO68"/>
      <c r="AP68"/>
      <c r="AQ68"/>
      <c r="AR68"/>
      <c r="AS68"/>
      <c r="AT68"/>
      <c r="AU68"/>
      <c r="AV68"/>
      <c r="AW68"/>
      <c r="AX68"/>
      <c r="AY68"/>
      <c r="AZ68"/>
      <c r="BA68"/>
      <c r="BB68"/>
      <c r="BC68"/>
      <c r="BD68"/>
      <c r="BE68"/>
      <c r="BF68"/>
      <c r="BG68"/>
      <c r="BH68"/>
      <c r="BI68"/>
    </row>
    <row r="69">
      <c r="A69" t="s">
        <v>417</v>
      </c>
      <c r="B69">
        <v>2011</v>
      </c>
      <c r="C69" t="s">
        <v>421</v>
      </c>
      <c r="D69">
        <v>61</v>
      </c>
      <c r="E69" t="s">
        <v>247</v>
      </c>
      <c r="F69" t="s">
        <v>251</v>
      </c>
      <c r="G69" t="s">
        <v>174</v>
      </c>
      <c r="H69">
        <v>19.699999999999999</v>
      </c>
      <c r="I69">
        <v>14.1</v>
      </c>
      <c r="J69">
        <v>14.9</v>
      </c>
      <c r="K69">
        <v>12.199999999999999</v>
      </c>
      <c r="L69">
        <v>3.6000000000000001</v>
      </c>
      <c r="M69">
        <v>6.2000000000000002</v>
      </c>
      <c r="N69">
        <v>6.5</v>
      </c>
      <c r="O69">
        <v>5.4000000000000004</v>
      </c>
      <c r="P69">
        <v>3.6000000000000001</v>
      </c>
      <c r="Q69">
        <v>1.6000000000000001</v>
      </c>
      <c r="R69">
        <v>21.600000000000001</v>
      </c>
      <c r="S69">
        <v>19</v>
      </c>
      <c r="T69">
        <v>15.800000000000001</v>
      </c>
      <c r="U69">
        <v>20.600000000000001</v>
      </c>
      <c r="V69">
        <v>13.199999999999999</v>
      </c>
      <c r="W69" t="s">
        <v>240</v>
      </c>
      <c r="X69" t="s">
        <v>241</v>
      </c>
      <c r="Y69" t="s">
        <v>242</v>
      </c>
      <c r="Z69" t="s">
        <v>414</v>
      </c>
      <c r="AA69" t="s">
        <v>243</v>
      </c>
      <c r="AB69" t="s">
        <v>244</v>
      </c>
      <c r="AC69" t="s">
        <v>245</v>
      </c>
      <c r="AD69" t="s">
        <v>246</v>
      </c>
      <c r="AE69">
        <v>13.800000000000001</v>
      </c>
      <c r="AF69">
        <v>3.7999999999999998</v>
      </c>
      <c r="AG69">
        <v>9.6999999999999993</v>
      </c>
      <c r="AH69">
        <v>10</v>
      </c>
      <c r="AI69">
        <v>9.5</v>
      </c>
      <c r="AJ69">
        <v>11.300000000000001</v>
      </c>
      <c r="AK69">
        <v>19.899999999999999</v>
      </c>
      <c r="AL69">
        <v>9.8000000000000007</v>
      </c>
      <c r="AM69"/>
      <c r="AN69"/>
      <c r="AO69"/>
      <c r="AP69"/>
      <c r="AQ69"/>
      <c r="AR69"/>
      <c r="AS69"/>
      <c r="AT69"/>
      <c r="AU69"/>
      <c r="AV69"/>
      <c r="AW69"/>
      <c r="AX69"/>
      <c r="AY69"/>
      <c r="AZ69"/>
      <c r="BA69"/>
      <c r="BB69"/>
      <c r="BC69"/>
      <c r="BD69"/>
      <c r="BE69"/>
      <c r="BF69"/>
      <c r="BG69"/>
      <c r="BH69"/>
      <c r="BI69"/>
    </row>
    <row r="70">
      <c r="A70" t="s">
        <v>417</v>
      </c>
      <c r="B70">
        <v>2011</v>
      </c>
      <c r="C70" t="s">
        <v>421</v>
      </c>
      <c r="D70">
        <v>62</v>
      </c>
      <c r="E70" t="s">
        <v>247</v>
      </c>
      <c r="F70" t="s">
        <v>252</v>
      </c>
      <c r="G70" t="s">
        <v>174</v>
      </c>
      <c r="H70">
        <v>20.5</v>
      </c>
      <c r="I70">
        <v>9.4000000000000004</v>
      </c>
      <c r="J70">
        <v>6.0999999999999996</v>
      </c>
      <c r="K70">
        <v>4.2000000000000002</v>
      </c>
      <c r="L70">
        <v>1</v>
      </c>
      <c r="M70">
        <v>2.3999999999999999</v>
      </c>
      <c r="N70">
        <v>1.8999999999999999</v>
      </c>
      <c r="O70">
        <v>2</v>
      </c>
      <c r="P70">
        <v>0.59999999999999998</v>
      </c>
      <c r="Q70">
        <v>0</v>
      </c>
      <c r="R70">
        <v>25.600000000000001</v>
      </c>
      <c r="S70">
        <v>13.699999999999999</v>
      </c>
      <c r="T70">
        <v>10.9</v>
      </c>
      <c r="U70">
        <v>7.2000000000000002</v>
      </c>
      <c r="V70">
        <v>5.0999999999999996</v>
      </c>
      <c r="W70" t="s">
        <v>240</v>
      </c>
      <c r="X70" t="s">
        <v>241</v>
      </c>
      <c r="Y70" t="s">
        <v>242</v>
      </c>
      <c r="Z70" t="s">
        <v>414</v>
      </c>
      <c r="AA70" t="s">
        <v>243</v>
      </c>
      <c r="AB70" t="s">
        <v>244</v>
      </c>
      <c r="AC70" t="s">
        <v>245</v>
      </c>
      <c r="AD70" t="s">
        <v>246</v>
      </c>
      <c r="AE70">
        <v>1.2</v>
      </c>
      <c r="AF70">
        <v>0.59999999999999998</v>
      </c>
      <c r="AG70">
        <v>9.3000000000000007</v>
      </c>
      <c r="AH70">
        <v>14.9</v>
      </c>
      <c r="AI70">
        <v>18.800000000000001</v>
      </c>
      <c r="AJ70">
        <v>16.100000000000001</v>
      </c>
      <c r="AK70">
        <v>6</v>
      </c>
      <c r="AL70">
        <v>12.300000000000001</v>
      </c>
      <c r="AM70"/>
      <c r="AN70"/>
      <c r="AO70"/>
      <c r="AP70"/>
      <c r="AQ70"/>
      <c r="AR70"/>
      <c r="AS70"/>
      <c r="AT70"/>
      <c r="AU70"/>
      <c r="AV70"/>
      <c r="AW70"/>
      <c r="AX70"/>
      <c r="AY70"/>
      <c r="AZ70"/>
      <c r="BA70"/>
      <c r="BB70"/>
      <c r="BC70"/>
      <c r="BD70"/>
      <c r="BE70"/>
      <c r="BF70"/>
      <c r="BG70"/>
      <c r="BH70"/>
      <c r="BI70"/>
    </row>
    <row r="71">
      <c r="A71" t="s">
        <v>417</v>
      </c>
      <c r="B71">
        <v>2011</v>
      </c>
      <c r="C71" t="s">
        <v>421</v>
      </c>
      <c r="D71">
        <v>63</v>
      </c>
      <c r="E71" t="s">
        <v>247</v>
      </c>
      <c r="F71" t="s">
        <v>253</v>
      </c>
      <c r="G71" t="s">
        <v>174</v>
      </c>
      <c r="H71">
        <v>1</v>
      </c>
      <c r="I71">
        <v>0.20000000000000001</v>
      </c>
      <c r="J71">
        <v>0.40000000000000002</v>
      </c>
      <c r="K71">
        <v>0.5</v>
      </c>
      <c r="L71">
        <v>0.59999999999999998</v>
      </c>
      <c r="M71">
        <v>0.90000000000000002</v>
      </c>
      <c r="N71">
        <v>0.5</v>
      </c>
      <c r="O71">
        <v>0.20000000000000001</v>
      </c>
      <c r="P71">
        <v>0.59999999999999998</v>
      </c>
      <c r="Q71">
        <v>0.29999999999999999</v>
      </c>
      <c r="R71">
        <v>1</v>
      </c>
      <c r="S71">
        <v>0.10000000000000001</v>
      </c>
      <c r="T71">
        <v>0.29999999999999999</v>
      </c>
      <c r="U71">
        <v>0.5</v>
      </c>
      <c r="V71">
        <v>0.90000000000000002</v>
      </c>
      <c r="W71" t="s">
        <v>240</v>
      </c>
      <c r="X71" t="s">
        <v>241</v>
      </c>
      <c r="Y71" t="s">
        <v>242</v>
      </c>
      <c r="Z71" t="s">
        <v>414</v>
      </c>
      <c r="AA71" t="s">
        <v>243</v>
      </c>
      <c r="AB71" t="s">
        <v>244</v>
      </c>
      <c r="AC71" t="s">
        <v>245</v>
      </c>
      <c r="AD71" t="s">
        <v>246</v>
      </c>
      <c r="AE71">
        <v>0.40000000000000002</v>
      </c>
      <c r="AF71">
        <v>4.4000000000000004</v>
      </c>
      <c r="AG71">
        <v>0.80000000000000004</v>
      </c>
      <c r="AH71">
        <v>0</v>
      </c>
      <c r="AI71">
        <v>0</v>
      </c>
      <c r="AJ71">
        <v>0</v>
      </c>
      <c r="AK71">
        <v>0</v>
      </c>
      <c r="AL71">
        <v>0</v>
      </c>
      <c r="AM71"/>
      <c r="AN71"/>
      <c r="AO71"/>
      <c r="AP71"/>
      <c r="AQ71"/>
      <c r="AR71"/>
      <c r="AS71"/>
      <c r="AT71"/>
      <c r="AU71"/>
      <c r="AV71"/>
      <c r="AW71"/>
      <c r="AX71"/>
      <c r="AY71"/>
      <c r="AZ71"/>
      <c r="BA71"/>
      <c r="BB71"/>
      <c r="BC71"/>
      <c r="BD71"/>
      <c r="BE71"/>
      <c r="BF71"/>
      <c r="BG71"/>
      <c r="BH71"/>
      <c r="BI71"/>
    </row>
    <row r="72">
      <c r="A72" t="s">
        <v>417</v>
      </c>
      <c r="B72">
        <v>2011</v>
      </c>
      <c r="C72" t="s">
        <v>421</v>
      </c>
      <c r="D72">
        <v>64</v>
      </c>
      <c r="E72" t="s">
        <v>247</v>
      </c>
      <c r="F72" t="s">
        <v>254</v>
      </c>
      <c r="G72" t="s">
        <v>174</v>
      </c>
      <c r="H72">
        <v>2.2999999999999998</v>
      </c>
      <c r="I72">
        <v>1.2</v>
      </c>
      <c r="J72">
        <v>0.69999999999999996</v>
      </c>
      <c r="K72">
        <v>0.20000000000000001</v>
      </c>
      <c r="L72">
        <v>0.10000000000000001</v>
      </c>
      <c r="M72">
        <v>0.10000000000000001</v>
      </c>
      <c r="N72">
        <v>0.20000000000000001</v>
      </c>
      <c r="O72">
        <v>0.10000000000000001</v>
      </c>
      <c r="P72">
        <v>0</v>
      </c>
      <c r="Q72">
        <v>0.20000000000000001</v>
      </c>
      <c r="R72">
        <v>2.8999999999999999</v>
      </c>
      <c r="S72">
        <v>2</v>
      </c>
      <c r="T72">
        <v>1.3999999999999999</v>
      </c>
      <c r="U72">
        <v>0.5</v>
      </c>
      <c r="V72">
        <v>0.20000000000000001</v>
      </c>
      <c r="W72" t="s">
        <v>240</v>
      </c>
      <c r="X72" t="s">
        <v>241</v>
      </c>
      <c r="Y72" t="s">
        <v>242</v>
      </c>
      <c r="Z72" t="s">
        <v>414</v>
      </c>
      <c r="AA72" t="s">
        <v>243</v>
      </c>
      <c r="AB72" t="s">
        <v>244</v>
      </c>
      <c r="AC72" t="s">
        <v>245</v>
      </c>
      <c r="AD72" t="s">
        <v>246</v>
      </c>
      <c r="AE72">
        <v>0</v>
      </c>
      <c r="AF72">
        <v>0.10000000000000001</v>
      </c>
      <c r="AG72">
        <v>0.40000000000000002</v>
      </c>
      <c r="AH72">
        <v>0.90000000000000002</v>
      </c>
      <c r="AI72">
        <v>9.6999999999999993</v>
      </c>
      <c r="AJ72">
        <v>0.20000000000000001</v>
      </c>
      <c r="AK72">
        <v>0.10000000000000001</v>
      </c>
      <c r="AL72">
        <v>0</v>
      </c>
      <c r="AM72"/>
      <c r="AN72"/>
      <c r="AO72"/>
      <c r="AP72"/>
      <c r="AQ72"/>
      <c r="AR72"/>
      <c r="AS72"/>
      <c r="AT72"/>
      <c r="AU72"/>
      <c r="AV72"/>
      <c r="AW72"/>
      <c r="AX72"/>
      <c r="AY72"/>
      <c r="AZ72"/>
      <c r="BA72"/>
      <c r="BB72"/>
      <c r="BC72"/>
      <c r="BD72"/>
      <c r="BE72"/>
      <c r="BF72"/>
      <c r="BG72"/>
      <c r="BH72"/>
      <c r="BI72"/>
    </row>
    <row r="73">
      <c r="A73" t="s">
        <v>417</v>
      </c>
      <c r="B73">
        <v>2011</v>
      </c>
      <c r="C73" t="s">
        <v>421</v>
      </c>
      <c r="D73">
        <v>65</v>
      </c>
      <c r="E73" t="s">
        <v>247</v>
      </c>
      <c r="F73" t="s">
        <v>255</v>
      </c>
      <c r="G73" t="s">
        <v>174</v>
      </c>
      <c r="H73">
        <v>7.2999999999999998</v>
      </c>
      <c r="I73">
        <v>5.4000000000000004</v>
      </c>
      <c r="J73">
        <v>3.2000000000000002</v>
      </c>
      <c r="K73">
        <v>2.7000000000000002</v>
      </c>
      <c r="L73">
        <v>1</v>
      </c>
      <c r="M73">
        <v>11.6</v>
      </c>
      <c r="N73">
        <v>4.2000000000000002</v>
      </c>
      <c r="O73">
        <v>2.7000000000000002</v>
      </c>
      <c r="P73">
        <v>1.3</v>
      </c>
      <c r="Q73">
        <v>0.29999999999999999</v>
      </c>
      <c r="R73">
        <v>6.4000000000000004</v>
      </c>
      <c r="S73">
        <v>4.7000000000000002</v>
      </c>
      <c r="T73">
        <v>3.6000000000000001</v>
      </c>
      <c r="U73">
        <v>2.6000000000000001</v>
      </c>
      <c r="V73">
        <v>2</v>
      </c>
      <c r="W73" t="s">
        <v>240</v>
      </c>
      <c r="X73" t="s">
        <v>241</v>
      </c>
      <c r="Y73" t="s">
        <v>242</v>
      </c>
      <c r="Z73" t="s">
        <v>414</v>
      </c>
      <c r="AA73" t="s">
        <v>243</v>
      </c>
      <c r="AB73" t="s">
        <v>244</v>
      </c>
      <c r="AC73" t="s">
        <v>245</v>
      </c>
      <c r="AD73" t="s">
        <v>246</v>
      </c>
      <c r="AE73">
        <v>4.5999999999999996</v>
      </c>
      <c r="AF73">
        <v>2.8999999999999999</v>
      </c>
      <c r="AG73">
        <v>3.7999999999999998</v>
      </c>
      <c r="AH73">
        <v>3.8999999999999999</v>
      </c>
      <c r="AI73">
        <v>5.5999999999999996</v>
      </c>
      <c r="AJ73">
        <v>5.4000000000000004</v>
      </c>
      <c r="AK73">
        <v>3.2000000000000002</v>
      </c>
      <c r="AL73">
        <v>4.2999999999999998</v>
      </c>
      <c r="AM73"/>
      <c r="AN73"/>
      <c r="AO73"/>
      <c r="AP73"/>
      <c r="AQ73"/>
      <c r="AR73"/>
      <c r="AS73"/>
      <c r="AT73"/>
      <c r="AU73"/>
      <c r="AV73"/>
      <c r="AW73"/>
      <c r="AX73"/>
      <c r="AY73"/>
      <c r="AZ73"/>
      <c r="BA73"/>
      <c r="BB73"/>
      <c r="BC73"/>
      <c r="BD73"/>
      <c r="BE73"/>
      <c r="BF73"/>
      <c r="BG73"/>
      <c r="BH73"/>
      <c r="BI73"/>
    </row>
    <row r="74">
      <c r="A74" t="s">
        <v>417</v>
      </c>
      <c r="B74">
        <v>2011</v>
      </c>
      <c r="C74" t="s">
        <v>421</v>
      </c>
      <c r="D74">
        <v>122</v>
      </c>
      <c r="E74" t="s">
        <v>18</v>
      </c>
      <c r="F74" t="s">
        <v>14</v>
      </c>
      <c r="G74" t="s">
        <v>435</v>
      </c>
      <c r="H74">
        <v>44.258335930196317</v>
      </c>
      <c r="I74">
        <v>52.290254732414112</v>
      </c>
      <c r="J74">
        <v>67.855759547602446</v>
      </c>
      <c r="K74">
        <v>81.158397993573161</v>
      </c>
      <c r="L74">
        <v>96.123577995948253</v>
      </c>
      <c r="M74">
        <v>69.688644688644686</v>
      </c>
      <c r="N74">
        <v>83.844747002641739</v>
      </c>
      <c r="O74">
        <v>91.584357992340244</v>
      </c>
      <c r="P74">
        <v>96.140564696323381</v>
      </c>
      <c r="Q74">
        <v>99.341038118410395</v>
      </c>
      <c r="R74">
        <v>39.81024667931689</v>
      </c>
      <c r="S74">
        <v>42.590238942552112</v>
      </c>
      <c r="T74">
        <v>52.61127971674253</v>
      </c>
      <c r="U74">
        <v>63.948362720403018</v>
      </c>
      <c r="V74">
        <v>80.754143995950912</v>
      </c>
      <c r="W74" t="s">
        <v>240</v>
      </c>
      <c r="X74" t="s">
        <v>241</v>
      </c>
      <c r="Y74" t="s">
        <v>242</v>
      </c>
      <c r="Z74" t="s">
        <v>414</v>
      </c>
      <c r="AA74" t="s">
        <v>243</v>
      </c>
      <c r="AB74" t="s">
        <v>244</v>
      </c>
      <c r="AC74" t="s">
        <v>245</v>
      </c>
      <c r="AD74" t="s">
        <v>246</v>
      </c>
      <c r="AE74">
        <v>84.294774992449419</v>
      </c>
      <c r="AF74">
        <v>91.61057692307692</v>
      </c>
      <c r="AG74">
        <v>68.057596238612987</v>
      </c>
      <c r="AH74">
        <v>56.261075014766689</v>
      </c>
      <c r="AI74">
        <v>57.457059069962291</v>
      </c>
      <c r="AJ74">
        <v>52.233009708737868</v>
      </c>
      <c r="AK74">
        <v>65.163369882638165</v>
      </c>
      <c r="AL74">
        <v>60.759987515605488</v>
      </c>
      <c r="AM74"/>
      <c r="AN74"/>
      <c r="AO74"/>
      <c r="AP74"/>
      <c r="AQ74"/>
      <c r="AR74"/>
      <c r="AS74"/>
      <c r="AT74"/>
      <c r="AU74"/>
      <c r="AV74"/>
      <c r="AW74"/>
      <c r="AX74"/>
      <c r="AY74"/>
      <c r="AZ74"/>
      <c r="BA74"/>
      <c r="BB74"/>
      <c r="BC74"/>
      <c r="BD74"/>
      <c r="BE74"/>
      <c r="BF74"/>
      <c r="BG74"/>
      <c r="BH74"/>
      <c r="BI74"/>
    </row>
    <row r="75">
      <c r="A75" t="s">
        <v>417</v>
      </c>
      <c r="B75">
        <v>2011</v>
      </c>
      <c r="C75" t="s">
        <v>421</v>
      </c>
      <c r="D75">
        <v>123</v>
      </c>
      <c r="E75" t="s">
        <v>18</v>
      </c>
      <c r="F75" t="s">
        <v>51</v>
      </c>
      <c r="G75" t="s">
        <v>174</v>
      </c>
      <c r="H75">
        <v>55.741664069803683</v>
      </c>
      <c r="I75">
        <v>47.709745267585888</v>
      </c>
      <c r="J75">
        <v>32.144240452397547</v>
      </c>
      <c r="K75">
        <v>18.841602006426839</v>
      </c>
      <c r="L75">
        <v>3.8764220040517379</v>
      </c>
      <c r="M75">
        <v>30.31135531135531</v>
      </c>
      <c r="N75">
        <v>16.155252997358261</v>
      </c>
      <c r="O75">
        <v>8.4156420076597449</v>
      </c>
      <c r="P75">
        <v>3.8594353036766198</v>
      </c>
      <c r="Q75">
        <v>0.65896188158961888</v>
      </c>
      <c r="R75">
        <v>60.18975332068311</v>
      </c>
      <c r="S75">
        <v>57.409761057447888</v>
      </c>
      <c r="T75">
        <v>47.388720283257463</v>
      </c>
      <c r="U75">
        <v>36.051637279596967</v>
      </c>
      <c r="V75">
        <v>19.245856004049099</v>
      </c>
      <c r="W75" t="s">
        <v>240</v>
      </c>
      <c r="X75" t="s">
        <v>241</v>
      </c>
      <c r="Y75" t="s">
        <v>242</v>
      </c>
      <c r="Z75" t="s">
        <v>414</v>
      </c>
      <c r="AA75" t="s">
        <v>243</v>
      </c>
      <c r="AB75" t="s">
        <v>244</v>
      </c>
      <c r="AC75" t="s">
        <v>245</v>
      </c>
      <c r="AD75" t="s">
        <v>246</v>
      </c>
      <c r="AE75">
        <v>15.70522500755059</v>
      </c>
      <c r="AF75">
        <v>8.3894230769230766</v>
      </c>
      <c r="AG75">
        <v>31.942403761387009</v>
      </c>
      <c r="AH75">
        <v>43.738924985233311</v>
      </c>
      <c r="AI75">
        <v>42.542940930037702</v>
      </c>
      <c r="AJ75">
        <v>47.76699029126214</v>
      </c>
      <c r="AK75">
        <v>34.836630117361842</v>
      </c>
      <c r="AL75">
        <v>39.240012484394512</v>
      </c>
      <c r="AM75"/>
      <c r="AN75"/>
      <c r="AO75"/>
      <c r="AP75"/>
      <c r="AQ75"/>
      <c r="AR75"/>
      <c r="AS75"/>
      <c r="AT75"/>
      <c r="AU75"/>
      <c r="AV75"/>
      <c r="AW75"/>
      <c r="AX75"/>
      <c r="AY75"/>
      <c r="AZ75"/>
      <c r="BA75"/>
      <c r="BB75"/>
      <c r="BC75"/>
      <c r="BD75"/>
      <c r="BE75"/>
      <c r="BF75"/>
      <c r="BG75"/>
      <c r="BH75"/>
      <c r="BI75"/>
    </row>
    <row r="76">
      <c r="A76" t="s">
        <v>417</v>
      </c>
      <c r="B76">
        <v>2011</v>
      </c>
      <c r="C76" t="s">
        <v>421</v>
      </c>
      <c r="D76">
        <v>124</v>
      </c>
      <c r="E76" t="s">
        <v>50</v>
      </c>
      <c r="F76" t="s">
        <v>15</v>
      </c>
      <c r="G76" t="s">
        <v>436</v>
      </c>
      <c r="H76">
        <v>37.489848503358459</v>
      </c>
      <c r="I76">
        <v>44.895429312561348</v>
      </c>
      <c r="J76">
        <v>58.60142826941874</v>
      </c>
      <c r="K76">
        <v>71.27208015984985</v>
      </c>
      <c r="L76">
        <v>89.077278864140212</v>
      </c>
      <c r="M76">
        <v>54.095198234849107</v>
      </c>
      <c r="N76">
        <v>67.953972009622362</v>
      </c>
      <c r="O76">
        <v>78.335365987327137</v>
      </c>
      <c r="P76">
        <v>85.882683433414428</v>
      </c>
      <c r="Q76">
        <v>95.345603312916751</v>
      </c>
      <c r="R76">
        <v>34.541039525662967</v>
      </c>
      <c r="S76">
        <v>37.21627626466767</v>
      </c>
      <c r="T76">
        <v>46.474202256789233</v>
      </c>
      <c r="U76">
        <v>56.455682145146717</v>
      </c>
      <c r="V76">
        <v>74.722364110121205</v>
      </c>
      <c r="W76" t="s">
        <v>240</v>
      </c>
      <c r="X76" t="s">
        <v>241</v>
      </c>
      <c r="Y76" t="s">
        <v>242</v>
      </c>
      <c r="Z76" t="s">
        <v>414</v>
      </c>
      <c r="AA76" t="s">
        <v>243</v>
      </c>
      <c r="AB76" t="s">
        <v>244</v>
      </c>
      <c r="AC76" t="s">
        <v>245</v>
      </c>
      <c r="AD76" t="s">
        <v>246</v>
      </c>
      <c r="AE76">
        <v>70.216149439962862</v>
      </c>
      <c r="AF76">
        <v>76.787940997566906</v>
      </c>
      <c r="AG76">
        <v>60.352628502741553</v>
      </c>
      <c r="AH76">
        <v>52.335883734666687</v>
      </c>
      <c r="AI76">
        <v>53.499457592763257</v>
      </c>
      <c r="AJ76">
        <v>46.844128591813323</v>
      </c>
      <c r="AK76">
        <v>56.631309571114627</v>
      </c>
      <c r="AL76">
        <v>54.404492821473163</v>
      </c>
      <c r="AM76"/>
      <c r="AN76"/>
      <c r="AO76"/>
      <c r="AP76"/>
      <c r="AQ76"/>
      <c r="AR76"/>
      <c r="AS76"/>
      <c r="AT76"/>
      <c r="AU76"/>
      <c r="AV76"/>
      <c r="AW76"/>
      <c r="AX76"/>
      <c r="AY76"/>
      <c r="AZ76"/>
      <c r="BA76"/>
      <c r="BB76"/>
      <c r="BC76"/>
      <c r="BD76"/>
      <c r="BE76"/>
      <c r="BF76"/>
      <c r="BG76"/>
      <c r="BH76"/>
      <c r="BI76"/>
    </row>
    <row r="77">
      <c r="A77" t="s">
        <v>417</v>
      </c>
      <c r="B77">
        <v>2011</v>
      </c>
      <c r="C77" t="s">
        <v>421</v>
      </c>
      <c r="D77">
        <v>125</v>
      </c>
      <c r="E77" t="s">
        <v>50</v>
      </c>
      <c r="F77" t="s">
        <v>16</v>
      </c>
      <c r="G77" t="s">
        <v>437</v>
      </c>
      <c r="H77">
        <v>6.7684874268378694</v>
      </c>
      <c r="I77">
        <v>7.3948254198527623</v>
      </c>
      <c r="J77">
        <v>9.2543312781837059</v>
      </c>
      <c r="K77">
        <v>9.886317833723302</v>
      </c>
      <c r="L77">
        <v>7.0462991318080448</v>
      </c>
      <c r="M77">
        <v>15.593446453795581</v>
      </c>
      <c r="N77">
        <v>15.890774993019379</v>
      </c>
      <c r="O77">
        <v>13.248992005013109</v>
      </c>
      <c r="P77">
        <v>10.25788126290897</v>
      </c>
      <c r="Q77">
        <v>3.9954348054936539</v>
      </c>
      <c r="R77">
        <v>5.2692071536539258</v>
      </c>
      <c r="S77">
        <v>5.3739626778844487</v>
      </c>
      <c r="T77">
        <v>6.1370774599533009</v>
      </c>
      <c r="U77">
        <v>7.4926805752563048</v>
      </c>
      <c r="V77">
        <v>6.0317798858297111</v>
      </c>
      <c r="W77" t="s">
        <v>240</v>
      </c>
      <c r="X77" t="s">
        <v>241</v>
      </c>
      <c r="Y77" t="s">
        <v>242</v>
      </c>
      <c r="Z77" t="s">
        <v>414</v>
      </c>
      <c r="AA77" t="s">
        <v>243</v>
      </c>
      <c r="AB77" t="s">
        <v>244</v>
      </c>
      <c r="AC77" t="s">
        <v>245</v>
      </c>
      <c r="AD77" t="s">
        <v>246</v>
      </c>
      <c r="AE77">
        <v>14.07862555248656</v>
      </c>
      <c r="AF77">
        <v>14.82263592551001</v>
      </c>
      <c r="AG77">
        <v>7.7049677358714277</v>
      </c>
      <c r="AH77">
        <v>3.9251912801000008</v>
      </c>
      <c r="AI77">
        <v>3.9576014771990402</v>
      </c>
      <c r="AJ77">
        <v>5.3888811169245407</v>
      </c>
      <c r="AK77">
        <v>8.5320603115235301</v>
      </c>
      <c r="AL77">
        <v>6.355494694132334</v>
      </c>
      <c r="AM77"/>
      <c r="AN77"/>
      <c r="AO77"/>
      <c r="AP77"/>
      <c r="AQ77"/>
      <c r="AR77"/>
      <c r="AS77"/>
      <c r="AT77"/>
      <c r="AU77"/>
      <c r="AV77"/>
      <c r="AW77"/>
      <c r="AX77"/>
      <c r="AY77"/>
      <c r="AZ77"/>
      <c r="BA77"/>
      <c r="BB77"/>
      <c r="BC77"/>
      <c r="BD77"/>
      <c r="BE77"/>
      <c r="BF77"/>
      <c r="BG77"/>
      <c r="BH77"/>
      <c r="BI77"/>
    </row>
    <row r="78">
      <c r="A78" t="s">
        <v>417</v>
      </c>
      <c r="B78">
        <v>2011</v>
      </c>
      <c r="C78" t="s">
        <v>421</v>
      </c>
      <c r="D78">
        <v>126</v>
      </c>
      <c r="E78" t="s">
        <v>50</v>
      </c>
      <c r="F78" t="s">
        <v>22</v>
      </c>
      <c r="G78" t="s">
        <v>438</v>
      </c>
      <c r="H78">
        <v>30.437831100031161</v>
      </c>
      <c r="I78">
        <v>32.449170366908163</v>
      </c>
      <c r="J78">
        <v>26.001239445348201</v>
      </c>
      <c r="K78">
        <v>15.878987381456239</v>
      </c>
      <c r="L78">
        <v>3.502415458937207</v>
      </c>
      <c r="M78">
        <v>20.177045177045191</v>
      </c>
      <c r="N78">
        <v>14.041861410282451</v>
      </c>
      <c r="O78">
        <v>7.4077806893771481</v>
      </c>
      <c r="P78">
        <v>3.290676416818997</v>
      </c>
      <c r="Q78">
        <v>0.59813463098132047</v>
      </c>
      <c r="R78">
        <v>32.688172043010752</v>
      </c>
      <c r="S78">
        <v>34.951703101169286</v>
      </c>
      <c r="T78">
        <v>33.225847243297927</v>
      </c>
      <c r="U78">
        <v>30.283375314861459</v>
      </c>
      <c r="V78">
        <v>16.41148930785776</v>
      </c>
      <c r="W78" t="s">
        <v>240</v>
      </c>
      <c r="X78" t="s">
        <v>241</v>
      </c>
      <c r="Y78" t="s">
        <v>242</v>
      </c>
      <c r="Z78" t="s">
        <v>414</v>
      </c>
      <c r="AA78" t="s">
        <v>243</v>
      </c>
      <c r="AB78" t="s">
        <v>244</v>
      </c>
      <c r="AC78" t="s">
        <v>245</v>
      </c>
      <c r="AD78" t="s">
        <v>246</v>
      </c>
      <c r="AE78">
        <v>11.60777207288834</v>
      </c>
      <c r="AF78">
        <v>7.1875</v>
      </c>
      <c r="AG78">
        <v>16.69115486335588</v>
      </c>
      <c r="AH78">
        <v>31.66962000393778</v>
      </c>
      <c r="AI78">
        <v>34.645999162128192</v>
      </c>
      <c r="AJ78">
        <v>31.990291262135909</v>
      </c>
      <c r="AK78">
        <v>28.153066284643781</v>
      </c>
      <c r="AL78">
        <v>17.938514357053691</v>
      </c>
      <c r="AM78"/>
      <c r="AN78"/>
      <c r="AO78"/>
      <c r="AP78"/>
      <c r="AQ78"/>
      <c r="AR78"/>
      <c r="AS78"/>
      <c r="AT78"/>
      <c r="AU78"/>
      <c r="AV78"/>
      <c r="AW78"/>
      <c r="AX78"/>
      <c r="AY78"/>
      <c r="AZ78"/>
      <c r="BA78"/>
      <c r="BB78"/>
      <c r="BC78"/>
      <c r="BD78"/>
      <c r="BE78"/>
      <c r="BF78"/>
      <c r="BG78"/>
      <c r="BH78"/>
      <c r="BI78"/>
    </row>
    <row r="79">
      <c r="A79" t="s">
        <v>417</v>
      </c>
      <c r="B79">
        <v>2011</v>
      </c>
      <c r="C79" t="s">
        <v>421</v>
      </c>
      <c r="D79">
        <v>127</v>
      </c>
      <c r="E79" t="s">
        <v>50</v>
      </c>
      <c r="F79" t="s">
        <v>19</v>
      </c>
      <c r="G79" t="s">
        <v>439</v>
      </c>
      <c r="H79">
        <v>25.303832969772511</v>
      </c>
      <c r="I79">
        <v>15.26057490067773</v>
      </c>
      <c r="J79">
        <v>6.143001007049345</v>
      </c>
      <c r="K79">
        <v>2.9626146249706089</v>
      </c>
      <c r="L79">
        <v>0.37400654511453951</v>
      </c>
      <c r="M79">
        <v>10.13431013431013</v>
      </c>
      <c r="N79">
        <v>2.1133915870757982</v>
      </c>
      <c r="O79">
        <v>1.0078613182826039</v>
      </c>
      <c r="P79">
        <v>0.56875888685760712</v>
      </c>
      <c r="Q79">
        <v>0.060827250608272501</v>
      </c>
      <c r="R79">
        <v>27.501581277672361</v>
      </c>
      <c r="S79">
        <v>22.458057956278591</v>
      </c>
      <c r="T79">
        <v>14.16287303995953</v>
      </c>
      <c r="U79">
        <v>5.7682619647355171</v>
      </c>
      <c r="V79">
        <v>2.8343666961913199</v>
      </c>
      <c r="W79" t="s">
        <v>240</v>
      </c>
      <c r="X79" t="s">
        <v>241</v>
      </c>
      <c r="Y79" t="s">
        <v>242</v>
      </c>
      <c r="Z79" t="s">
        <v>414</v>
      </c>
      <c r="AA79" t="s">
        <v>243</v>
      </c>
      <c r="AB79" t="s">
        <v>244</v>
      </c>
      <c r="AC79" t="s">
        <v>245</v>
      </c>
      <c r="AD79" t="s">
        <v>246</v>
      </c>
      <c r="AE79">
        <v>4.097452934662237</v>
      </c>
      <c r="AF79">
        <v>1.2019230769230771</v>
      </c>
      <c r="AG79">
        <v>15.25124889803115</v>
      </c>
      <c r="AH79">
        <v>12.069304981295531</v>
      </c>
      <c r="AI79">
        <v>7.8969417679095102</v>
      </c>
      <c r="AJ79">
        <v>15.77669902912622</v>
      </c>
      <c r="AK79">
        <v>6.6835638327180567</v>
      </c>
      <c r="AL79">
        <v>21.301498127340821</v>
      </c>
      <c r="AM79"/>
      <c r="AN79"/>
      <c r="AO79"/>
      <c r="AP79"/>
      <c r="AQ79"/>
      <c r="AR79"/>
      <c r="AS79"/>
      <c r="AT79"/>
      <c r="AU79"/>
      <c r="AV79"/>
      <c r="AW79"/>
      <c r="AX79"/>
      <c r="AY79"/>
      <c r="AZ79"/>
      <c r="BA79"/>
      <c r="BB79"/>
      <c r="BC79"/>
      <c r="BD79"/>
      <c r="BE79"/>
      <c r="BF79"/>
      <c r="BG79"/>
      <c r="BH79"/>
      <c r="BI79"/>
    </row>
    <row r="80">
      <c r="A80" t="s">
        <v>417</v>
      </c>
      <c r="B80">
        <v>2011</v>
      </c>
      <c r="C80" t="s">
        <v>421</v>
      </c>
      <c r="D80">
        <v>135</v>
      </c>
      <c r="E80" t="s">
        <v>45</v>
      </c>
      <c r="F80" t="s">
        <v>44</v>
      </c>
      <c r="G80" t="s">
        <v>441</v>
      </c>
      <c r="H80">
        <v>6.7388594577750078</v>
      </c>
      <c r="I80">
        <v>9.9322271558775412</v>
      </c>
      <c r="J80">
        <v>23.386784413974741</v>
      </c>
      <c r="K80">
        <v>40.191237557802332</v>
      </c>
      <c r="L80">
        <v>77.824528595917101</v>
      </c>
      <c r="M80">
        <v>34.961334961334963</v>
      </c>
      <c r="N80">
        <v>57.427352164194268</v>
      </c>
      <c r="O80">
        <v>69.340858697843174</v>
      </c>
      <c r="P80">
        <v>80.560633759902501</v>
      </c>
      <c r="Q80">
        <v>94.079480940794809</v>
      </c>
      <c r="R80">
        <v>2.1252371916508541</v>
      </c>
      <c r="S80">
        <v>1.3599389933909509</v>
      </c>
      <c r="T80">
        <v>5.3363682346990391</v>
      </c>
      <c r="U80">
        <v>9.8992443324937014</v>
      </c>
      <c r="V80">
        <v>27.862836897380749</v>
      </c>
      <c r="W80" t="s">
        <v>240</v>
      </c>
      <c r="X80" t="s">
        <v>241</v>
      </c>
      <c r="Y80" t="s">
        <v>242</v>
      </c>
      <c r="Z80" t="s">
        <v>414</v>
      </c>
      <c r="AA80" t="s">
        <v>243</v>
      </c>
      <c r="AB80" t="s">
        <v>244</v>
      </c>
      <c r="AC80" t="s">
        <v>245</v>
      </c>
      <c r="AD80" t="s">
        <v>246</v>
      </c>
      <c r="AE80">
        <v>60.404711567502268</v>
      </c>
      <c r="AF80">
        <v>73.725961538461533</v>
      </c>
      <c r="AG80">
        <v>26.4252130473112</v>
      </c>
      <c r="AH80">
        <v>15.554242961212839</v>
      </c>
      <c r="AI80">
        <v>11.9815668202765</v>
      </c>
      <c r="AJ80">
        <v>3.6407766990291259</v>
      </c>
      <c r="AK80">
        <v>27.103421676125411</v>
      </c>
      <c r="AL80">
        <v>19.584893882646689</v>
      </c>
      <c r="AM80"/>
      <c r="AN80"/>
      <c r="AO80"/>
      <c r="AP80"/>
      <c r="AQ80"/>
      <c r="AR80"/>
      <c r="AS80"/>
      <c r="AT80"/>
      <c r="AU80"/>
      <c r="AV80"/>
      <c r="AW80"/>
      <c r="AX80"/>
      <c r="AY80"/>
      <c r="AZ80"/>
      <c r="BA80"/>
      <c r="BB80"/>
      <c r="BC80"/>
      <c r="BD80"/>
      <c r="BE80"/>
      <c r="BF80"/>
      <c r="BG80"/>
      <c r="BH80"/>
      <c r="BI80"/>
    </row>
    <row r="81">
      <c r="A81" t="s">
        <v>417</v>
      </c>
      <c r="B81">
        <v>2011</v>
      </c>
      <c r="C81" t="s">
        <v>421</v>
      </c>
      <c r="D81">
        <v>136</v>
      </c>
      <c r="E81" t="s">
        <v>45</v>
      </c>
      <c r="F81" t="s">
        <v>43</v>
      </c>
      <c r="G81" t="s">
        <v>442</v>
      </c>
      <c r="H81">
        <v>2.679962605172951</v>
      </c>
      <c r="I81">
        <v>4.9777985510633327</v>
      </c>
      <c r="J81">
        <v>9.9697885196374632</v>
      </c>
      <c r="K81">
        <v>13.66878281997022</v>
      </c>
      <c r="L81">
        <v>7.4333800841514721</v>
      </c>
      <c r="M81">
        <v>4.4363044363044359</v>
      </c>
      <c r="N81">
        <v>5.1209103840682788</v>
      </c>
      <c r="O81">
        <v>8.0628905462608333</v>
      </c>
      <c r="P81">
        <v>5.0375787121673774</v>
      </c>
      <c r="Q81">
        <v>2.1695052716950531</v>
      </c>
      <c r="R81">
        <v>2.7071473750790638</v>
      </c>
      <c r="S81">
        <v>3.1392984239959332</v>
      </c>
      <c r="T81">
        <v>8.1183611532625175</v>
      </c>
      <c r="U81">
        <v>12.70780856423174</v>
      </c>
      <c r="V81">
        <v>20.637732506643051</v>
      </c>
      <c r="W81" t="s">
        <v>240</v>
      </c>
      <c r="X81" t="s">
        <v>241</v>
      </c>
      <c r="Y81" t="s">
        <v>242</v>
      </c>
      <c r="Z81" t="s">
        <v>414</v>
      </c>
      <c r="AA81" t="s">
        <v>243</v>
      </c>
      <c r="AB81" t="s">
        <v>244</v>
      </c>
      <c r="AC81" t="s">
        <v>245</v>
      </c>
      <c r="AD81" t="s">
        <v>246</v>
      </c>
      <c r="AE81">
        <v>6.6445182724252501</v>
      </c>
      <c r="AF81">
        <v>4.0625</v>
      </c>
      <c r="AG81">
        <v>14.78107552159859</v>
      </c>
      <c r="AH81">
        <v>4.4300059066745421</v>
      </c>
      <c r="AI81">
        <v>5.6346878927524076</v>
      </c>
      <c r="AJ81">
        <v>6.3592233009708732</v>
      </c>
      <c r="AK81">
        <v>4.1600088159127226</v>
      </c>
      <c r="AL81">
        <v>11.65730337078652</v>
      </c>
      <c r="AM81"/>
      <c r="AN81"/>
      <c r="AO81"/>
      <c r="AP81"/>
      <c r="AQ81"/>
      <c r="AR81"/>
      <c r="AS81"/>
      <c r="AT81"/>
      <c r="AU81"/>
      <c r="AV81"/>
      <c r="AW81"/>
      <c r="AX81"/>
      <c r="AY81"/>
      <c r="AZ81"/>
      <c r="BA81"/>
      <c r="BB81"/>
      <c r="BC81"/>
      <c r="BD81"/>
      <c r="BE81"/>
      <c r="BF81"/>
      <c r="BG81"/>
      <c r="BH81"/>
      <c r="BI81"/>
    </row>
    <row r="82">
      <c r="A82" t="s">
        <v>417</v>
      </c>
      <c r="B82">
        <v>2011</v>
      </c>
      <c r="C82" t="s">
        <v>421</v>
      </c>
      <c r="D82">
        <v>139</v>
      </c>
      <c r="E82" t="s">
        <v>45</v>
      </c>
      <c r="F82" t="s">
        <v>19</v>
      </c>
      <c r="G82" t="s">
        <v>174</v>
      </c>
      <c r="H82">
        <v>25.303832969772511</v>
      </c>
      <c r="I82">
        <v>15.26057490067773</v>
      </c>
      <c r="J82">
        <v>6.143001007049345</v>
      </c>
      <c r="K82">
        <v>2.9626146249706089</v>
      </c>
      <c r="L82">
        <v>0.37400654511453951</v>
      </c>
      <c r="M82">
        <v>10.13431013431013</v>
      </c>
      <c r="N82">
        <v>2.1133915870757982</v>
      </c>
      <c r="O82">
        <v>1.0078613182826039</v>
      </c>
      <c r="P82">
        <v>0.56875888685760712</v>
      </c>
      <c r="Q82">
        <v>0.060827250608272501</v>
      </c>
      <c r="R82">
        <v>27.501581277672361</v>
      </c>
      <c r="S82">
        <v>22.458057956278591</v>
      </c>
      <c r="T82">
        <v>14.16287303995953</v>
      </c>
      <c r="U82">
        <v>5.7682619647355171</v>
      </c>
      <c r="V82">
        <v>2.8343666961913199</v>
      </c>
      <c r="W82" t="s">
        <v>240</v>
      </c>
      <c r="X82" t="s">
        <v>241</v>
      </c>
      <c r="Y82" t="s">
        <v>242</v>
      </c>
      <c r="Z82" t="s">
        <v>414</v>
      </c>
      <c r="AA82" t="s">
        <v>243</v>
      </c>
      <c r="AB82" t="s">
        <v>244</v>
      </c>
      <c r="AC82" t="s">
        <v>245</v>
      </c>
      <c r="AD82" t="s">
        <v>246</v>
      </c>
      <c r="AE82">
        <v>4.097452934662237</v>
      </c>
      <c r="AF82">
        <v>1.2019230769230771</v>
      </c>
      <c r="AG82">
        <v>15.25124889803115</v>
      </c>
      <c r="AH82">
        <v>12.069304981295531</v>
      </c>
      <c r="AI82">
        <v>7.8969417679095102</v>
      </c>
      <c r="AJ82">
        <v>15.77669902912622</v>
      </c>
      <c r="AK82">
        <v>6.6835638327180567</v>
      </c>
      <c r="AL82">
        <v>21.301498127340821</v>
      </c>
      <c r="AM82"/>
      <c r="AN82"/>
      <c r="AO82"/>
      <c r="AP82"/>
      <c r="AQ82"/>
      <c r="AR82"/>
      <c r="AS82"/>
      <c r="AT82"/>
      <c r="AU82"/>
      <c r="AV82"/>
      <c r="AW82"/>
      <c r="AX82"/>
      <c r="AY82"/>
      <c r="AZ82"/>
      <c r="BA82"/>
      <c r="BB82"/>
      <c r="BC82"/>
      <c r="BD82"/>
      <c r="BE82"/>
      <c r="BF82"/>
      <c r="BG82"/>
      <c r="BH82"/>
      <c r="BI82"/>
    </row>
    <row r="83">
      <c r="A83" t="s">
        <v>417</v>
      </c>
      <c r="B83">
        <v>2011</v>
      </c>
      <c r="C83" t="s">
        <v>421</v>
      </c>
      <c r="D83">
        <v>151</v>
      </c>
      <c r="E83" t="s">
        <v>109</v>
      </c>
      <c r="F83" t="s">
        <v>49</v>
      </c>
      <c r="G83" t="s">
        <v>174</v>
      </c>
      <c r="H83">
        <v>15.293135823075319</v>
      </c>
      <c r="I83">
        <v>14.141880657675969</v>
      </c>
      <c r="J83">
        <v>13.638239907537359</v>
      </c>
      <c r="K83">
        <v>12.181509342392619</v>
      </c>
      <c r="L83">
        <v>7.3304586436691492</v>
      </c>
      <c r="M83">
        <v>22.375878485604169</v>
      </c>
      <c r="N83">
        <v>18.952618453865341</v>
      </c>
      <c r="O83">
        <v>14.466435421342579</v>
      </c>
      <c r="P83">
        <v>10.66967028466107</v>
      </c>
      <c r="Q83">
        <v>4.0219378427787937</v>
      </c>
      <c r="R83">
        <v>13.235806339254619</v>
      </c>
      <c r="S83">
        <v>12.61782702166364</v>
      </c>
      <c r="T83">
        <v>11.66494617313081</v>
      </c>
      <c r="U83">
        <v>11.71676686706747</v>
      </c>
      <c r="V83">
        <v>7.4693131365891876</v>
      </c>
      <c r="W83" t="s">
        <v>240</v>
      </c>
      <c r="X83" t="s">
        <v>241</v>
      </c>
      <c r="Y83" t="s">
        <v>242</v>
      </c>
      <c r="Z83" t="s">
        <v>414</v>
      </c>
      <c r="AA83" t="s">
        <v>243</v>
      </c>
      <c r="AB83" t="s">
        <v>244</v>
      </c>
      <c r="AC83" t="s">
        <v>245</v>
      </c>
      <c r="AD83" t="s">
        <v>246</v>
      </c>
      <c r="AE83">
        <v>16.70165861851774</v>
      </c>
      <c r="AF83">
        <v>16.180048661800491</v>
      </c>
      <c r="AG83">
        <v>11.32124577079899</v>
      </c>
      <c r="AH83">
        <v>6.9767441860465116</v>
      </c>
      <c r="AI83">
        <v>6.8879290747897253</v>
      </c>
      <c r="AJ83">
        <v>10.317002881844379</v>
      </c>
      <c r="AK83">
        <v>13.09333806230419</v>
      </c>
      <c r="AL83">
        <v>10.460000000000001</v>
      </c>
      <c r="AM83"/>
      <c r="AN83"/>
      <c r="AO83"/>
      <c r="AP83"/>
      <c r="AQ83"/>
      <c r="AR83"/>
      <c r="AS83"/>
      <c r="AT83"/>
      <c r="AU83"/>
      <c r="AV83"/>
      <c r="AW83"/>
      <c r="AX83"/>
      <c r="AY83"/>
      <c r="AZ83"/>
      <c r="BA83"/>
      <c r="BB83"/>
      <c r="BC83"/>
      <c r="BD83"/>
      <c r="BE83"/>
      <c r="BF83"/>
      <c r="BG83"/>
      <c r="BH83"/>
      <c r="BI83"/>
    </row>
    <row r="84">
      <c r="A84" t="s">
        <v>417</v>
      </c>
      <c r="B84">
        <v>2011</v>
      </c>
      <c r="C84" t="s">
        <v>421</v>
      </c>
      <c r="D84">
        <v>152</v>
      </c>
      <c r="E84" t="s">
        <v>109</v>
      </c>
      <c r="F84" t="s">
        <v>48</v>
      </c>
      <c r="G84" t="s">
        <v>174</v>
      </c>
      <c r="H84">
        <v>84.706864176924682</v>
      </c>
      <c r="I84">
        <v>85.858119342324031</v>
      </c>
      <c r="J84">
        <v>86.361760092462646</v>
      </c>
      <c r="K84">
        <v>87.81849065760737</v>
      </c>
      <c r="L84">
        <v>92.669541356330853</v>
      </c>
      <c r="M84">
        <v>77.624121514395824</v>
      </c>
      <c r="N84">
        <v>81.047381546134673</v>
      </c>
      <c r="O84">
        <v>85.533564578657419</v>
      </c>
      <c r="P84">
        <v>89.330329715338934</v>
      </c>
      <c r="Q84">
        <v>95.978062157221217</v>
      </c>
      <c r="R84">
        <v>86.764193660745377</v>
      </c>
      <c r="S84">
        <v>87.382172978336371</v>
      </c>
      <c r="T84">
        <v>88.335053826869199</v>
      </c>
      <c r="U84">
        <v>88.283233132932537</v>
      </c>
      <c r="V84">
        <v>92.530686863410821</v>
      </c>
      <c r="W84" t="s">
        <v>240</v>
      </c>
      <c r="X84" t="s">
        <v>241</v>
      </c>
      <c r="Y84" t="s">
        <v>242</v>
      </c>
      <c r="Z84" t="s">
        <v>414</v>
      </c>
      <c r="AA84" t="s">
        <v>243</v>
      </c>
      <c r="AB84" t="s">
        <v>244</v>
      </c>
      <c r="AC84" t="s">
        <v>245</v>
      </c>
      <c r="AD84" t="s">
        <v>246</v>
      </c>
      <c r="AE84">
        <v>83.29834138148226</v>
      </c>
      <c r="AF84">
        <v>83.819951338199516</v>
      </c>
      <c r="AG84">
        <v>88.678754229201004</v>
      </c>
      <c r="AH84">
        <v>93.023255813953483</v>
      </c>
      <c r="AI84">
        <v>93.112070925210276</v>
      </c>
      <c r="AJ84">
        <v>89.682997118155612</v>
      </c>
      <c r="AK84">
        <v>86.906661937695802</v>
      </c>
      <c r="AL84">
        <v>89.539999999999992</v>
      </c>
      <c r="AM84"/>
      <c r="AN84"/>
      <c r="AO84"/>
      <c r="AP84"/>
      <c r="AQ84"/>
      <c r="AR84"/>
      <c r="AS84"/>
      <c r="AT84"/>
      <c r="AU84"/>
      <c r="AV84"/>
      <c r="AW84"/>
      <c r="AX84"/>
      <c r="AY84"/>
      <c r="AZ84"/>
      <c r="BA84"/>
      <c r="BB84"/>
      <c r="BC84"/>
      <c r="BD84"/>
      <c r="BE84"/>
      <c r="BF84"/>
      <c r="BG84"/>
      <c r="BH84"/>
      <c r="BI84"/>
    </row>
    <row r="85">
      <c r="A85" t="s">
        <v>417</v>
      </c>
      <c r="B85">
        <v>2011</v>
      </c>
      <c r="C85" t="s">
        <v>421</v>
      </c>
      <c r="D85">
        <v>153</v>
      </c>
      <c r="E85" t="s">
        <v>258</v>
      </c>
      <c r="F85" t="s">
        <v>259</v>
      </c>
      <c r="G85" t="s">
        <v>174</v>
      </c>
      <c r="H85">
        <v>6.7388594577750078</v>
      </c>
      <c r="I85">
        <v>9.9322271558775412</v>
      </c>
      <c r="J85">
        <v>23.386784413974741</v>
      </c>
      <c r="K85">
        <v>40.191237557802332</v>
      </c>
      <c r="L85">
        <v>77.824528595917101</v>
      </c>
      <c r="M85">
        <v>34.961334961334963</v>
      </c>
      <c r="N85">
        <v>57.427352164194268</v>
      </c>
      <c r="O85">
        <v>69.340858697843174</v>
      </c>
      <c r="P85">
        <v>80.560633759902501</v>
      </c>
      <c r="Q85">
        <v>94.079480940794809</v>
      </c>
      <c r="R85">
        <v>2.1252371916508541</v>
      </c>
      <c r="S85">
        <v>1.3599389933909509</v>
      </c>
      <c r="T85">
        <v>5.3363682346990391</v>
      </c>
      <c r="U85">
        <v>9.8992443324937014</v>
      </c>
      <c r="V85">
        <v>27.862836897380749</v>
      </c>
      <c r="W85" t="s">
        <v>240</v>
      </c>
      <c r="X85" t="s">
        <v>241</v>
      </c>
      <c r="Y85" t="s">
        <v>242</v>
      </c>
      <c r="Z85" t="s">
        <v>414</v>
      </c>
      <c r="AA85" t="s">
        <v>243</v>
      </c>
      <c r="AB85" t="s">
        <v>244</v>
      </c>
      <c r="AC85" t="s">
        <v>245</v>
      </c>
      <c r="AD85" t="s">
        <v>246</v>
      </c>
      <c r="AE85">
        <v>60.404711567502268</v>
      </c>
      <c r="AF85">
        <v>73.725961538461533</v>
      </c>
      <c r="AG85">
        <v>26.4252130473112</v>
      </c>
      <c r="AH85">
        <v>15.554242961212839</v>
      </c>
      <c r="AI85">
        <v>11.9815668202765</v>
      </c>
      <c r="AJ85">
        <v>3.6407766990291259</v>
      </c>
      <c r="AK85">
        <v>27.103421676125411</v>
      </c>
      <c r="AL85">
        <v>19.584893882646689</v>
      </c>
      <c r="AM85">
        <v>865</v>
      </c>
      <c r="AN85">
        <v>1275</v>
      </c>
      <c r="AO85">
        <v>3019</v>
      </c>
      <c r="AP85">
        <v>5128</v>
      </c>
      <c r="AQ85">
        <v>9988</v>
      </c>
      <c r="AR85">
        <v>1718</v>
      </c>
      <c r="AS85">
        <v>2826</v>
      </c>
      <c r="AT85">
        <v>3440</v>
      </c>
      <c r="AU85">
        <v>3966</v>
      </c>
      <c r="AV85">
        <v>4640</v>
      </c>
      <c r="AW85">
        <v>168</v>
      </c>
      <c r="AX85">
        <v>107</v>
      </c>
      <c r="AY85">
        <v>422</v>
      </c>
      <c r="AZ85">
        <v>786</v>
      </c>
      <c r="BA85">
        <v>2202</v>
      </c>
      <c r="BB85">
        <v>6000</v>
      </c>
      <c r="BC85">
        <v>3067</v>
      </c>
      <c r="BD85">
        <v>3597</v>
      </c>
      <c r="BE85">
        <v>790</v>
      </c>
      <c r="BF85">
        <v>572</v>
      </c>
      <c r="BG85">
        <v>75</v>
      </c>
      <c r="BH85">
        <v>4919</v>
      </c>
      <c r="BI85">
        <v>1255</v>
      </c>
    </row>
    <row r="86">
      <c r="A86" t="s">
        <v>417</v>
      </c>
      <c r="B86">
        <v>2011</v>
      </c>
      <c r="C86" t="s">
        <v>421</v>
      </c>
      <c r="D86">
        <v>154</v>
      </c>
      <c r="E86" t="s">
        <v>258</v>
      </c>
      <c r="F86" t="s">
        <v>260</v>
      </c>
      <c r="G86" t="s">
        <v>174</v>
      </c>
      <c r="H86">
        <v>2.679962605172951</v>
      </c>
      <c r="I86">
        <v>4.9777985510633327</v>
      </c>
      <c r="J86">
        <v>9.9697885196374632</v>
      </c>
      <c r="K86">
        <v>13.66878281997022</v>
      </c>
      <c r="L86">
        <v>7.4333800841514721</v>
      </c>
      <c r="M86">
        <v>4.4363044363044359</v>
      </c>
      <c r="N86">
        <v>5.1209103840682788</v>
      </c>
      <c r="O86">
        <v>8.0628905462608333</v>
      </c>
      <c r="P86">
        <v>5.0375787121673774</v>
      </c>
      <c r="Q86">
        <v>2.1695052716950531</v>
      </c>
      <c r="R86">
        <v>2.7071473750790638</v>
      </c>
      <c r="S86">
        <v>3.1392984239959332</v>
      </c>
      <c r="T86">
        <v>8.1183611532625175</v>
      </c>
      <c r="U86">
        <v>12.70780856423174</v>
      </c>
      <c r="V86">
        <v>20.637732506643051</v>
      </c>
      <c r="W86" t="s">
        <v>240</v>
      </c>
      <c r="X86" t="s">
        <v>241</v>
      </c>
      <c r="Y86" t="s">
        <v>242</v>
      </c>
      <c r="Z86" t="s">
        <v>414</v>
      </c>
      <c r="AA86" t="s">
        <v>243</v>
      </c>
      <c r="AB86" t="s">
        <v>244</v>
      </c>
      <c r="AC86" t="s">
        <v>245</v>
      </c>
      <c r="AD86" t="s">
        <v>246</v>
      </c>
      <c r="AE86">
        <v>6.6445182724252501</v>
      </c>
      <c r="AF86">
        <v>4.0625</v>
      </c>
      <c r="AG86">
        <v>14.78107552159859</v>
      </c>
      <c r="AH86">
        <v>4.4300059066745421</v>
      </c>
      <c r="AI86">
        <v>5.6346878927524076</v>
      </c>
      <c r="AJ86">
        <v>6.3592233009708732</v>
      </c>
      <c r="AK86">
        <v>4.1600088159127226</v>
      </c>
      <c r="AL86">
        <v>11.65730337078652</v>
      </c>
      <c r="AM86">
        <v>344</v>
      </c>
      <c r="AN86">
        <v>639</v>
      </c>
      <c r="AO86">
        <v>1287</v>
      </c>
      <c r="AP86">
        <v>1744</v>
      </c>
      <c r="AQ86">
        <v>954</v>
      </c>
      <c r="AR86">
        <v>218</v>
      </c>
      <c r="AS86">
        <v>252</v>
      </c>
      <c r="AT86">
        <v>400</v>
      </c>
      <c r="AU86">
        <v>248</v>
      </c>
      <c r="AV86">
        <v>107</v>
      </c>
      <c r="AW86">
        <v>214</v>
      </c>
      <c r="AX86">
        <v>247</v>
      </c>
      <c r="AY86">
        <v>642</v>
      </c>
      <c r="AZ86">
        <v>1009</v>
      </c>
      <c r="BA86">
        <v>1631</v>
      </c>
      <c r="BB86">
        <v>660</v>
      </c>
      <c r="BC86">
        <v>169</v>
      </c>
      <c r="BD86">
        <v>2012</v>
      </c>
      <c r="BE86">
        <v>225</v>
      </c>
      <c r="BF86">
        <v>269</v>
      </c>
      <c r="BG86">
        <v>131</v>
      </c>
      <c r="BH86">
        <v>755</v>
      </c>
      <c r="BI86">
        <v>747</v>
      </c>
    </row>
    <row r="87">
      <c r="A87" t="s">
        <v>417</v>
      </c>
      <c r="B87">
        <v>2011</v>
      </c>
      <c r="C87" t="s">
        <v>421</v>
      </c>
      <c r="D87">
        <v>155</v>
      </c>
      <c r="E87" t="s">
        <v>258</v>
      </c>
      <c r="F87" t="s">
        <v>261</v>
      </c>
      <c r="G87" t="s">
        <v>174</v>
      </c>
      <c r="H87">
        <v>4.401682767217201</v>
      </c>
      <c r="I87">
        <v>4.9310586585650853</v>
      </c>
      <c r="J87">
        <v>8.4979471686420318</v>
      </c>
      <c r="K87">
        <v>11.41939023434438</v>
      </c>
      <c r="L87">
        <v>7.3632538569424959</v>
      </c>
      <c r="M87">
        <v>10.113960113960109</v>
      </c>
      <c r="N87">
        <v>7.2546230440967276</v>
      </c>
      <c r="O87">
        <v>6.7728280588591012</v>
      </c>
      <c r="P87">
        <v>7.2516758074344896</v>
      </c>
      <c r="Q87">
        <v>2.4939172749391729</v>
      </c>
      <c r="R87">
        <v>2.289690069576217</v>
      </c>
      <c r="S87">
        <v>3.1392984239959332</v>
      </c>
      <c r="T87">
        <v>5.9307030854830547</v>
      </c>
      <c r="U87">
        <v>11.057934508816119</v>
      </c>
      <c r="V87">
        <v>15.84208528406934</v>
      </c>
      <c r="W87" t="s">
        <v>240</v>
      </c>
      <c r="X87" t="s">
        <v>241</v>
      </c>
      <c r="Y87" t="s">
        <v>242</v>
      </c>
      <c r="Z87" t="s">
        <v>414</v>
      </c>
      <c r="AA87" t="s">
        <v>243</v>
      </c>
      <c r="AB87" t="s">
        <v>244</v>
      </c>
      <c r="AC87" t="s">
        <v>245</v>
      </c>
      <c r="AD87" t="s">
        <v>246</v>
      </c>
      <c r="AE87">
        <v>5.6377730796335452</v>
      </c>
      <c r="AF87">
        <v>6.634615384615385</v>
      </c>
      <c r="AG87">
        <v>10.160152806347339</v>
      </c>
      <c r="AH87">
        <v>4.6072061429415241</v>
      </c>
      <c r="AI87">
        <v>5.1948051948051948</v>
      </c>
      <c r="AJ87">
        <v>10.242718446601939</v>
      </c>
      <c r="AK87">
        <v>5.7468731059562508</v>
      </c>
      <c r="AL87">
        <v>11.5792759051186</v>
      </c>
      <c r="AM87">
        <v>565</v>
      </c>
      <c r="AN87">
        <v>633</v>
      </c>
      <c r="AO87">
        <v>1097</v>
      </c>
      <c r="AP87">
        <v>1457</v>
      </c>
      <c r="AQ87">
        <v>945</v>
      </c>
      <c r="AR87">
        <v>497</v>
      </c>
      <c r="AS87">
        <v>357</v>
      </c>
      <c r="AT87">
        <v>336</v>
      </c>
      <c r="AU87">
        <v>357</v>
      </c>
      <c r="AV87">
        <v>123</v>
      </c>
      <c r="AW87">
        <v>181</v>
      </c>
      <c r="AX87">
        <v>247</v>
      </c>
      <c r="AY87">
        <v>469</v>
      </c>
      <c r="AZ87">
        <v>878</v>
      </c>
      <c r="BA87">
        <v>1252</v>
      </c>
      <c r="BB87">
        <v>560</v>
      </c>
      <c r="BC87">
        <v>276</v>
      </c>
      <c r="BD87">
        <v>1383</v>
      </c>
      <c r="BE87">
        <v>234</v>
      </c>
      <c r="BF87">
        <v>248</v>
      </c>
      <c r="BG87">
        <v>211</v>
      </c>
      <c r="BH87">
        <v>1043</v>
      </c>
      <c r="BI87">
        <v>742</v>
      </c>
    </row>
    <row r="88">
      <c r="A88" t="s">
        <v>417</v>
      </c>
      <c r="B88">
        <v>2011</v>
      </c>
      <c r="C88" t="s">
        <v>421</v>
      </c>
      <c r="D88">
        <v>156</v>
      </c>
      <c r="E88" t="s">
        <v>258</v>
      </c>
      <c r="F88" t="s">
        <v>262</v>
      </c>
      <c r="G88" t="s">
        <v>174</v>
      </c>
      <c r="H88">
        <v>60.875662200062322</v>
      </c>
      <c r="I88">
        <v>64.898340733816312</v>
      </c>
      <c r="J88">
        <v>52.002478890696423</v>
      </c>
      <c r="K88">
        <v>31.75797476291245</v>
      </c>
      <c r="L88">
        <v>7.004830917874397</v>
      </c>
      <c r="M88">
        <v>40.354090354090353</v>
      </c>
      <c r="N88">
        <v>28.08372282056493</v>
      </c>
      <c r="O88">
        <v>14.81556137875428</v>
      </c>
      <c r="P88">
        <v>6.5813528336380251</v>
      </c>
      <c r="Q88">
        <v>1.1962692619626929</v>
      </c>
      <c r="R88">
        <v>65.376344086021504</v>
      </c>
      <c r="S88">
        <v>69.903406202338587</v>
      </c>
      <c r="T88">
        <v>66.451694486595841</v>
      </c>
      <c r="U88">
        <v>60.566750629722918</v>
      </c>
      <c r="V88">
        <v>32.822978615715563</v>
      </c>
      <c r="W88" t="s">
        <v>240</v>
      </c>
      <c r="X88" t="s">
        <v>241</v>
      </c>
      <c r="Y88" t="s">
        <v>242</v>
      </c>
      <c r="Z88" t="s">
        <v>414</v>
      </c>
      <c r="AA88" t="s">
        <v>243</v>
      </c>
      <c r="AB88" t="s">
        <v>244</v>
      </c>
      <c r="AC88" t="s">
        <v>245</v>
      </c>
      <c r="AD88" t="s">
        <v>246</v>
      </c>
      <c r="AE88">
        <v>23.2155441457767</v>
      </c>
      <c r="AF88">
        <v>14.375</v>
      </c>
      <c r="AG88">
        <v>33.382309726711718</v>
      </c>
      <c r="AH88">
        <v>63.33924000787556</v>
      </c>
      <c r="AI88">
        <v>69.291998324256383</v>
      </c>
      <c r="AJ88">
        <v>63.980582524271853</v>
      </c>
      <c r="AK88">
        <v>56.306132569287563</v>
      </c>
      <c r="AL88">
        <v>35.877028714107368</v>
      </c>
      <c r="AM88">
        <v>7814</v>
      </c>
      <c r="AN88">
        <v>8331</v>
      </c>
      <c r="AO88">
        <v>6713</v>
      </c>
      <c r="AP88">
        <v>4052</v>
      </c>
      <c r="AQ88">
        <v>899</v>
      </c>
      <c r="AR88">
        <v>1983</v>
      </c>
      <c r="AS88">
        <v>1382</v>
      </c>
      <c r="AT88">
        <v>735</v>
      </c>
      <c r="AU88">
        <v>324</v>
      </c>
      <c r="AV88">
        <v>59</v>
      </c>
      <c r="AW88">
        <v>5168</v>
      </c>
      <c r="AX88">
        <v>5500</v>
      </c>
      <c r="AY88">
        <v>5255</v>
      </c>
      <c r="AZ88">
        <v>4809</v>
      </c>
      <c r="BA88">
        <v>2594</v>
      </c>
      <c r="BB88">
        <v>2306</v>
      </c>
      <c r="BC88">
        <v>598</v>
      </c>
      <c r="BD88">
        <v>4544</v>
      </c>
      <c r="BE88">
        <v>3217</v>
      </c>
      <c r="BF88">
        <v>3308</v>
      </c>
      <c r="BG88">
        <v>1318</v>
      </c>
      <c r="BH88">
        <v>10219</v>
      </c>
      <c r="BI88">
        <v>2299</v>
      </c>
    </row>
    <row r="89">
      <c r="A89" t="s">
        <v>417</v>
      </c>
      <c r="B89">
        <v>2011</v>
      </c>
      <c r="C89" t="s">
        <v>421</v>
      </c>
      <c r="D89">
        <v>157</v>
      </c>
      <c r="E89" t="s">
        <v>258</v>
      </c>
      <c r="F89" t="s">
        <v>263</v>
      </c>
      <c r="G89" t="s">
        <v>174</v>
      </c>
      <c r="H89">
        <v>25.303832969772511</v>
      </c>
      <c r="I89">
        <v>15.26057490067773</v>
      </c>
      <c r="J89">
        <v>6.143001007049345</v>
      </c>
      <c r="K89">
        <v>2.9626146249706089</v>
      </c>
      <c r="L89">
        <v>0.37400654511453951</v>
      </c>
      <c r="M89">
        <v>10.13431013431013</v>
      </c>
      <c r="N89">
        <v>2.1133915870757982</v>
      </c>
      <c r="O89">
        <v>1.0078613182826039</v>
      </c>
      <c r="P89">
        <v>0.56875888685760712</v>
      </c>
      <c r="Q89">
        <v>0.060827250608272501</v>
      </c>
      <c r="R89">
        <v>27.501581277672361</v>
      </c>
      <c r="S89">
        <v>22.458057956278591</v>
      </c>
      <c r="T89">
        <v>14.16287303995953</v>
      </c>
      <c r="U89">
        <v>5.7682619647355171</v>
      </c>
      <c r="V89">
        <v>2.8343666961913199</v>
      </c>
      <c r="W89" t="s">
        <v>240</v>
      </c>
      <c r="X89" t="s">
        <v>241</v>
      </c>
      <c r="Y89" t="s">
        <v>242</v>
      </c>
      <c r="Z89" t="s">
        <v>414</v>
      </c>
      <c r="AA89" t="s">
        <v>243</v>
      </c>
      <c r="AB89" t="s">
        <v>244</v>
      </c>
      <c r="AC89" t="s">
        <v>245</v>
      </c>
      <c r="AD89" t="s">
        <v>246</v>
      </c>
      <c r="AE89">
        <v>4.097452934662237</v>
      </c>
      <c r="AF89">
        <v>1.2019230769230771</v>
      </c>
      <c r="AG89">
        <v>15.25124889803115</v>
      </c>
      <c r="AH89">
        <v>12.069304981295531</v>
      </c>
      <c r="AI89">
        <v>7.8969417679095102</v>
      </c>
      <c r="AJ89">
        <v>15.77669902912622</v>
      </c>
      <c r="AK89">
        <v>6.6835638327180567</v>
      </c>
      <c r="AL89">
        <v>21.301498127340821</v>
      </c>
      <c r="AM89">
        <v>3248</v>
      </c>
      <c r="AN89">
        <v>1959</v>
      </c>
      <c r="AO89">
        <v>793</v>
      </c>
      <c r="AP89">
        <v>378</v>
      </c>
      <c r="AQ89">
        <v>48</v>
      </c>
      <c r="AR89">
        <v>498</v>
      </c>
      <c r="AS89">
        <v>104</v>
      </c>
      <c r="AT89">
        <v>50</v>
      </c>
      <c r="AU89">
        <v>28</v>
      </c>
      <c r="AV89">
        <v>3</v>
      </c>
      <c r="AW89">
        <v>2174</v>
      </c>
      <c r="AX89">
        <v>1767</v>
      </c>
      <c r="AY89">
        <v>1120</v>
      </c>
      <c r="AZ89">
        <v>458</v>
      </c>
      <c r="BA89">
        <v>224</v>
      </c>
      <c r="BB89">
        <v>407</v>
      </c>
      <c r="BC89">
        <v>50</v>
      </c>
      <c r="BD89">
        <v>2076</v>
      </c>
      <c r="BE89">
        <v>613</v>
      </c>
      <c r="BF89">
        <v>377</v>
      </c>
      <c r="BG89">
        <v>325</v>
      </c>
      <c r="BH89">
        <v>1213</v>
      </c>
      <c r="BI89">
        <v>1365</v>
      </c>
    </row>
    <row r="90">
      <c r="A90" t="s">
        <v>417</v>
      </c>
      <c r="B90">
        <v>2015</v>
      </c>
      <c r="C90" t="s">
        <v>422</v>
      </c>
      <c r="D90">
        <v>16</v>
      </c>
      <c r="E90" t="s">
        <v>13</v>
      </c>
      <c r="F90" t="s">
        <v>14</v>
      </c>
      <c r="G90" t="s">
        <v>427</v>
      </c>
      <c r="H90">
        <v>85.900000000000006</v>
      </c>
      <c r="I90">
        <v>96.200000000000003</v>
      </c>
      <c r="J90">
        <v>98.599999999999994</v>
      </c>
      <c r="K90">
        <v>99.400000000000006</v>
      </c>
      <c r="L90">
        <v>99.900000000000006</v>
      </c>
      <c r="M90">
        <v>98.599999999999994</v>
      </c>
      <c r="N90">
        <v>99.700000000000003</v>
      </c>
      <c r="O90">
        <v>99.900000000000006</v>
      </c>
      <c r="P90">
        <v>100</v>
      </c>
      <c r="Q90">
        <v>99.900000000000006</v>
      </c>
      <c r="R90">
        <v>81.200000000000003</v>
      </c>
      <c r="S90">
        <v>91.400000000000006</v>
      </c>
      <c r="T90">
        <v>97</v>
      </c>
      <c r="U90">
        <v>98.200000000000003</v>
      </c>
      <c r="V90">
        <v>98.900000000000006</v>
      </c>
      <c r="W90" t="s">
        <v>240</v>
      </c>
      <c r="X90" t="s">
        <v>241</v>
      </c>
      <c r="Y90" t="s">
        <v>306</v>
      </c>
      <c r="Z90" t="s">
        <v>307</v>
      </c>
      <c r="AA90" t="s">
        <v>243</v>
      </c>
      <c r="AB90" t="s">
        <v>308</v>
      </c>
      <c r="AC90" t="s">
        <v>309</v>
      </c>
      <c r="AD90" t="s">
        <v>310</v>
      </c>
      <c r="AE90">
        <v>99.400000000000006</v>
      </c>
      <c r="AF90">
        <v>99.900000000000006</v>
      </c>
      <c r="AG90">
        <v>95.299999999999997</v>
      </c>
      <c r="AH90">
        <v>94.299999999999997</v>
      </c>
      <c r="AI90">
        <v>82.099999999999994</v>
      </c>
      <c r="AJ90">
        <v>95.599999999999994</v>
      </c>
      <c r="AK90">
        <v>98.299999999999997</v>
      </c>
      <c r="AL90">
        <v>94.400000000000006</v>
      </c>
      <c r="AM90"/>
      <c r="AN90"/>
      <c r="AO90"/>
      <c r="AP90"/>
      <c r="AQ90"/>
      <c r="AR90"/>
      <c r="AS90"/>
      <c r="AT90"/>
      <c r="AU90"/>
      <c r="AV90"/>
      <c r="AW90"/>
      <c r="AX90"/>
      <c r="AY90"/>
      <c r="AZ90"/>
      <c r="BA90"/>
      <c r="BB90"/>
      <c r="BC90"/>
      <c r="BD90"/>
      <c r="BE90"/>
      <c r="BF90"/>
      <c r="BG90"/>
      <c r="BH90"/>
      <c r="BI90"/>
    </row>
    <row r="91">
      <c r="A91" t="s">
        <v>417</v>
      </c>
      <c r="B91">
        <v>2015</v>
      </c>
      <c r="C91" t="s">
        <v>422</v>
      </c>
      <c r="D91">
        <v>17</v>
      </c>
      <c r="E91" t="s">
        <v>13</v>
      </c>
      <c r="F91" t="s">
        <v>51</v>
      </c>
      <c r="G91" t="s">
        <v>174</v>
      </c>
      <c r="H91">
        <v>14.1</v>
      </c>
      <c r="I91">
        <v>3.7999999999999998</v>
      </c>
      <c r="J91">
        <v>1.3999999999999999</v>
      </c>
      <c r="K91">
        <v>0.59999999999999998</v>
      </c>
      <c r="L91">
        <v>0.10000000000000001</v>
      </c>
      <c r="M91">
        <v>1.3999999999999999</v>
      </c>
      <c r="N91">
        <v>0.29999999999999999</v>
      </c>
      <c r="O91">
        <v>0.10000000000000001</v>
      </c>
      <c r="P91">
        <v>0</v>
      </c>
      <c r="Q91">
        <v>0.10000000000000001</v>
      </c>
      <c r="R91">
        <v>18.800000000000001</v>
      </c>
      <c r="S91">
        <v>8.5999999999999996</v>
      </c>
      <c r="T91">
        <v>3</v>
      </c>
      <c r="U91">
        <v>1.8</v>
      </c>
      <c r="V91">
        <v>1.1000000000000001</v>
      </c>
      <c r="W91" t="s">
        <v>240</v>
      </c>
      <c r="X91" t="s">
        <v>241</v>
      </c>
      <c r="Y91" t="s">
        <v>306</v>
      </c>
      <c r="Z91" t="s">
        <v>307</v>
      </c>
      <c r="AA91" t="s">
        <v>243</v>
      </c>
      <c r="AB91" t="s">
        <v>308</v>
      </c>
      <c r="AC91" t="s">
        <v>309</v>
      </c>
      <c r="AD91" t="s">
        <v>310</v>
      </c>
      <c r="AE91">
        <v>0.59999999999999998</v>
      </c>
      <c r="AF91">
        <v>0.10000000000000001</v>
      </c>
      <c r="AG91">
        <v>4.7000000000000002</v>
      </c>
      <c r="AH91">
        <v>5.7000000000000002</v>
      </c>
      <c r="AI91">
        <v>17.899999999999999</v>
      </c>
      <c r="AJ91">
        <v>4.4000000000000004</v>
      </c>
      <c r="AK91">
        <v>1.7</v>
      </c>
      <c r="AL91">
        <v>5.5999999999999996</v>
      </c>
      <c r="AM91"/>
      <c r="AN91"/>
      <c r="AO91"/>
      <c r="AP91"/>
      <c r="AQ91"/>
      <c r="AR91"/>
      <c r="AS91"/>
      <c r="AT91"/>
      <c r="AU91"/>
      <c r="AV91"/>
      <c r="AW91"/>
      <c r="AX91"/>
      <c r="AY91"/>
      <c r="AZ91"/>
      <c r="BA91"/>
      <c r="BB91"/>
      <c r="BC91"/>
      <c r="BD91"/>
      <c r="BE91"/>
      <c r="BF91"/>
      <c r="BG91"/>
      <c r="BH91"/>
      <c r="BI91"/>
    </row>
    <row r="92">
      <c r="A92" t="s">
        <v>417</v>
      </c>
      <c r="B92">
        <v>2015</v>
      </c>
      <c r="C92" t="s">
        <v>422</v>
      </c>
      <c r="D92">
        <v>18</v>
      </c>
      <c r="E92" t="s">
        <v>60</v>
      </c>
      <c r="F92" t="s">
        <v>15</v>
      </c>
      <c r="G92" t="s">
        <v>428</v>
      </c>
      <c r="H92">
        <v>84.400000000000006</v>
      </c>
      <c r="I92">
        <v>95.400000000000006</v>
      </c>
      <c r="J92">
        <v>98.299999999999997</v>
      </c>
      <c r="K92">
        <v>99.299999999999997</v>
      </c>
      <c r="L92">
        <v>99.900000000000006</v>
      </c>
      <c r="M92">
        <v>98.200000000000003</v>
      </c>
      <c r="N92">
        <v>99.599999999999994</v>
      </c>
      <c r="O92">
        <v>99.900000000000006</v>
      </c>
      <c r="P92">
        <v>99.900000000000006</v>
      </c>
      <c r="Q92">
        <v>99.900000000000006</v>
      </c>
      <c r="R92">
        <v>79.200000000000003</v>
      </c>
      <c r="S92">
        <v>90.5</v>
      </c>
      <c r="T92">
        <v>96</v>
      </c>
      <c r="U92">
        <v>97.700000000000003</v>
      </c>
      <c r="V92">
        <v>98.799999999999997</v>
      </c>
      <c r="W92" t="s">
        <v>240</v>
      </c>
      <c r="X92" t="s">
        <v>241</v>
      </c>
      <c r="Y92" t="s">
        <v>306</v>
      </c>
      <c r="Z92" t="s">
        <v>307</v>
      </c>
      <c r="AA92" t="s">
        <v>243</v>
      </c>
      <c r="AB92" t="s">
        <v>308</v>
      </c>
      <c r="AC92" t="s">
        <v>309</v>
      </c>
      <c r="AD92" t="s">
        <v>310</v>
      </c>
      <c r="AE92">
        <v>99.299999999999997</v>
      </c>
      <c r="AF92">
        <v>99.900000000000006</v>
      </c>
      <c r="AG92">
        <v>94</v>
      </c>
      <c r="AH92">
        <v>93.599999999999994</v>
      </c>
      <c r="AI92">
        <v>80.799999999999997</v>
      </c>
      <c r="AJ92">
        <v>95</v>
      </c>
      <c r="AK92">
        <v>98</v>
      </c>
      <c r="AL92">
        <v>93.400000000000006</v>
      </c>
      <c r="AM92"/>
      <c r="AN92"/>
      <c r="AO92"/>
      <c r="AP92"/>
      <c r="AQ92"/>
      <c r="AR92"/>
      <c r="AS92"/>
      <c r="AT92"/>
      <c r="AU92"/>
      <c r="AV92"/>
      <c r="AW92"/>
      <c r="AX92"/>
      <c r="AY92"/>
      <c r="AZ92"/>
      <c r="BA92"/>
      <c r="BB92"/>
      <c r="BC92"/>
      <c r="BD92"/>
      <c r="BE92"/>
      <c r="BF92"/>
      <c r="BG92"/>
      <c r="BH92"/>
      <c r="BI92"/>
    </row>
    <row r="93">
      <c r="A93" t="s">
        <v>417</v>
      </c>
      <c r="B93">
        <v>2015</v>
      </c>
      <c r="C93" t="s">
        <v>422</v>
      </c>
      <c r="D93">
        <v>19</v>
      </c>
      <c r="E93" t="s">
        <v>60</v>
      </c>
      <c r="F93" t="s">
        <v>16</v>
      </c>
      <c r="G93" t="s">
        <v>429</v>
      </c>
      <c r="H93">
        <v>1.6000000000000001</v>
      </c>
      <c r="I93">
        <v>0.80000000000000004</v>
      </c>
      <c r="J93">
        <v>0.29999999999999999</v>
      </c>
      <c r="K93">
        <v>0.10000000000000001</v>
      </c>
      <c r="L93">
        <v>0.10000000000000001</v>
      </c>
      <c r="M93">
        <v>0.29999999999999999</v>
      </c>
      <c r="N93">
        <v>0.10000000000000001</v>
      </c>
      <c r="O93">
        <v>0</v>
      </c>
      <c r="P93">
        <v>0.10000000000000001</v>
      </c>
      <c r="Q93">
        <v>0</v>
      </c>
      <c r="R93">
        <v>2</v>
      </c>
      <c r="S93">
        <v>0.90000000000000002</v>
      </c>
      <c r="T93">
        <v>1</v>
      </c>
      <c r="U93">
        <v>0.5</v>
      </c>
      <c r="V93">
        <v>0.10000000000000001</v>
      </c>
      <c r="W93" t="s">
        <v>240</v>
      </c>
      <c r="X93" t="s">
        <v>241</v>
      </c>
      <c r="Y93" t="s">
        <v>306</v>
      </c>
      <c r="Z93" t="s">
        <v>307</v>
      </c>
      <c r="AA93" t="s">
        <v>243</v>
      </c>
      <c r="AB93" t="s">
        <v>308</v>
      </c>
      <c r="AC93" t="s">
        <v>309</v>
      </c>
      <c r="AD93" t="s">
        <v>310</v>
      </c>
      <c r="AE93">
        <v>0.10000000000000001</v>
      </c>
      <c r="AF93">
        <v>0</v>
      </c>
      <c r="AG93">
        <v>1.3</v>
      </c>
      <c r="AH93">
        <v>0.69999999999999996</v>
      </c>
      <c r="AI93">
        <v>1.3</v>
      </c>
      <c r="AJ93">
        <v>0.59999999999999998</v>
      </c>
      <c r="AK93">
        <v>0.29999999999999999</v>
      </c>
      <c r="AL93">
        <v>1</v>
      </c>
      <c r="AM93"/>
      <c r="AN93"/>
      <c r="AO93"/>
      <c r="AP93"/>
      <c r="AQ93"/>
      <c r="AR93"/>
      <c r="AS93"/>
      <c r="AT93"/>
      <c r="AU93"/>
      <c r="AV93"/>
      <c r="AW93"/>
      <c r="AX93"/>
      <c r="AY93"/>
      <c r="AZ93"/>
      <c r="BA93"/>
      <c r="BB93"/>
      <c r="BC93"/>
      <c r="BD93"/>
      <c r="BE93"/>
      <c r="BF93"/>
      <c r="BG93"/>
      <c r="BH93"/>
      <c r="BI93"/>
    </row>
    <row r="94">
      <c r="A94" t="s">
        <v>417</v>
      </c>
      <c r="B94">
        <v>2015</v>
      </c>
      <c r="C94" t="s">
        <v>422</v>
      </c>
      <c r="D94">
        <v>20</v>
      </c>
      <c r="E94" t="s">
        <v>60</v>
      </c>
      <c r="F94" t="s">
        <v>22</v>
      </c>
      <c r="G94" t="s">
        <v>430</v>
      </c>
      <c r="H94">
        <v>8</v>
      </c>
      <c r="I94">
        <v>2.2999999999999998</v>
      </c>
      <c r="J94">
        <v>0.90000000000000002</v>
      </c>
      <c r="K94">
        <v>0.20000000000000001</v>
      </c>
      <c r="L94">
        <v>0.10000000000000001</v>
      </c>
      <c r="M94">
        <v>1.2</v>
      </c>
      <c r="N94">
        <v>0.29999999999999999</v>
      </c>
      <c r="O94">
        <v>0.10000000000000001</v>
      </c>
      <c r="P94">
        <v>0</v>
      </c>
      <c r="Q94">
        <v>0.10000000000000001</v>
      </c>
      <c r="R94">
        <v>10.300000000000001</v>
      </c>
      <c r="S94">
        <v>4.9000000000000004</v>
      </c>
      <c r="T94">
        <v>1.8999999999999999</v>
      </c>
      <c r="U94">
        <v>1.2</v>
      </c>
      <c r="V94">
        <v>0.29999999999999999</v>
      </c>
      <c r="W94" t="s">
        <v>240</v>
      </c>
      <c r="X94" t="s">
        <v>241</v>
      </c>
      <c r="Y94" t="s">
        <v>306</v>
      </c>
      <c r="Z94" t="s">
        <v>307</v>
      </c>
      <c r="AA94" t="s">
        <v>243</v>
      </c>
      <c r="AB94" t="s">
        <v>308</v>
      </c>
      <c r="AC94" t="s">
        <v>309</v>
      </c>
      <c r="AD94" t="s">
        <v>310</v>
      </c>
      <c r="AE94">
        <v>0.5</v>
      </c>
      <c r="AF94">
        <v>0.10000000000000001</v>
      </c>
      <c r="AG94">
        <v>2.2999999999999998</v>
      </c>
      <c r="AH94">
        <v>3.3999999999999999</v>
      </c>
      <c r="AI94">
        <v>9</v>
      </c>
      <c r="AJ94">
        <v>2</v>
      </c>
      <c r="AK94">
        <v>1.1000000000000001</v>
      </c>
      <c r="AL94">
        <v>4.7000000000000002</v>
      </c>
      <c r="AM94"/>
      <c r="AN94"/>
      <c r="AO94"/>
      <c r="AP94"/>
      <c r="AQ94"/>
      <c r="AR94"/>
      <c r="AS94"/>
      <c r="AT94"/>
      <c r="AU94"/>
      <c r="AV94"/>
      <c r="AW94"/>
      <c r="AX94"/>
      <c r="AY94"/>
      <c r="AZ94"/>
      <c r="BA94"/>
      <c r="BB94"/>
      <c r="BC94"/>
      <c r="BD94"/>
      <c r="BE94"/>
      <c r="BF94"/>
      <c r="BG94"/>
      <c r="BH94"/>
      <c r="BI94"/>
    </row>
    <row r="95">
      <c r="A95" t="s">
        <v>417</v>
      </c>
      <c r="B95">
        <v>2015</v>
      </c>
      <c r="C95" t="s">
        <v>422</v>
      </c>
      <c r="D95">
        <v>21</v>
      </c>
      <c r="E95" t="s">
        <v>60</v>
      </c>
      <c r="F95" t="s">
        <v>17</v>
      </c>
      <c r="G95" t="s">
        <v>431</v>
      </c>
      <c r="H95">
        <v>6.0999999999999996</v>
      </c>
      <c r="I95">
        <v>1.5</v>
      </c>
      <c r="J95">
        <v>0.5</v>
      </c>
      <c r="K95">
        <v>0.5</v>
      </c>
      <c r="L95">
        <v>0</v>
      </c>
      <c r="M95">
        <v>0.20000000000000001</v>
      </c>
      <c r="N95">
        <v>0</v>
      </c>
      <c r="O95">
        <v>0</v>
      </c>
      <c r="P95">
        <v>0</v>
      </c>
      <c r="Q95">
        <v>0</v>
      </c>
      <c r="R95">
        <v>8.5</v>
      </c>
      <c r="S95">
        <v>3.7000000000000002</v>
      </c>
      <c r="T95">
        <v>1.2</v>
      </c>
      <c r="U95">
        <v>0.59999999999999998</v>
      </c>
      <c r="V95">
        <v>0.80000000000000004</v>
      </c>
      <c r="W95" t="s">
        <v>240</v>
      </c>
      <c r="X95" t="s">
        <v>241</v>
      </c>
      <c r="Y95" t="s">
        <v>306</v>
      </c>
      <c r="Z95" t="s">
        <v>307</v>
      </c>
      <c r="AA95" t="s">
        <v>243</v>
      </c>
      <c r="AB95" t="s">
        <v>308</v>
      </c>
      <c r="AC95" t="s">
        <v>309</v>
      </c>
      <c r="AD95" t="s">
        <v>310</v>
      </c>
      <c r="AE95">
        <v>0.10000000000000001</v>
      </c>
      <c r="AF95">
        <v>0</v>
      </c>
      <c r="AG95">
        <v>2.3999999999999999</v>
      </c>
      <c r="AH95">
        <v>2.2999999999999998</v>
      </c>
      <c r="AI95">
        <v>8.9000000000000004</v>
      </c>
      <c r="AJ95">
        <v>2.3999999999999999</v>
      </c>
      <c r="AK95">
        <v>0.59999999999999998</v>
      </c>
      <c r="AL95">
        <v>0.90000000000000002</v>
      </c>
      <c r="AM95"/>
      <c r="AN95"/>
      <c r="AO95"/>
      <c r="AP95"/>
      <c r="AQ95"/>
      <c r="AR95"/>
      <c r="AS95"/>
      <c r="AT95"/>
      <c r="AU95"/>
      <c r="AV95"/>
      <c r="AW95"/>
      <c r="AX95"/>
      <c r="AY95"/>
      <c r="AZ95"/>
      <c r="BA95"/>
      <c r="BB95"/>
      <c r="BC95"/>
      <c r="BD95"/>
      <c r="BE95"/>
      <c r="BF95"/>
      <c r="BG95"/>
      <c r="BH95"/>
      <c r="BI95"/>
    </row>
    <row r="96">
      <c r="A96" t="s">
        <v>417</v>
      </c>
      <c r="B96">
        <v>2015</v>
      </c>
      <c r="C96" t="s">
        <v>422</v>
      </c>
      <c r="D96">
        <v>22</v>
      </c>
      <c r="E96" t="s">
        <v>54</v>
      </c>
      <c r="F96" t="s">
        <v>49</v>
      </c>
      <c r="G96" t="s">
        <v>174</v>
      </c>
      <c r="H96">
        <v>1.8</v>
      </c>
      <c r="I96">
        <v>0.80000000000000004</v>
      </c>
      <c r="J96">
        <v>0.29999999999999999</v>
      </c>
      <c r="K96">
        <v>0.10000000000000001</v>
      </c>
      <c r="L96">
        <v>0.10000000000000001</v>
      </c>
      <c r="M96">
        <v>0.29999999999999999</v>
      </c>
      <c r="N96">
        <v>0.10000000000000001</v>
      </c>
      <c r="O96">
        <v>0</v>
      </c>
      <c r="P96">
        <v>0.10000000000000001</v>
      </c>
      <c r="Q96">
        <v>0</v>
      </c>
      <c r="R96">
        <v>2.5</v>
      </c>
      <c r="S96">
        <v>1</v>
      </c>
      <c r="T96">
        <v>1</v>
      </c>
      <c r="U96">
        <v>0.5</v>
      </c>
      <c r="V96">
        <v>0.10000000000000001</v>
      </c>
      <c r="W96" t="s">
        <v>240</v>
      </c>
      <c r="X96" t="s">
        <v>241</v>
      </c>
      <c r="Y96" t="s">
        <v>306</v>
      </c>
      <c r="Z96" t="s">
        <v>307</v>
      </c>
      <c r="AA96" t="s">
        <v>243</v>
      </c>
      <c r="AB96" t="s">
        <v>308</v>
      </c>
      <c r="AC96" t="s">
        <v>309</v>
      </c>
      <c r="AD96" t="s">
        <v>310</v>
      </c>
      <c r="AE96">
        <v>0.10000000000000001</v>
      </c>
      <c r="AF96">
        <v>0</v>
      </c>
      <c r="AG96">
        <v>1.3999999999999999</v>
      </c>
      <c r="AH96">
        <v>0.69999999999999996</v>
      </c>
      <c r="AI96">
        <v>1.5</v>
      </c>
      <c r="AJ96">
        <v>0.69999999999999996</v>
      </c>
      <c r="AK96">
        <v>0.29999999999999999</v>
      </c>
      <c r="AL96">
        <v>1.1000000000000001</v>
      </c>
      <c r="AM96"/>
      <c r="AN96"/>
      <c r="AO96"/>
      <c r="AP96"/>
      <c r="AQ96"/>
      <c r="AR96"/>
      <c r="AS96"/>
      <c r="AT96"/>
      <c r="AU96"/>
      <c r="AV96"/>
      <c r="AW96"/>
      <c r="AX96"/>
      <c r="AY96"/>
      <c r="AZ96"/>
      <c r="BA96"/>
      <c r="BB96"/>
      <c r="BC96"/>
      <c r="BD96"/>
      <c r="BE96"/>
      <c r="BF96"/>
      <c r="BG96"/>
      <c r="BH96"/>
      <c r="BI96"/>
    </row>
    <row r="97">
      <c r="A97" t="s">
        <v>417</v>
      </c>
      <c r="B97">
        <v>2015</v>
      </c>
      <c r="C97" t="s">
        <v>422</v>
      </c>
      <c r="D97">
        <v>23</v>
      </c>
      <c r="E97" t="s">
        <v>54</v>
      </c>
      <c r="F97" t="s">
        <v>48</v>
      </c>
      <c r="G97" t="s">
        <v>174</v>
      </c>
      <c r="H97">
        <v>98.200000000000003</v>
      </c>
      <c r="I97">
        <v>99.200000000000003</v>
      </c>
      <c r="J97">
        <v>99.700000000000003</v>
      </c>
      <c r="K97">
        <v>99.900000000000006</v>
      </c>
      <c r="L97">
        <v>99.900000000000006</v>
      </c>
      <c r="M97">
        <v>99.700000000000003</v>
      </c>
      <c r="N97">
        <v>99.900000000000006</v>
      </c>
      <c r="O97">
        <v>100</v>
      </c>
      <c r="P97">
        <v>99.900000000000006</v>
      </c>
      <c r="Q97">
        <v>100</v>
      </c>
      <c r="R97">
        <v>97.5</v>
      </c>
      <c r="S97">
        <v>99</v>
      </c>
      <c r="T97">
        <v>99</v>
      </c>
      <c r="U97">
        <v>99.5</v>
      </c>
      <c r="V97">
        <v>99.900000000000006</v>
      </c>
      <c r="W97" t="s">
        <v>240</v>
      </c>
      <c r="X97" t="s">
        <v>241</v>
      </c>
      <c r="Y97" t="s">
        <v>306</v>
      </c>
      <c r="Z97" t="s">
        <v>307</v>
      </c>
      <c r="AA97" t="s">
        <v>243</v>
      </c>
      <c r="AB97" t="s">
        <v>308</v>
      </c>
      <c r="AC97" t="s">
        <v>309</v>
      </c>
      <c r="AD97" t="s">
        <v>310</v>
      </c>
      <c r="AE97">
        <v>99.900000000000006</v>
      </c>
      <c r="AF97">
        <v>100</v>
      </c>
      <c r="AG97">
        <v>98.599999999999994</v>
      </c>
      <c r="AH97">
        <v>99.299999999999997</v>
      </c>
      <c r="AI97">
        <v>98.5</v>
      </c>
      <c r="AJ97">
        <v>99.299999999999997</v>
      </c>
      <c r="AK97">
        <v>99.700000000000003</v>
      </c>
      <c r="AL97">
        <v>98.900000000000006</v>
      </c>
      <c r="AM97"/>
      <c r="AN97"/>
      <c r="AO97"/>
      <c r="AP97"/>
      <c r="AQ97"/>
      <c r="AR97"/>
      <c r="AS97"/>
      <c r="AT97"/>
      <c r="AU97"/>
      <c r="AV97"/>
      <c r="AW97"/>
      <c r="AX97"/>
      <c r="AY97"/>
      <c r="AZ97"/>
      <c r="BA97"/>
      <c r="BB97"/>
      <c r="BC97"/>
      <c r="BD97"/>
      <c r="BE97"/>
      <c r="BF97"/>
      <c r="BG97"/>
      <c r="BH97"/>
      <c r="BI97"/>
    </row>
    <row r="98">
      <c r="A98" t="s">
        <v>417</v>
      </c>
      <c r="B98">
        <v>2015</v>
      </c>
      <c r="C98" t="s">
        <v>422</v>
      </c>
      <c r="D98">
        <v>29</v>
      </c>
      <c r="E98" t="s">
        <v>57</v>
      </c>
      <c r="F98" t="s">
        <v>49</v>
      </c>
      <c r="G98" t="s">
        <v>432</v>
      </c>
      <c r="H98">
        <v>63.100000000000001</v>
      </c>
      <c r="I98">
        <v>74</v>
      </c>
      <c r="J98">
        <v>70.400000000000006</v>
      </c>
      <c r="K98">
        <v>53.700000000000003</v>
      </c>
      <c r="L98">
        <v>28.699999999999999</v>
      </c>
      <c r="M98">
        <v>78.900000000000006</v>
      </c>
      <c r="N98">
        <v>66.099999999999994</v>
      </c>
      <c r="O98">
        <v>47.399999999999999</v>
      </c>
      <c r="P98">
        <v>33.299999999999997</v>
      </c>
      <c r="Q98">
        <v>21.600000000000001</v>
      </c>
      <c r="R98">
        <v>57</v>
      </c>
      <c r="S98">
        <v>68.299999999999997</v>
      </c>
      <c r="T98">
        <v>74</v>
      </c>
      <c r="U98">
        <v>70.5</v>
      </c>
      <c r="V98">
        <v>51.5</v>
      </c>
      <c r="W98" t="s">
        <v>240</v>
      </c>
      <c r="X98" t="s">
        <v>241</v>
      </c>
      <c r="Y98" t="s">
        <v>306</v>
      </c>
      <c r="Z98" t="s">
        <v>307</v>
      </c>
      <c r="AA98" t="s">
        <v>243</v>
      </c>
      <c r="AB98" t="s">
        <v>308</v>
      </c>
      <c r="AC98" t="s">
        <v>309</v>
      </c>
      <c r="AD98" t="s">
        <v>310</v>
      </c>
      <c r="AE98">
        <v>57.899999999999999</v>
      </c>
      <c r="AF98">
        <v>40.399999999999999</v>
      </c>
      <c r="AG98">
        <v>77.400000000000006</v>
      </c>
      <c r="AH98">
        <v>64.400000000000006</v>
      </c>
      <c r="AI98">
        <v>51.299999999999997</v>
      </c>
      <c r="AJ98">
        <v>37.200000000000003</v>
      </c>
      <c r="AK98">
        <v>62</v>
      </c>
      <c r="AL98">
        <v>64.5</v>
      </c>
      <c r="AM98"/>
      <c r="AN98"/>
      <c r="AO98"/>
      <c r="AP98"/>
      <c r="AQ98"/>
      <c r="AR98"/>
      <c r="AS98"/>
      <c r="AT98"/>
      <c r="AU98"/>
      <c r="AV98"/>
      <c r="AW98"/>
      <c r="AX98"/>
      <c r="AY98"/>
      <c r="AZ98"/>
      <c r="BA98"/>
      <c r="BB98"/>
      <c r="BC98"/>
      <c r="BD98"/>
      <c r="BE98"/>
      <c r="BF98"/>
      <c r="BG98"/>
      <c r="BH98"/>
      <c r="BI98"/>
    </row>
    <row r="99">
      <c r="A99" t="s">
        <v>417</v>
      </c>
      <c r="B99">
        <v>2015</v>
      </c>
      <c r="C99" t="s">
        <v>422</v>
      </c>
      <c r="D99">
        <v>30</v>
      </c>
      <c r="E99" t="s">
        <v>57</v>
      </c>
      <c r="F99" t="s">
        <v>48</v>
      </c>
      <c r="G99" t="s">
        <v>174</v>
      </c>
      <c r="H99">
        <v>36.899999999999999</v>
      </c>
      <c r="I99">
        <v>26</v>
      </c>
      <c r="J99">
        <v>29.600000000000001</v>
      </c>
      <c r="K99">
        <v>46.299999999999997</v>
      </c>
      <c r="L99">
        <v>71.299999999999997</v>
      </c>
      <c r="M99">
        <v>21.100000000000001</v>
      </c>
      <c r="N99">
        <v>33.899999999999999</v>
      </c>
      <c r="O99">
        <v>52.600000000000001</v>
      </c>
      <c r="P99">
        <v>66.700000000000003</v>
      </c>
      <c r="Q99">
        <v>78.400000000000006</v>
      </c>
      <c r="R99">
        <v>43</v>
      </c>
      <c r="S99">
        <v>31.699999999999999</v>
      </c>
      <c r="T99">
        <v>26</v>
      </c>
      <c r="U99">
        <v>29.5</v>
      </c>
      <c r="V99">
        <v>48.5</v>
      </c>
      <c r="W99" t="s">
        <v>240</v>
      </c>
      <c r="X99" t="s">
        <v>241</v>
      </c>
      <c r="Y99" t="s">
        <v>306</v>
      </c>
      <c r="Z99" t="s">
        <v>307</v>
      </c>
      <c r="AA99" t="s">
        <v>243</v>
      </c>
      <c r="AB99" t="s">
        <v>308</v>
      </c>
      <c r="AC99" t="s">
        <v>309</v>
      </c>
      <c r="AD99" t="s">
        <v>310</v>
      </c>
      <c r="AE99">
        <v>42.100000000000001</v>
      </c>
      <c r="AF99">
        <v>59.600000000000001</v>
      </c>
      <c r="AG99">
        <v>22.600000000000001</v>
      </c>
      <c r="AH99">
        <v>35.600000000000001</v>
      </c>
      <c r="AI99">
        <v>48.700000000000003</v>
      </c>
      <c r="AJ99">
        <v>62.799999999999997</v>
      </c>
      <c r="AK99">
        <v>38</v>
      </c>
      <c r="AL99">
        <v>35.5</v>
      </c>
      <c r="AM99"/>
      <c r="AN99"/>
      <c r="AO99"/>
      <c r="AP99"/>
      <c r="AQ99"/>
      <c r="AR99"/>
      <c r="AS99"/>
      <c r="AT99"/>
      <c r="AU99"/>
      <c r="AV99"/>
      <c r="AW99"/>
      <c r="AX99"/>
      <c r="AY99"/>
      <c r="AZ99"/>
      <c r="BA99"/>
      <c r="BB99"/>
      <c r="BC99"/>
      <c r="BD99"/>
      <c r="BE99"/>
      <c r="BF99"/>
      <c r="BG99"/>
      <c r="BH99"/>
      <c r="BI99"/>
    </row>
    <row r="100">
      <c r="A100" t="s">
        <v>417</v>
      </c>
      <c r="B100">
        <v>2015</v>
      </c>
      <c r="C100" t="s">
        <v>422</v>
      </c>
      <c r="D100">
        <v>31</v>
      </c>
      <c r="E100" t="s">
        <v>103</v>
      </c>
      <c r="F100" t="s">
        <v>49</v>
      </c>
      <c r="G100" t="s">
        <v>433</v>
      </c>
      <c r="H100">
        <v>52.600000000000001</v>
      </c>
      <c r="I100">
        <v>67.700000000000003</v>
      </c>
      <c r="J100">
        <v>65.799999999999997</v>
      </c>
      <c r="K100">
        <v>52.600000000000001</v>
      </c>
      <c r="L100">
        <v>28.399999999999999</v>
      </c>
      <c r="M100">
        <v>71.799999999999997</v>
      </c>
      <c r="N100">
        <v>64.200000000000003</v>
      </c>
      <c r="O100">
        <v>46.799999999999997</v>
      </c>
      <c r="P100">
        <v>33.100000000000001</v>
      </c>
      <c r="Q100">
        <v>21.5</v>
      </c>
      <c r="R100">
        <v>45.700000000000003</v>
      </c>
      <c r="S100">
        <v>59.299999999999997</v>
      </c>
      <c r="T100">
        <v>69.099999999999994</v>
      </c>
      <c r="U100">
        <v>65</v>
      </c>
      <c r="V100">
        <v>50</v>
      </c>
      <c r="W100" t="s">
        <v>240</v>
      </c>
      <c r="X100" t="s">
        <v>241</v>
      </c>
      <c r="Y100" t="s">
        <v>306</v>
      </c>
      <c r="Z100" t="s">
        <v>307</v>
      </c>
      <c r="AA100" t="s">
        <v>243</v>
      </c>
      <c r="AB100" t="s">
        <v>308</v>
      </c>
      <c r="AC100" t="s">
        <v>309</v>
      </c>
      <c r="AD100" t="s">
        <v>310</v>
      </c>
      <c r="AE100">
        <v>55</v>
      </c>
      <c r="AF100">
        <v>38.799999999999997</v>
      </c>
      <c r="AG100">
        <v>69.5</v>
      </c>
      <c r="AH100">
        <v>56.799999999999997</v>
      </c>
      <c r="AI100">
        <v>45.899999999999999</v>
      </c>
      <c r="AJ100">
        <v>34.600000000000001</v>
      </c>
      <c r="AK100">
        <v>58.799999999999997</v>
      </c>
      <c r="AL100">
        <v>56.200000000000003</v>
      </c>
      <c r="AM100"/>
      <c r="AN100"/>
      <c r="AO100"/>
      <c r="AP100"/>
      <c r="AQ100"/>
      <c r="AR100"/>
      <c r="AS100"/>
      <c r="AT100"/>
      <c r="AU100"/>
      <c r="AV100"/>
      <c r="AW100"/>
      <c r="AX100"/>
      <c r="AY100"/>
      <c r="AZ100"/>
      <c r="BA100"/>
      <c r="BB100"/>
      <c r="BC100"/>
      <c r="BD100"/>
      <c r="BE100"/>
      <c r="BF100"/>
      <c r="BG100"/>
      <c r="BH100"/>
      <c r="BI100"/>
    </row>
    <row r="101">
      <c r="A101" t="s">
        <v>417</v>
      </c>
      <c r="B101">
        <v>2015</v>
      </c>
      <c r="C101" t="s">
        <v>422</v>
      </c>
      <c r="D101">
        <v>32</v>
      </c>
      <c r="E101" t="s">
        <v>103</v>
      </c>
      <c r="F101" t="s">
        <v>48</v>
      </c>
      <c r="G101" t="s">
        <v>174</v>
      </c>
      <c r="H101">
        <v>47.399999999999999</v>
      </c>
      <c r="I101">
        <v>32.299999999999997</v>
      </c>
      <c r="J101">
        <v>34.200000000000003</v>
      </c>
      <c r="K101">
        <v>47.399999999999999</v>
      </c>
      <c r="L101">
        <v>71.599999999999994</v>
      </c>
      <c r="M101">
        <v>28.199999999999999</v>
      </c>
      <c r="N101">
        <v>35.799999999999997</v>
      </c>
      <c r="O101">
        <v>53.200000000000003</v>
      </c>
      <c r="P101">
        <v>66.900000000000006</v>
      </c>
      <c r="Q101">
        <v>78.5</v>
      </c>
      <c r="R101">
        <v>54.299999999999997</v>
      </c>
      <c r="S101">
        <v>40.700000000000003</v>
      </c>
      <c r="T101">
        <v>30.899999999999999</v>
      </c>
      <c r="U101">
        <v>35</v>
      </c>
      <c r="V101">
        <v>50</v>
      </c>
      <c r="W101" t="s">
        <v>240</v>
      </c>
      <c r="X101" t="s">
        <v>241</v>
      </c>
      <c r="Y101" t="s">
        <v>306</v>
      </c>
      <c r="Z101" t="s">
        <v>307</v>
      </c>
      <c r="AA101" t="s">
        <v>243</v>
      </c>
      <c r="AB101" t="s">
        <v>308</v>
      </c>
      <c r="AC101" t="s">
        <v>309</v>
      </c>
      <c r="AD101" t="s">
        <v>310</v>
      </c>
      <c r="AE101">
        <v>45</v>
      </c>
      <c r="AF101">
        <v>61.200000000000003</v>
      </c>
      <c r="AG101">
        <v>30.5</v>
      </c>
      <c r="AH101">
        <v>43.200000000000003</v>
      </c>
      <c r="AI101">
        <v>54.100000000000001</v>
      </c>
      <c r="AJ101">
        <v>65.400000000000006</v>
      </c>
      <c r="AK101">
        <v>41.200000000000003</v>
      </c>
      <c r="AL101">
        <v>43.799999999999997</v>
      </c>
      <c r="AM101"/>
      <c r="AN101"/>
      <c r="AO101"/>
      <c r="AP101"/>
      <c r="AQ101"/>
      <c r="AR101"/>
      <c r="AS101"/>
      <c r="AT101"/>
      <c r="AU101"/>
      <c r="AV101"/>
      <c r="AW101"/>
      <c r="AX101"/>
      <c r="AY101"/>
      <c r="AZ101"/>
      <c r="BA101"/>
      <c r="BB101"/>
      <c r="BC101"/>
      <c r="BD101"/>
      <c r="BE101"/>
      <c r="BF101"/>
      <c r="BG101"/>
      <c r="BH101"/>
      <c r="BI101"/>
    </row>
    <row r="102">
      <c r="A102" t="s">
        <v>417</v>
      </c>
      <c r="B102">
        <v>2015</v>
      </c>
      <c r="C102" t="s">
        <v>422</v>
      </c>
      <c r="D102">
        <v>35</v>
      </c>
      <c r="E102" t="s">
        <v>55</v>
      </c>
      <c r="F102" t="s">
        <v>49</v>
      </c>
      <c r="G102" t="s">
        <v>174</v>
      </c>
      <c r="H102">
        <v>69.5</v>
      </c>
      <c r="I102">
        <v>84.400000000000006</v>
      </c>
      <c r="J102">
        <v>92.200000000000003</v>
      </c>
      <c r="K102">
        <v>97.299999999999997</v>
      </c>
      <c r="L102">
        <v>99.5</v>
      </c>
      <c r="M102">
        <v>89.400000000000006</v>
      </c>
      <c r="N102">
        <v>96.299999999999997</v>
      </c>
      <c r="O102">
        <v>98.5</v>
      </c>
      <c r="P102">
        <v>99.799999999999997</v>
      </c>
      <c r="Q102">
        <v>99.799999999999997</v>
      </c>
      <c r="R102">
        <v>63.299999999999997</v>
      </c>
      <c r="S102">
        <v>75.400000000000006</v>
      </c>
      <c r="T102">
        <v>86.599999999999994</v>
      </c>
      <c r="U102">
        <v>91.099999999999994</v>
      </c>
      <c r="V102">
        <v>96.299999999999997</v>
      </c>
      <c r="W102" t="s">
        <v>240</v>
      </c>
      <c r="X102" t="s">
        <v>241</v>
      </c>
      <c r="Y102" t="s">
        <v>306</v>
      </c>
      <c r="Z102" t="s">
        <v>307</v>
      </c>
      <c r="AA102" t="s">
        <v>243</v>
      </c>
      <c r="AB102" t="s">
        <v>308</v>
      </c>
      <c r="AC102" t="s">
        <v>309</v>
      </c>
      <c r="AD102" t="s">
        <v>310</v>
      </c>
      <c r="AE102">
        <v>93.400000000000006</v>
      </c>
      <c r="AF102">
        <v>97.599999999999994</v>
      </c>
      <c r="AG102">
        <v>85.299999999999997</v>
      </c>
      <c r="AH102">
        <v>86.5</v>
      </c>
      <c r="AI102">
        <v>69.799999999999997</v>
      </c>
      <c r="AJ102">
        <v>81.200000000000003</v>
      </c>
      <c r="AK102">
        <v>93</v>
      </c>
      <c r="AL102">
        <v>80.5</v>
      </c>
      <c r="AM102"/>
      <c r="AN102"/>
      <c r="AO102"/>
      <c r="AP102"/>
      <c r="AQ102"/>
      <c r="AR102"/>
      <c r="AS102"/>
      <c r="AT102"/>
      <c r="AU102"/>
      <c r="AV102"/>
      <c r="AW102"/>
      <c r="AX102"/>
      <c r="AY102"/>
      <c r="AZ102"/>
      <c r="BA102"/>
      <c r="BB102"/>
      <c r="BC102"/>
      <c r="BD102"/>
      <c r="BE102"/>
      <c r="BF102"/>
      <c r="BG102"/>
      <c r="BH102"/>
      <c r="BI102"/>
    </row>
    <row r="103">
      <c r="A103" t="s">
        <v>417</v>
      </c>
      <c r="B103">
        <v>2015</v>
      </c>
      <c r="C103" t="s">
        <v>422</v>
      </c>
      <c r="D103">
        <v>36</v>
      </c>
      <c r="E103" t="s">
        <v>55</v>
      </c>
      <c r="F103" t="s">
        <v>48</v>
      </c>
      <c r="G103" t="s">
        <v>174</v>
      </c>
      <c r="H103">
        <v>30.5</v>
      </c>
      <c r="I103">
        <v>15.6</v>
      </c>
      <c r="J103">
        <v>7.7999999999999998</v>
      </c>
      <c r="K103">
        <v>2.7000000000000002</v>
      </c>
      <c r="L103">
        <v>0.5</v>
      </c>
      <c r="M103">
        <v>10.6</v>
      </c>
      <c r="N103">
        <v>3.7000000000000002</v>
      </c>
      <c r="O103">
        <v>1.5</v>
      </c>
      <c r="P103">
        <v>0.20000000000000001</v>
      </c>
      <c r="Q103">
        <v>0.20000000000000001</v>
      </c>
      <c r="R103">
        <v>36.700000000000003</v>
      </c>
      <c r="S103">
        <v>24.600000000000001</v>
      </c>
      <c r="T103">
        <v>13.4</v>
      </c>
      <c r="U103">
        <v>8.9000000000000004</v>
      </c>
      <c r="V103">
        <v>3.7000000000000002</v>
      </c>
      <c r="W103" t="s">
        <v>240</v>
      </c>
      <c r="X103" t="s">
        <v>241</v>
      </c>
      <c r="Y103" t="s">
        <v>306</v>
      </c>
      <c r="Z103" t="s">
        <v>307</v>
      </c>
      <c r="AA103" t="s">
        <v>243</v>
      </c>
      <c r="AB103" t="s">
        <v>308</v>
      </c>
      <c r="AC103" t="s">
        <v>309</v>
      </c>
      <c r="AD103" t="s">
        <v>310</v>
      </c>
      <c r="AE103">
        <v>6.5999999999999996</v>
      </c>
      <c r="AF103">
        <v>2.3999999999999999</v>
      </c>
      <c r="AG103">
        <v>14.699999999999999</v>
      </c>
      <c r="AH103">
        <v>13.5</v>
      </c>
      <c r="AI103">
        <v>30.199999999999999</v>
      </c>
      <c r="AJ103">
        <v>18.800000000000001</v>
      </c>
      <c r="AK103">
        <v>7</v>
      </c>
      <c r="AL103">
        <v>19.5</v>
      </c>
      <c r="AM103"/>
      <c r="AN103"/>
      <c r="AO103"/>
      <c r="AP103"/>
      <c r="AQ103"/>
      <c r="AR103"/>
      <c r="AS103"/>
      <c r="AT103"/>
      <c r="AU103"/>
      <c r="AV103"/>
      <c r="AW103"/>
      <c r="AX103"/>
      <c r="AY103"/>
      <c r="AZ103"/>
      <c r="BA103"/>
      <c r="BB103"/>
      <c r="BC103"/>
      <c r="BD103"/>
      <c r="BE103"/>
      <c r="BF103"/>
      <c r="BG103"/>
      <c r="BH103"/>
      <c r="BI103"/>
    </row>
    <row r="104">
      <c r="A104" t="s">
        <v>417</v>
      </c>
      <c r="B104">
        <v>2015</v>
      </c>
      <c r="C104" t="s">
        <v>422</v>
      </c>
      <c r="D104">
        <v>37</v>
      </c>
      <c r="E104" t="s">
        <v>148</v>
      </c>
      <c r="F104" t="s">
        <v>49</v>
      </c>
      <c r="G104" t="s">
        <v>444</v>
      </c>
      <c r="H104">
        <v>79.5</v>
      </c>
      <c r="I104">
        <v>87.599999999999994</v>
      </c>
      <c r="J104">
        <v>93.400000000000006</v>
      </c>
      <c r="K104">
        <v>97.900000000000006</v>
      </c>
      <c r="L104">
        <v>99.599999999999994</v>
      </c>
      <c r="M104">
        <v>90.299999999999997</v>
      </c>
      <c r="N104">
        <v>96.599999999999994</v>
      </c>
      <c r="O104">
        <v>98.700000000000003</v>
      </c>
      <c r="P104">
        <v>99.799999999999997</v>
      </c>
      <c r="Q104">
        <v>99.900000000000006</v>
      </c>
      <c r="R104">
        <v>76.200000000000003</v>
      </c>
      <c r="S104">
        <v>82</v>
      </c>
      <c r="T104">
        <v>89</v>
      </c>
      <c r="U104">
        <v>92.599999999999994</v>
      </c>
      <c r="V104">
        <v>97.400000000000006</v>
      </c>
      <c r="W104" t="s">
        <v>240</v>
      </c>
      <c r="X104" t="s">
        <v>241</v>
      </c>
      <c r="Y104" t="s">
        <v>306</v>
      </c>
      <c r="Z104" t="s">
        <v>307</v>
      </c>
      <c r="AA104" t="s">
        <v>243</v>
      </c>
      <c r="AB104" t="s">
        <v>308</v>
      </c>
      <c r="AC104" t="s">
        <v>309</v>
      </c>
      <c r="AD104" t="s">
        <v>310</v>
      </c>
      <c r="AE104">
        <v>93.900000000000006</v>
      </c>
      <c r="AF104">
        <v>97.700000000000003</v>
      </c>
      <c r="AG104">
        <v>89.200000000000003</v>
      </c>
      <c r="AH104">
        <v>91.299999999999997</v>
      </c>
      <c r="AI104">
        <v>83.5</v>
      </c>
      <c r="AJ104">
        <v>84.700000000000003</v>
      </c>
      <c r="AK104">
        <v>94.5</v>
      </c>
      <c r="AL104">
        <v>84.900000000000006</v>
      </c>
      <c r="AM104"/>
      <c r="AN104"/>
      <c r="AO104"/>
      <c r="AP104"/>
      <c r="AQ104"/>
      <c r="AR104"/>
      <c r="AS104"/>
      <c r="AT104"/>
      <c r="AU104"/>
      <c r="AV104"/>
      <c r="AW104"/>
      <c r="AX104"/>
      <c r="AY104"/>
      <c r="AZ104"/>
      <c r="BA104"/>
      <c r="BB104"/>
      <c r="BC104"/>
      <c r="BD104"/>
      <c r="BE104"/>
      <c r="BF104"/>
      <c r="BG104"/>
      <c r="BH104"/>
      <c r="BI104"/>
    </row>
    <row r="105">
      <c r="A105" t="s">
        <v>417</v>
      </c>
      <c r="B105">
        <v>2015</v>
      </c>
      <c r="C105" t="s">
        <v>422</v>
      </c>
      <c r="D105">
        <v>38</v>
      </c>
      <c r="E105" t="s">
        <v>148</v>
      </c>
      <c r="F105" t="s">
        <v>48</v>
      </c>
      <c r="G105" t="s">
        <v>174</v>
      </c>
      <c r="H105">
        <v>20.5</v>
      </c>
      <c r="I105">
        <v>12.4</v>
      </c>
      <c r="J105">
        <v>6.5999999999999996</v>
      </c>
      <c r="K105">
        <v>2.1000000000000001</v>
      </c>
      <c r="L105">
        <v>0.40000000000000002</v>
      </c>
      <c r="M105">
        <v>9.6999999999999993</v>
      </c>
      <c r="N105">
        <v>3.3999999999999999</v>
      </c>
      <c r="O105">
        <v>1.3</v>
      </c>
      <c r="P105">
        <v>0.20000000000000001</v>
      </c>
      <c r="Q105">
        <v>0.10000000000000001</v>
      </c>
      <c r="R105">
        <v>23.800000000000001</v>
      </c>
      <c r="S105">
        <v>18</v>
      </c>
      <c r="T105">
        <v>11</v>
      </c>
      <c r="U105">
        <v>7.4000000000000004</v>
      </c>
      <c r="V105">
        <v>2.6000000000000001</v>
      </c>
      <c r="W105" t="s">
        <v>240</v>
      </c>
      <c r="X105" t="s">
        <v>241</v>
      </c>
      <c r="Y105" t="s">
        <v>306</v>
      </c>
      <c r="Z105" t="s">
        <v>307</v>
      </c>
      <c r="AA105" t="s">
        <v>243</v>
      </c>
      <c r="AB105" t="s">
        <v>308</v>
      </c>
      <c r="AC105" t="s">
        <v>309</v>
      </c>
      <c r="AD105" t="s">
        <v>310</v>
      </c>
      <c r="AE105">
        <v>6.0999999999999996</v>
      </c>
      <c r="AF105">
        <v>2.2999999999999998</v>
      </c>
      <c r="AG105">
        <v>10.800000000000001</v>
      </c>
      <c r="AH105">
        <v>8.6999999999999993</v>
      </c>
      <c r="AI105">
        <v>16.5</v>
      </c>
      <c r="AJ105">
        <v>15.300000000000001</v>
      </c>
      <c r="AK105">
        <v>5.5</v>
      </c>
      <c r="AL105">
        <v>15.1</v>
      </c>
      <c r="AM105"/>
      <c r="AN105"/>
      <c r="AO105"/>
      <c r="AP105"/>
      <c r="AQ105"/>
      <c r="AR105"/>
      <c r="AS105"/>
      <c r="AT105"/>
      <c r="AU105"/>
      <c r="AV105"/>
      <c r="AW105"/>
      <c r="AX105"/>
      <c r="AY105"/>
      <c r="AZ105"/>
      <c r="BA105"/>
      <c r="BB105"/>
      <c r="BC105"/>
      <c r="BD105"/>
      <c r="BE105"/>
      <c r="BF105"/>
      <c r="BG105"/>
      <c r="BH105"/>
      <c r="BI105"/>
    </row>
    <row r="106">
      <c r="A106" t="s">
        <v>417</v>
      </c>
      <c r="B106">
        <v>2015</v>
      </c>
      <c r="C106" t="s">
        <v>422</v>
      </c>
      <c r="D106">
        <v>41</v>
      </c>
      <c r="E106" t="s">
        <v>56</v>
      </c>
      <c r="F106" t="s">
        <v>49</v>
      </c>
      <c r="G106" t="s">
        <v>174</v>
      </c>
      <c r="H106">
        <v>4.2999999999999998</v>
      </c>
      <c r="I106">
        <v>1.6000000000000001</v>
      </c>
      <c r="J106">
        <v>0.59999999999999998</v>
      </c>
      <c r="K106">
        <v>0.29999999999999999</v>
      </c>
      <c r="L106">
        <v>0.10000000000000001</v>
      </c>
      <c r="M106">
        <v>0.59999999999999998</v>
      </c>
      <c r="N106">
        <v>0.10000000000000001</v>
      </c>
      <c r="O106">
        <v>0</v>
      </c>
      <c r="P106">
        <v>0.10000000000000001</v>
      </c>
      <c r="Q106">
        <v>0.10000000000000001</v>
      </c>
      <c r="R106">
        <v>5.9000000000000004</v>
      </c>
      <c r="S106">
        <v>2.6000000000000001</v>
      </c>
      <c r="T106">
        <v>1.3999999999999999</v>
      </c>
      <c r="U106">
        <v>0.80000000000000004</v>
      </c>
      <c r="V106">
        <v>0.5</v>
      </c>
      <c r="W106" t="s">
        <v>240</v>
      </c>
      <c r="X106" t="s">
        <v>241</v>
      </c>
      <c r="Y106" t="s">
        <v>306</v>
      </c>
      <c r="Z106" t="s">
        <v>307</v>
      </c>
      <c r="AA106" t="s">
        <v>243</v>
      </c>
      <c r="AB106" t="s">
        <v>308</v>
      </c>
      <c r="AC106" t="s">
        <v>309</v>
      </c>
      <c r="AD106" t="s">
        <v>310</v>
      </c>
      <c r="AE106">
        <v>0.10000000000000001</v>
      </c>
      <c r="AF106">
        <v>0</v>
      </c>
      <c r="AG106">
        <v>2.7000000000000002</v>
      </c>
      <c r="AH106">
        <v>1.7</v>
      </c>
      <c r="AI106">
        <v>4.9000000000000004</v>
      </c>
      <c r="AJ106">
        <v>1.2</v>
      </c>
      <c r="AK106">
        <v>0.59999999999999998</v>
      </c>
      <c r="AL106">
        <v>1.8</v>
      </c>
      <c r="AM106"/>
      <c r="AN106"/>
      <c r="AO106"/>
      <c r="AP106"/>
      <c r="AQ106"/>
      <c r="AR106"/>
      <c r="AS106"/>
      <c r="AT106"/>
      <c r="AU106"/>
      <c r="AV106"/>
      <c r="AW106"/>
      <c r="AX106"/>
      <c r="AY106"/>
      <c r="AZ106"/>
      <c r="BA106"/>
      <c r="BB106"/>
      <c r="BC106"/>
      <c r="BD106"/>
      <c r="BE106"/>
      <c r="BF106"/>
      <c r="BG106"/>
      <c r="BH106"/>
      <c r="BI106"/>
    </row>
    <row r="107">
      <c r="A107" t="s">
        <v>417</v>
      </c>
      <c r="B107">
        <v>2015</v>
      </c>
      <c r="C107" t="s">
        <v>422</v>
      </c>
      <c r="D107">
        <v>42</v>
      </c>
      <c r="E107" t="s">
        <v>56</v>
      </c>
      <c r="F107" t="s">
        <v>48</v>
      </c>
      <c r="G107" t="s">
        <v>434</v>
      </c>
      <c r="H107">
        <v>95.700000000000003</v>
      </c>
      <c r="I107">
        <v>98.400000000000006</v>
      </c>
      <c r="J107">
        <v>99.400000000000006</v>
      </c>
      <c r="K107">
        <v>99.700000000000003</v>
      </c>
      <c r="L107">
        <v>99.900000000000006</v>
      </c>
      <c r="M107">
        <v>99.400000000000006</v>
      </c>
      <c r="N107">
        <v>99.900000000000006</v>
      </c>
      <c r="O107">
        <v>100</v>
      </c>
      <c r="P107">
        <v>99.900000000000006</v>
      </c>
      <c r="Q107">
        <v>99.900000000000006</v>
      </c>
      <c r="R107">
        <v>94.099999999999994</v>
      </c>
      <c r="S107">
        <v>97.400000000000006</v>
      </c>
      <c r="T107">
        <v>98.599999999999994</v>
      </c>
      <c r="U107">
        <v>99.200000000000003</v>
      </c>
      <c r="V107">
        <v>99.5</v>
      </c>
      <c r="W107" t="s">
        <v>240</v>
      </c>
      <c r="X107" t="s">
        <v>241</v>
      </c>
      <c r="Y107" t="s">
        <v>306</v>
      </c>
      <c r="Z107" t="s">
        <v>307</v>
      </c>
      <c r="AA107" t="s">
        <v>243</v>
      </c>
      <c r="AB107" t="s">
        <v>308</v>
      </c>
      <c r="AC107" t="s">
        <v>309</v>
      </c>
      <c r="AD107" t="s">
        <v>310</v>
      </c>
      <c r="AE107">
        <v>99.900000000000006</v>
      </c>
      <c r="AF107">
        <v>100</v>
      </c>
      <c r="AG107">
        <v>97.299999999999997</v>
      </c>
      <c r="AH107">
        <v>98.299999999999997</v>
      </c>
      <c r="AI107">
        <v>95.099999999999994</v>
      </c>
      <c r="AJ107">
        <v>98.799999999999997</v>
      </c>
      <c r="AK107">
        <v>99.400000000000006</v>
      </c>
      <c r="AL107">
        <v>98.200000000000003</v>
      </c>
      <c r="AM107"/>
      <c r="AN107"/>
      <c r="AO107"/>
      <c r="AP107"/>
      <c r="AQ107"/>
      <c r="AR107"/>
      <c r="AS107"/>
      <c r="AT107"/>
      <c r="AU107"/>
      <c r="AV107"/>
      <c r="AW107"/>
      <c r="AX107"/>
      <c r="AY107"/>
      <c r="AZ107"/>
      <c r="BA107"/>
      <c r="BB107"/>
      <c r="BC107"/>
      <c r="BD107"/>
      <c r="BE107"/>
      <c r="BF107"/>
      <c r="BG107"/>
      <c r="BH107"/>
      <c r="BI107"/>
    </row>
    <row r="108">
      <c r="A108" t="s">
        <v>417</v>
      </c>
      <c r="B108">
        <v>2015</v>
      </c>
      <c r="C108" t="s">
        <v>422</v>
      </c>
      <c r="D108">
        <v>58</v>
      </c>
      <c r="E108" t="s">
        <v>311</v>
      </c>
      <c r="F108" t="s">
        <v>312</v>
      </c>
      <c r="G108" t="s">
        <v>174</v>
      </c>
      <c r="H108">
        <v>11.300000000000001</v>
      </c>
      <c r="I108">
        <v>18</v>
      </c>
      <c r="J108">
        <v>25.300000000000001</v>
      </c>
      <c r="K108">
        <v>27</v>
      </c>
      <c r="L108">
        <v>19.100000000000001</v>
      </c>
      <c r="M108">
        <v>20.899999999999999</v>
      </c>
      <c r="N108">
        <v>29.399999999999999</v>
      </c>
      <c r="O108">
        <v>27.800000000000001</v>
      </c>
      <c r="P108">
        <v>22</v>
      </c>
      <c r="Q108">
        <v>17.899999999999999</v>
      </c>
      <c r="R108">
        <v>9.5</v>
      </c>
      <c r="S108">
        <v>13.4</v>
      </c>
      <c r="T108">
        <v>19</v>
      </c>
      <c r="U108">
        <v>24.100000000000001</v>
      </c>
      <c r="V108">
        <v>21.899999999999999</v>
      </c>
      <c r="W108" t="s">
        <v>240</v>
      </c>
      <c r="X108" t="s">
        <v>241</v>
      </c>
      <c r="Y108" t="s">
        <v>306</v>
      </c>
      <c r="Z108" t="s">
        <v>307</v>
      </c>
      <c r="AA108" t="s">
        <v>243</v>
      </c>
      <c r="AB108" t="s">
        <v>308</v>
      </c>
      <c r="AC108" t="s">
        <v>309</v>
      </c>
      <c r="AD108" t="s">
        <v>310</v>
      </c>
      <c r="AE108">
        <v>24.100000000000001</v>
      </c>
      <c r="AF108">
        <v>21.399999999999999</v>
      </c>
      <c r="AG108">
        <v>13.4</v>
      </c>
      <c r="AH108">
        <v>27.199999999999999</v>
      </c>
      <c r="AI108">
        <v>12.6</v>
      </c>
      <c r="AJ108">
        <v>11.300000000000001</v>
      </c>
      <c r="AK108">
        <v>21.100000000000001</v>
      </c>
      <c r="AL108">
        <v>25.699999999999999</v>
      </c>
      <c r="AM108"/>
      <c r="AN108"/>
      <c r="AO108"/>
      <c r="AP108"/>
      <c r="AQ108"/>
      <c r="AR108"/>
      <c r="AS108"/>
      <c r="AT108"/>
      <c r="AU108"/>
      <c r="AV108"/>
      <c r="AW108"/>
      <c r="AX108"/>
      <c r="AY108"/>
      <c r="AZ108"/>
      <c r="BA108"/>
      <c r="BB108"/>
      <c r="BC108"/>
      <c r="BD108"/>
      <c r="BE108"/>
      <c r="BF108"/>
      <c r="BG108"/>
      <c r="BH108"/>
      <c r="BI108"/>
    </row>
    <row r="109">
      <c r="A109" t="s">
        <v>417</v>
      </c>
      <c r="B109">
        <v>2015</v>
      </c>
      <c r="C109" t="s">
        <v>422</v>
      </c>
      <c r="D109">
        <v>59</v>
      </c>
      <c r="E109" t="s">
        <v>311</v>
      </c>
      <c r="F109" t="s">
        <v>313</v>
      </c>
      <c r="G109" t="s">
        <v>174</v>
      </c>
      <c r="H109">
        <v>41.299999999999997</v>
      </c>
      <c r="I109">
        <v>49.700000000000003</v>
      </c>
      <c r="J109">
        <v>40.5</v>
      </c>
      <c r="K109">
        <v>25.600000000000001</v>
      </c>
      <c r="L109">
        <v>9.3000000000000007</v>
      </c>
      <c r="M109">
        <v>50.899999999999999</v>
      </c>
      <c r="N109">
        <v>34.799999999999997</v>
      </c>
      <c r="O109">
        <v>18.899999999999999</v>
      </c>
      <c r="P109">
        <v>11.1</v>
      </c>
      <c r="Q109">
        <v>3.6000000000000001</v>
      </c>
      <c r="R109">
        <v>36.200000000000003</v>
      </c>
      <c r="S109">
        <v>45.899999999999999</v>
      </c>
      <c r="T109">
        <v>50.100000000000001</v>
      </c>
      <c r="U109">
        <v>40.899999999999999</v>
      </c>
      <c r="V109">
        <v>28.100000000000001</v>
      </c>
      <c r="W109" t="s">
        <v>240</v>
      </c>
      <c r="X109" t="s">
        <v>241</v>
      </c>
      <c r="Y109" t="s">
        <v>306</v>
      </c>
      <c r="Z109" t="s">
        <v>307</v>
      </c>
      <c r="AA109" t="s">
        <v>243</v>
      </c>
      <c r="AB109" t="s">
        <v>308</v>
      </c>
      <c r="AC109" t="s">
        <v>309</v>
      </c>
      <c r="AD109" t="s">
        <v>310</v>
      </c>
      <c r="AE109">
        <v>31</v>
      </c>
      <c r="AF109">
        <v>17.399999999999999</v>
      </c>
      <c r="AG109">
        <v>56.100000000000001</v>
      </c>
      <c r="AH109">
        <v>29.600000000000001</v>
      </c>
      <c r="AI109">
        <v>33.299999999999997</v>
      </c>
      <c r="AJ109">
        <v>23.300000000000001</v>
      </c>
      <c r="AK109">
        <v>37.700000000000003</v>
      </c>
      <c r="AL109">
        <v>30.399999999999999</v>
      </c>
      <c r="AM109"/>
      <c r="AN109"/>
      <c r="AO109"/>
      <c r="AP109"/>
      <c r="AQ109"/>
      <c r="AR109"/>
      <c r="AS109"/>
      <c r="AT109"/>
      <c r="AU109"/>
      <c r="AV109"/>
      <c r="AW109"/>
      <c r="AX109"/>
      <c r="AY109"/>
      <c r="AZ109"/>
      <c r="BA109"/>
      <c r="BB109"/>
      <c r="BC109"/>
      <c r="BD109"/>
      <c r="BE109"/>
      <c r="BF109"/>
      <c r="BG109"/>
      <c r="BH109"/>
      <c r="BI109"/>
    </row>
    <row r="110">
      <c r="A110" t="s">
        <v>417</v>
      </c>
      <c r="B110">
        <v>2015</v>
      </c>
      <c r="C110" t="s">
        <v>422</v>
      </c>
      <c r="D110">
        <v>60</v>
      </c>
      <c r="E110" t="s">
        <v>311</v>
      </c>
      <c r="F110" t="s">
        <v>314</v>
      </c>
      <c r="G110" t="s">
        <v>174</v>
      </c>
      <c r="H110">
        <v>2.5</v>
      </c>
      <c r="I110">
        <v>2.3999999999999999</v>
      </c>
      <c r="J110">
        <v>1.6000000000000001</v>
      </c>
      <c r="K110">
        <v>0.20000000000000001</v>
      </c>
      <c r="L110">
        <v>0.10000000000000001</v>
      </c>
      <c r="M110">
        <v>2</v>
      </c>
      <c r="N110">
        <v>0.40000000000000002</v>
      </c>
      <c r="O110">
        <v>0.10000000000000001</v>
      </c>
      <c r="P110">
        <v>0</v>
      </c>
      <c r="Q110">
        <v>0</v>
      </c>
      <c r="R110">
        <v>2.5</v>
      </c>
      <c r="S110">
        <v>3.1000000000000001</v>
      </c>
      <c r="T110">
        <v>2</v>
      </c>
      <c r="U110">
        <v>1.8999999999999999</v>
      </c>
      <c r="V110">
        <v>0.5</v>
      </c>
      <c r="W110" t="s">
        <v>240</v>
      </c>
      <c r="X110" t="s">
        <v>241</v>
      </c>
      <c r="Y110" t="s">
        <v>306</v>
      </c>
      <c r="Z110" t="s">
        <v>307</v>
      </c>
      <c r="AA110" t="s">
        <v>243</v>
      </c>
      <c r="AB110" t="s">
        <v>308</v>
      </c>
      <c r="AC110" t="s">
        <v>309</v>
      </c>
      <c r="AD110" t="s">
        <v>310</v>
      </c>
      <c r="AE110">
        <v>0.80000000000000004</v>
      </c>
      <c r="AF110">
        <v>0.20000000000000001</v>
      </c>
      <c r="AG110">
        <v>3.3999999999999999</v>
      </c>
      <c r="AH110">
        <v>2.1000000000000001</v>
      </c>
      <c r="AI110">
        <v>1.3</v>
      </c>
      <c r="AJ110">
        <v>0.69999999999999996</v>
      </c>
      <c r="AK110">
        <v>0.5</v>
      </c>
      <c r="AL110">
        <v>3.5</v>
      </c>
      <c r="AM110"/>
      <c r="AN110"/>
      <c r="AO110"/>
      <c r="AP110"/>
      <c r="AQ110"/>
      <c r="AR110"/>
      <c r="AS110"/>
      <c r="AT110"/>
      <c r="AU110"/>
      <c r="AV110"/>
      <c r="AW110"/>
      <c r="AX110"/>
      <c r="AY110"/>
      <c r="AZ110"/>
      <c r="BA110"/>
      <c r="BB110"/>
      <c r="BC110"/>
      <c r="BD110"/>
      <c r="BE110"/>
      <c r="BF110"/>
      <c r="BG110"/>
      <c r="BH110"/>
      <c r="BI110"/>
    </row>
    <row r="111">
      <c r="A111" t="s">
        <v>417</v>
      </c>
      <c r="B111">
        <v>2015</v>
      </c>
      <c r="C111" t="s">
        <v>422</v>
      </c>
      <c r="D111">
        <v>61</v>
      </c>
      <c r="E111" t="s">
        <v>311</v>
      </c>
      <c r="F111" t="s">
        <v>315</v>
      </c>
      <c r="G111" t="s">
        <v>174</v>
      </c>
      <c r="H111">
        <v>8</v>
      </c>
      <c r="I111">
        <v>3.8999999999999999</v>
      </c>
      <c r="J111">
        <v>3</v>
      </c>
      <c r="K111">
        <v>0.80000000000000004</v>
      </c>
      <c r="L111">
        <v>0.20000000000000001</v>
      </c>
      <c r="M111">
        <v>5.2000000000000002</v>
      </c>
      <c r="N111">
        <v>1.6000000000000001</v>
      </c>
      <c r="O111">
        <v>0.59999999999999998</v>
      </c>
      <c r="P111">
        <v>0.10000000000000001</v>
      </c>
      <c r="Q111">
        <v>0.10000000000000001</v>
      </c>
      <c r="R111">
        <v>8.6999999999999993</v>
      </c>
      <c r="S111">
        <v>5.9000000000000004</v>
      </c>
      <c r="T111">
        <v>2.7999999999999998</v>
      </c>
      <c r="U111">
        <v>3.6000000000000001</v>
      </c>
      <c r="V111">
        <v>1</v>
      </c>
      <c r="W111" t="s">
        <v>240</v>
      </c>
      <c r="X111" t="s">
        <v>241</v>
      </c>
      <c r="Y111" t="s">
        <v>306</v>
      </c>
      <c r="Z111" t="s">
        <v>307</v>
      </c>
      <c r="AA111" t="s">
        <v>243</v>
      </c>
      <c r="AB111" t="s">
        <v>308</v>
      </c>
      <c r="AC111" t="s">
        <v>309</v>
      </c>
      <c r="AD111" t="s">
        <v>310</v>
      </c>
      <c r="AE111">
        <v>2.1000000000000001</v>
      </c>
      <c r="AF111">
        <v>1.5</v>
      </c>
      <c r="AG111">
        <v>4.5</v>
      </c>
      <c r="AH111">
        <v>5.5</v>
      </c>
      <c r="AI111">
        <v>4.2000000000000002</v>
      </c>
      <c r="AJ111">
        <v>1.8999999999999999</v>
      </c>
      <c r="AK111">
        <v>2.7000000000000002</v>
      </c>
      <c r="AL111">
        <v>4.7999999999999998</v>
      </c>
      <c r="AM111"/>
      <c r="AN111"/>
      <c r="AO111"/>
      <c r="AP111"/>
      <c r="AQ111"/>
      <c r="AR111"/>
      <c r="AS111"/>
      <c r="AT111"/>
      <c r="AU111"/>
      <c r="AV111"/>
      <c r="AW111"/>
      <c r="AX111"/>
      <c r="AY111"/>
      <c r="AZ111"/>
      <c r="BA111"/>
      <c r="BB111"/>
      <c r="BC111"/>
      <c r="BD111"/>
      <c r="BE111"/>
      <c r="BF111"/>
      <c r="BG111"/>
      <c r="BH111"/>
      <c r="BI111"/>
    </row>
    <row r="112">
      <c r="A112" t="s">
        <v>417</v>
      </c>
      <c r="B112">
        <v>2015</v>
      </c>
      <c r="C112" t="s">
        <v>422</v>
      </c>
      <c r="D112">
        <v>62</v>
      </c>
      <c r="E112" t="s">
        <v>311</v>
      </c>
      <c r="F112" t="s">
        <v>316</v>
      </c>
      <c r="G112" t="s">
        <v>174</v>
      </c>
      <c r="H112">
        <v>1.5</v>
      </c>
      <c r="I112">
        <v>1.2</v>
      </c>
      <c r="J112">
        <v>0.80000000000000004</v>
      </c>
      <c r="K112">
        <v>0.10000000000000001</v>
      </c>
      <c r="L112">
        <v>0</v>
      </c>
      <c r="M112">
        <v>0.90000000000000002</v>
      </c>
      <c r="N112">
        <v>0.20000000000000001</v>
      </c>
      <c r="O112">
        <v>0</v>
      </c>
      <c r="P112">
        <v>0</v>
      </c>
      <c r="Q112">
        <v>0</v>
      </c>
      <c r="R112">
        <v>1.5</v>
      </c>
      <c r="S112">
        <v>1.3</v>
      </c>
      <c r="T112">
        <v>1.3999999999999999</v>
      </c>
      <c r="U112">
        <v>1</v>
      </c>
      <c r="V112">
        <v>0.29999999999999999</v>
      </c>
      <c r="W112" t="s">
        <v>240</v>
      </c>
      <c r="X112" t="s">
        <v>241</v>
      </c>
      <c r="Y112" t="s">
        <v>306</v>
      </c>
      <c r="Z112" t="s">
        <v>307</v>
      </c>
      <c r="AA112" t="s">
        <v>243</v>
      </c>
      <c r="AB112" t="s">
        <v>308</v>
      </c>
      <c r="AC112" t="s">
        <v>309</v>
      </c>
      <c r="AD112" t="s">
        <v>310</v>
      </c>
      <c r="AE112">
        <v>2.2000000000000002</v>
      </c>
      <c r="AF112">
        <v>0</v>
      </c>
      <c r="AG112">
        <v>0.59999999999999998</v>
      </c>
      <c r="AH112">
        <v>0.80000000000000004</v>
      </c>
      <c r="AI112">
        <v>1.1000000000000001</v>
      </c>
      <c r="AJ112">
        <v>0.29999999999999999</v>
      </c>
      <c r="AK112">
        <v>0.40000000000000002</v>
      </c>
      <c r="AL112">
        <v>1.6000000000000001</v>
      </c>
      <c r="AM112"/>
      <c r="AN112"/>
      <c r="AO112"/>
      <c r="AP112"/>
      <c r="AQ112"/>
      <c r="AR112"/>
      <c r="AS112"/>
      <c r="AT112"/>
      <c r="AU112"/>
      <c r="AV112"/>
      <c r="AW112"/>
      <c r="AX112"/>
      <c r="AY112"/>
      <c r="AZ112"/>
      <c r="BA112"/>
      <c r="BB112"/>
      <c r="BC112"/>
      <c r="BD112"/>
      <c r="BE112"/>
      <c r="BF112"/>
      <c r="BG112"/>
      <c r="BH112"/>
      <c r="BI112"/>
    </row>
    <row r="113">
      <c r="A113" t="s">
        <v>417</v>
      </c>
      <c r="B113">
        <v>2015</v>
      </c>
      <c r="C113" t="s">
        <v>422</v>
      </c>
      <c r="D113">
        <v>63</v>
      </c>
      <c r="E113" t="s">
        <v>311</v>
      </c>
      <c r="F113" t="s">
        <v>317</v>
      </c>
      <c r="G113" t="s">
        <v>174</v>
      </c>
      <c r="H113">
        <v>14</v>
      </c>
      <c r="I113">
        <v>14.5</v>
      </c>
      <c r="J113">
        <v>14.1</v>
      </c>
      <c r="K113">
        <v>7.9000000000000004</v>
      </c>
      <c r="L113">
        <v>1.8999999999999999</v>
      </c>
      <c r="M113">
        <v>9.4000000000000004</v>
      </c>
      <c r="N113">
        <v>7.2999999999999998</v>
      </c>
      <c r="O113">
        <v>4.0999999999999996</v>
      </c>
      <c r="P113">
        <v>1.1000000000000001</v>
      </c>
      <c r="Q113">
        <v>1.1000000000000001</v>
      </c>
      <c r="R113">
        <v>14.9</v>
      </c>
      <c r="S113">
        <v>15.199999999999999</v>
      </c>
      <c r="T113">
        <v>16.199999999999999</v>
      </c>
      <c r="U113">
        <v>17</v>
      </c>
      <c r="V113">
        <v>10.9</v>
      </c>
      <c r="W113" t="s">
        <v>240</v>
      </c>
      <c r="X113" t="s">
        <v>241</v>
      </c>
      <c r="Y113" t="s">
        <v>306</v>
      </c>
      <c r="Z113" t="s">
        <v>307</v>
      </c>
      <c r="AA113" t="s">
        <v>243</v>
      </c>
      <c r="AB113" t="s">
        <v>308</v>
      </c>
      <c r="AC113" t="s">
        <v>309</v>
      </c>
      <c r="AD113" t="s">
        <v>310</v>
      </c>
      <c r="AE113">
        <v>12.800000000000001</v>
      </c>
      <c r="AF113">
        <v>3.7999999999999998</v>
      </c>
      <c r="AG113">
        <v>5.2000000000000002</v>
      </c>
      <c r="AH113">
        <v>4.5999999999999996</v>
      </c>
      <c r="AI113">
        <v>9.6999999999999993</v>
      </c>
      <c r="AJ113">
        <v>25.100000000000001</v>
      </c>
      <c r="AK113">
        <v>18.699999999999999</v>
      </c>
      <c r="AL113">
        <v>8.5</v>
      </c>
      <c r="AM113"/>
      <c r="AN113"/>
      <c r="AO113"/>
      <c r="AP113"/>
      <c r="AQ113"/>
      <c r="AR113"/>
      <c r="AS113"/>
      <c r="AT113"/>
      <c r="AU113"/>
      <c r="AV113"/>
      <c r="AW113"/>
      <c r="AX113"/>
      <c r="AY113"/>
      <c r="AZ113"/>
      <c r="BA113"/>
      <c r="BB113"/>
      <c r="BC113"/>
      <c r="BD113"/>
      <c r="BE113"/>
      <c r="BF113"/>
      <c r="BG113"/>
      <c r="BH113"/>
      <c r="BI113"/>
    </row>
    <row r="114">
      <c r="A114" t="s">
        <v>417</v>
      </c>
      <c r="B114">
        <v>2015</v>
      </c>
      <c r="C114" t="s">
        <v>422</v>
      </c>
      <c r="D114">
        <v>64</v>
      </c>
      <c r="E114" t="s">
        <v>311</v>
      </c>
      <c r="F114" t="s">
        <v>318</v>
      </c>
      <c r="G114" t="s">
        <v>174</v>
      </c>
      <c r="H114">
        <v>4.7000000000000002</v>
      </c>
      <c r="I114">
        <v>0.90000000000000002</v>
      </c>
      <c r="J114">
        <v>0.20000000000000001</v>
      </c>
      <c r="K114">
        <v>0.5</v>
      </c>
      <c r="L114">
        <v>0</v>
      </c>
      <c r="M114">
        <v>0.20000000000000001</v>
      </c>
      <c r="N114">
        <v>0</v>
      </c>
      <c r="O114">
        <v>0</v>
      </c>
      <c r="P114">
        <v>0</v>
      </c>
      <c r="Q114">
        <v>0</v>
      </c>
      <c r="R114">
        <v>6.5999999999999996</v>
      </c>
      <c r="S114">
        <v>2.3999999999999999</v>
      </c>
      <c r="T114">
        <v>0.59999999999999998</v>
      </c>
      <c r="U114">
        <v>0.29999999999999999</v>
      </c>
      <c r="V114">
        <v>0.80000000000000004</v>
      </c>
      <c r="W114" t="s">
        <v>240</v>
      </c>
      <c r="X114" t="s">
        <v>241</v>
      </c>
      <c r="Y114" t="s">
        <v>306</v>
      </c>
      <c r="Z114" t="s">
        <v>307</v>
      </c>
      <c r="AA114" t="s">
        <v>243</v>
      </c>
      <c r="AB114" t="s">
        <v>308</v>
      </c>
      <c r="AC114" t="s">
        <v>309</v>
      </c>
      <c r="AD114" t="s">
        <v>310</v>
      </c>
      <c r="AE114">
        <v>0.10000000000000001</v>
      </c>
      <c r="AF114">
        <v>0</v>
      </c>
      <c r="AG114">
        <v>1.7</v>
      </c>
      <c r="AH114">
        <v>1.8</v>
      </c>
      <c r="AI114">
        <v>6.7999999999999998</v>
      </c>
      <c r="AJ114">
        <v>1.7</v>
      </c>
      <c r="AK114">
        <v>0.29999999999999999</v>
      </c>
      <c r="AL114">
        <v>0.80000000000000004</v>
      </c>
      <c r="AM114"/>
      <c r="AN114"/>
      <c r="AO114"/>
      <c r="AP114"/>
      <c r="AQ114"/>
      <c r="AR114"/>
      <c r="AS114"/>
      <c r="AT114"/>
      <c r="AU114"/>
      <c r="AV114"/>
      <c r="AW114"/>
      <c r="AX114"/>
      <c r="AY114"/>
      <c r="AZ114"/>
      <c r="BA114"/>
      <c r="BB114"/>
      <c r="BC114"/>
      <c r="BD114"/>
      <c r="BE114"/>
      <c r="BF114"/>
      <c r="BG114"/>
      <c r="BH114"/>
      <c r="BI114"/>
    </row>
    <row r="115">
      <c r="A115" t="s">
        <v>417</v>
      </c>
      <c r="B115">
        <v>2015</v>
      </c>
      <c r="C115" t="s">
        <v>422</v>
      </c>
      <c r="D115">
        <v>65</v>
      </c>
      <c r="E115" t="s">
        <v>311</v>
      </c>
      <c r="F115" t="s">
        <v>319</v>
      </c>
      <c r="G115" t="s">
        <v>174</v>
      </c>
      <c r="H115">
        <v>1.3999999999999999</v>
      </c>
      <c r="I115">
        <v>0.59999999999999998</v>
      </c>
      <c r="J115">
        <v>0.20000000000000001</v>
      </c>
      <c r="K115">
        <v>0</v>
      </c>
      <c r="L115">
        <v>0</v>
      </c>
      <c r="M115">
        <v>0</v>
      </c>
      <c r="N115">
        <v>0</v>
      </c>
      <c r="O115">
        <v>0</v>
      </c>
      <c r="P115">
        <v>0</v>
      </c>
      <c r="Q115">
        <v>0</v>
      </c>
      <c r="R115">
        <v>1.8</v>
      </c>
      <c r="S115">
        <v>1.2</v>
      </c>
      <c r="T115">
        <v>0.59999999999999998</v>
      </c>
      <c r="U115">
        <v>0.29999999999999999</v>
      </c>
      <c r="V115">
        <v>0</v>
      </c>
      <c r="W115" t="s">
        <v>240</v>
      </c>
      <c r="X115" t="s">
        <v>241</v>
      </c>
      <c r="Y115" t="s">
        <v>306</v>
      </c>
      <c r="Z115" t="s">
        <v>307</v>
      </c>
      <c r="AA115" t="s">
        <v>243</v>
      </c>
      <c r="AB115" t="s">
        <v>308</v>
      </c>
      <c r="AC115" t="s">
        <v>309</v>
      </c>
      <c r="AD115" t="s">
        <v>310</v>
      </c>
      <c r="AE115">
        <v>0</v>
      </c>
      <c r="AF115">
        <v>0</v>
      </c>
      <c r="AG115">
        <v>0.69999999999999996</v>
      </c>
      <c r="AH115">
        <v>0.5</v>
      </c>
      <c r="AI115">
        <v>2.1000000000000001</v>
      </c>
      <c r="AJ115">
        <v>0.69999999999999996</v>
      </c>
      <c r="AK115">
        <v>0.29999999999999999</v>
      </c>
      <c r="AL115">
        <v>0.10000000000000001</v>
      </c>
      <c r="AM115"/>
      <c r="AN115"/>
      <c r="AO115"/>
      <c r="AP115"/>
      <c r="AQ115"/>
      <c r="AR115"/>
      <c r="AS115"/>
      <c r="AT115"/>
      <c r="AU115"/>
      <c r="AV115"/>
      <c r="AW115"/>
      <c r="AX115"/>
      <c r="AY115"/>
      <c r="AZ115"/>
      <c r="BA115"/>
      <c r="BB115"/>
      <c r="BC115"/>
      <c r="BD115"/>
      <c r="BE115"/>
      <c r="BF115"/>
      <c r="BG115"/>
      <c r="BH115"/>
      <c r="BI115"/>
    </row>
    <row r="116">
      <c r="A116" t="s">
        <v>417</v>
      </c>
      <c r="B116">
        <v>2015</v>
      </c>
      <c r="C116" t="s">
        <v>422</v>
      </c>
      <c r="D116">
        <v>66</v>
      </c>
      <c r="E116" t="s">
        <v>311</v>
      </c>
      <c r="F116" t="s">
        <v>320</v>
      </c>
      <c r="G116" t="s">
        <v>174</v>
      </c>
      <c r="H116">
        <v>2.3999999999999999</v>
      </c>
      <c r="I116">
        <v>1.1000000000000001</v>
      </c>
      <c r="J116">
        <v>0.40000000000000002</v>
      </c>
      <c r="K116">
        <v>0.29999999999999999</v>
      </c>
      <c r="L116">
        <v>0.10000000000000001</v>
      </c>
      <c r="M116">
        <v>0.29999999999999999</v>
      </c>
      <c r="N116">
        <v>0.20000000000000001</v>
      </c>
      <c r="O116">
        <v>0</v>
      </c>
      <c r="P116">
        <v>0</v>
      </c>
      <c r="Q116">
        <v>0.10000000000000001</v>
      </c>
      <c r="R116">
        <v>3.1000000000000001</v>
      </c>
      <c r="S116">
        <v>2</v>
      </c>
      <c r="T116">
        <v>1</v>
      </c>
      <c r="U116">
        <v>0.40000000000000002</v>
      </c>
      <c r="V116">
        <v>0.5</v>
      </c>
      <c r="W116" t="s">
        <v>240</v>
      </c>
      <c r="X116" t="s">
        <v>241</v>
      </c>
      <c r="Y116" t="s">
        <v>306</v>
      </c>
      <c r="Z116" t="s">
        <v>307</v>
      </c>
      <c r="AA116" t="s">
        <v>243</v>
      </c>
      <c r="AB116" t="s">
        <v>308</v>
      </c>
      <c r="AC116" t="s">
        <v>309</v>
      </c>
      <c r="AD116" t="s">
        <v>310</v>
      </c>
      <c r="AE116">
        <v>0.10000000000000001</v>
      </c>
      <c r="AF116">
        <v>0</v>
      </c>
      <c r="AG116">
        <v>1.2</v>
      </c>
      <c r="AH116">
        <v>1.3999999999999999</v>
      </c>
      <c r="AI116">
        <v>2.5</v>
      </c>
      <c r="AJ116">
        <v>0.90000000000000002</v>
      </c>
      <c r="AK116">
        <v>0.40000000000000002</v>
      </c>
      <c r="AL116">
        <v>2.1000000000000001</v>
      </c>
      <c r="AM116"/>
      <c r="AN116"/>
      <c r="AO116"/>
      <c r="AP116"/>
      <c r="AQ116"/>
      <c r="AR116"/>
      <c r="AS116"/>
      <c r="AT116"/>
      <c r="AU116"/>
      <c r="AV116"/>
      <c r="AW116"/>
      <c r="AX116"/>
      <c r="AY116"/>
      <c r="AZ116"/>
      <c r="BA116"/>
      <c r="BB116"/>
      <c r="BC116"/>
      <c r="BD116"/>
      <c r="BE116"/>
      <c r="BF116"/>
      <c r="BG116"/>
      <c r="BH116"/>
      <c r="BI116"/>
    </row>
    <row r="117">
      <c r="A117" t="s">
        <v>417</v>
      </c>
      <c r="B117">
        <v>2015</v>
      </c>
      <c r="C117" t="s">
        <v>422</v>
      </c>
      <c r="D117">
        <v>67</v>
      </c>
      <c r="E117" t="s">
        <v>311</v>
      </c>
      <c r="F117" t="s">
        <v>321</v>
      </c>
      <c r="G117" t="s">
        <v>174</v>
      </c>
      <c r="H117">
        <v>7.4000000000000004</v>
      </c>
      <c r="I117">
        <v>2.1000000000000001</v>
      </c>
      <c r="J117">
        <v>0.69999999999999996</v>
      </c>
      <c r="K117">
        <v>0.20000000000000001</v>
      </c>
      <c r="L117">
        <v>0</v>
      </c>
      <c r="M117">
        <v>1.1000000000000001</v>
      </c>
      <c r="N117">
        <v>0.20000000000000001</v>
      </c>
      <c r="O117">
        <v>0.10000000000000001</v>
      </c>
      <c r="P117">
        <v>0</v>
      </c>
      <c r="Q117">
        <v>0.10000000000000001</v>
      </c>
      <c r="R117">
        <v>9.8000000000000007</v>
      </c>
      <c r="S117">
        <v>4.4000000000000004</v>
      </c>
      <c r="T117">
        <v>1.8</v>
      </c>
      <c r="U117">
        <v>1</v>
      </c>
      <c r="V117">
        <v>0.20000000000000001</v>
      </c>
      <c r="W117" t="s">
        <v>240</v>
      </c>
      <c r="X117" t="s">
        <v>241</v>
      </c>
      <c r="Y117" t="s">
        <v>306</v>
      </c>
      <c r="Z117" t="s">
        <v>307</v>
      </c>
      <c r="AA117" t="s">
        <v>243</v>
      </c>
      <c r="AB117" t="s">
        <v>308</v>
      </c>
      <c r="AC117" t="s">
        <v>309</v>
      </c>
      <c r="AD117" t="s">
        <v>310</v>
      </c>
      <c r="AE117">
        <v>0.29999999999999999</v>
      </c>
      <c r="AF117">
        <v>0.10000000000000001</v>
      </c>
      <c r="AG117">
        <v>1.8999999999999999</v>
      </c>
      <c r="AH117">
        <v>2.8999999999999999</v>
      </c>
      <c r="AI117">
        <v>8.8000000000000007</v>
      </c>
      <c r="AJ117">
        <v>2</v>
      </c>
      <c r="AK117">
        <v>1</v>
      </c>
      <c r="AL117">
        <v>4.2999999999999998</v>
      </c>
      <c r="AM117"/>
      <c r="AN117"/>
      <c r="AO117"/>
      <c r="AP117"/>
      <c r="AQ117"/>
      <c r="AR117"/>
      <c r="AS117"/>
      <c r="AT117"/>
      <c r="AU117"/>
      <c r="AV117"/>
      <c r="AW117"/>
      <c r="AX117"/>
      <c r="AY117"/>
      <c r="AZ117"/>
      <c r="BA117"/>
      <c r="BB117"/>
      <c r="BC117"/>
      <c r="BD117"/>
      <c r="BE117"/>
      <c r="BF117"/>
      <c r="BG117"/>
      <c r="BH117"/>
      <c r="BI117"/>
    </row>
    <row r="118">
      <c r="A118" t="s">
        <v>417</v>
      </c>
      <c r="B118">
        <v>2015</v>
      </c>
      <c r="C118" t="s">
        <v>422</v>
      </c>
      <c r="D118">
        <v>68</v>
      </c>
      <c r="E118" t="s">
        <v>311</v>
      </c>
      <c r="F118" t="s">
        <v>322</v>
      </c>
      <c r="G118" t="s">
        <v>174</v>
      </c>
      <c r="H118">
        <v>3.7000000000000002</v>
      </c>
      <c r="I118">
        <v>1.3</v>
      </c>
      <c r="J118">
        <v>1.1000000000000001</v>
      </c>
      <c r="K118">
        <v>0.5</v>
      </c>
      <c r="L118">
        <v>0</v>
      </c>
      <c r="M118">
        <v>0.20000000000000001</v>
      </c>
      <c r="N118">
        <v>0.10000000000000001</v>
      </c>
      <c r="O118">
        <v>0</v>
      </c>
      <c r="P118">
        <v>0</v>
      </c>
      <c r="Q118">
        <v>0</v>
      </c>
      <c r="R118">
        <v>4.5</v>
      </c>
      <c r="S118">
        <v>3.1000000000000001</v>
      </c>
      <c r="T118">
        <v>1</v>
      </c>
      <c r="U118">
        <v>1.7</v>
      </c>
      <c r="V118">
        <v>0.80000000000000004</v>
      </c>
      <c r="W118" t="s">
        <v>240</v>
      </c>
      <c r="X118" t="s">
        <v>241</v>
      </c>
      <c r="Y118" t="s">
        <v>306</v>
      </c>
      <c r="Z118" t="s">
        <v>307</v>
      </c>
      <c r="AA118" t="s">
        <v>243</v>
      </c>
      <c r="AB118" t="s">
        <v>308</v>
      </c>
      <c r="AC118" t="s">
        <v>309</v>
      </c>
      <c r="AD118" t="s">
        <v>310</v>
      </c>
      <c r="AE118">
        <v>0.10000000000000001</v>
      </c>
      <c r="AF118">
        <v>0</v>
      </c>
      <c r="AG118">
        <v>2.2000000000000002</v>
      </c>
      <c r="AH118">
        <v>0.40000000000000002</v>
      </c>
      <c r="AI118">
        <v>5.9000000000000004</v>
      </c>
      <c r="AJ118">
        <v>10.6</v>
      </c>
      <c r="AK118">
        <v>0</v>
      </c>
      <c r="AL118">
        <v>0</v>
      </c>
      <c r="AM118"/>
      <c r="AN118"/>
      <c r="AO118"/>
      <c r="AP118"/>
      <c r="AQ118"/>
      <c r="AR118"/>
      <c r="AS118"/>
      <c r="AT118"/>
      <c r="AU118"/>
      <c r="AV118"/>
      <c r="AW118"/>
      <c r="AX118"/>
      <c r="AY118"/>
      <c r="AZ118"/>
      <c r="BA118"/>
      <c r="BB118"/>
      <c r="BC118"/>
      <c r="BD118"/>
      <c r="BE118"/>
      <c r="BF118"/>
      <c r="BG118"/>
      <c r="BH118"/>
      <c r="BI118"/>
    </row>
    <row r="119">
      <c r="A119" t="s">
        <v>417</v>
      </c>
      <c r="B119">
        <v>2015</v>
      </c>
      <c r="C119" t="s">
        <v>422</v>
      </c>
      <c r="D119">
        <v>69</v>
      </c>
      <c r="E119" t="s">
        <v>311</v>
      </c>
      <c r="F119" t="s">
        <v>323</v>
      </c>
      <c r="G119" t="s">
        <v>174</v>
      </c>
      <c r="H119">
        <v>0.20000000000000001</v>
      </c>
      <c r="I119">
        <v>0.10000000000000001</v>
      </c>
      <c r="J119">
        <v>0</v>
      </c>
      <c r="K119">
        <v>0.29999999999999999</v>
      </c>
      <c r="L119">
        <v>0</v>
      </c>
      <c r="M119">
        <v>0.20000000000000001</v>
      </c>
      <c r="N119">
        <v>0</v>
      </c>
      <c r="O119">
        <v>0.10000000000000001</v>
      </c>
      <c r="P119">
        <v>0</v>
      </c>
      <c r="Q119">
        <v>0</v>
      </c>
      <c r="R119">
        <v>0.10000000000000001</v>
      </c>
      <c r="S119">
        <v>0.29999999999999999</v>
      </c>
      <c r="T119">
        <v>0.10000000000000001</v>
      </c>
      <c r="U119">
        <v>0</v>
      </c>
      <c r="V119">
        <v>0.29999999999999999</v>
      </c>
      <c r="W119" t="s">
        <v>240</v>
      </c>
      <c r="X119" t="s">
        <v>241</v>
      </c>
      <c r="Y119" t="s">
        <v>306</v>
      </c>
      <c r="Z119" t="s">
        <v>307</v>
      </c>
      <c r="AA119" t="s">
        <v>243</v>
      </c>
      <c r="AB119" t="s">
        <v>308</v>
      </c>
      <c r="AC119" t="s">
        <v>309</v>
      </c>
      <c r="AD119" t="s">
        <v>310</v>
      </c>
      <c r="AE119">
        <v>0.10000000000000001</v>
      </c>
      <c r="AF119">
        <v>0.10000000000000001</v>
      </c>
      <c r="AG119">
        <v>0.29999999999999999</v>
      </c>
      <c r="AH119">
        <v>0.10000000000000001</v>
      </c>
      <c r="AI119">
        <v>0.20000000000000001</v>
      </c>
      <c r="AJ119">
        <v>0.10000000000000001</v>
      </c>
      <c r="AK119">
        <v>0</v>
      </c>
      <c r="AL119">
        <v>0.29999999999999999</v>
      </c>
      <c r="AM119"/>
      <c r="AN119"/>
      <c r="AO119"/>
      <c r="AP119"/>
      <c r="AQ119"/>
      <c r="AR119"/>
      <c r="AS119"/>
      <c r="AT119"/>
      <c r="AU119"/>
      <c r="AV119"/>
      <c r="AW119"/>
      <c r="AX119"/>
      <c r="AY119"/>
      <c r="AZ119"/>
      <c r="BA119"/>
      <c r="BB119"/>
      <c r="BC119"/>
      <c r="BD119"/>
      <c r="BE119"/>
      <c r="BF119"/>
      <c r="BG119"/>
      <c r="BH119"/>
      <c r="BI119"/>
    </row>
    <row r="120">
      <c r="A120" t="s">
        <v>417</v>
      </c>
      <c r="B120">
        <v>2015</v>
      </c>
      <c r="C120" t="s">
        <v>422</v>
      </c>
      <c r="D120">
        <v>70</v>
      </c>
      <c r="E120" t="s">
        <v>311</v>
      </c>
      <c r="F120" t="s">
        <v>324</v>
      </c>
      <c r="G120" t="s">
        <v>174</v>
      </c>
      <c r="H120">
        <v>1</v>
      </c>
      <c r="I120">
        <v>4</v>
      </c>
      <c r="J120">
        <v>11.800000000000001</v>
      </c>
      <c r="K120">
        <v>36.700000000000003</v>
      </c>
      <c r="L120">
        <v>69.099999999999994</v>
      </c>
      <c r="M120">
        <v>8.6999999999999993</v>
      </c>
      <c r="N120">
        <v>25.699999999999999</v>
      </c>
      <c r="O120">
        <v>48.100000000000001</v>
      </c>
      <c r="P120">
        <v>65.5</v>
      </c>
      <c r="Q120">
        <v>77.200000000000003</v>
      </c>
      <c r="R120">
        <v>0.20000000000000001</v>
      </c>
      <c r="S120">
        <v>1.2</v>
      </c>
      <c r="T120">
        <v>3.2000000000000002</v>
      </c>
      <c r="U120">
        <v>7.5999999999999996</v>
      </c>
      <c r="V120">
        <v>34.5</v>
      </c>
      <c r="W120" t="s">
        <v>240</v>
      </c>
      <c r="X120" t="s">
        <v>241</v>
      </c>
      <c r="Y120" t="s">
        <v>306</v>
      </c>
      <c r="Z120" t="s">
        <v>307</v>
      </c>
      <c r="AA120" t="s">
        <v>243</v>
      </c>
      <c r="AB120" t="s">
        <v>308</v>
      </c>
      <c r="AC120" t="s">
        <v>309</v>
      </c>
      <c r="AD120" t="s">
        <v>310</v>
      </c>
      <c r="AE120">
        <v>26.399999999999999</v>
      </c>
      <c r="AF120">
        <v>55.5</v>
      </c>
      <c r="AG120">
        <v>8.5</v>
      </c>
      <c r="AH120">
        <v>22.699999999999999</v>
      </c>
      <c r="AI120">
        <v>11.300000000000001</v>
      </c>
      <c r="AJ120">
        <v>21.5</v>
      </c>
      <c r="AK120">
        <v>16.800000000000001</v>
      </c>
      <c r="AL120">
        <v>17.399999999999999</v>
      </c>
      <c r="AM120"/>
      <c r="AN120"/>
      <c r="AO120"/>
      <c r="AP120"/>
      <c r="AQ120"/>
      <c r="AR120"/>
      <c r="AS120"/>
      <c r="AT120"/>
      <c r="AU120"/>
      <c r="AV120"/>
      <c r="AW120"/>
      <c r="AX120"/>
      <c r="AY120"/>
      <c r="AZ120"/>
      <c r="BA120"/>
      <c r="BB120"/>
      <c r="BC120"/>
      <c r="BD120"/>
      <c r="BE120"/>
      <c r="BF120"/>
      <c r="BG120"/>
      <c r="BH120"/>
      <c r="BI120"/>
    </row>
    <row r="121">
      <c r="A121" t="s">
        <v>417</v>
      </c>
      <c r="B121">
        <v>2015</v>
      </c>
      <c r="C121" t="s">
        <v>422</v>
      </c>
      <c r="D121">
        <v>71</v>
      </c>
      <c r="E121" t="s">
        <v>311</v>
      </c>
      <c r="F121" t="s">
        <v>46</v>
      </c>
      <c r="G121" t="s">
        <v>174</v>
      </c>
      <c r="H121">
        <v>0.59999999999999998</v>
      </c>
      <c r="I121">
        <v>0.10000000000000001</v>
      </c>
      <c r="J121">
        <v>0.20000000000000001</v>
      </c>
      <c r="K121">
        <v>0</v>
      </c>
      <c r="L121">
        <v>0</v>
      </c>
      <c r="M121">
        <v>0.10000000000000001</v>
      </c>
      <c r="N121">
        <v>0.10000000000000001</v>
      </c>
      <c r="O121">
        <v>0</v>
      </c>
      <c r="P121">
        <v>0</v>
      </c>
      <c r="Q121">
        <v>0</v>
      </c>
      <c r="R121">
        <v>0.5</v>
      </c>
      <c r="S121">
        <v>0.59999999999999998</v>
      </c>
      <c r="T121">
        <v>0.10000000000000001</v>
      </c>
      <c r="U121">
        <v>0.20000000000000001</v>
      </c>
      <c r="V121">
        <v>0</v>
      </c>
      <c r="W121" t="s">
        <v>240</v>
      </c>
      <c r="X121" t="s">
        <v>241</v>
      </c>
      <c r="Y121" t="s">
        <v>306</v>
      </c>
      <c r="Z121" t="s">
        <v>307</v>
      </c>
      <c r="AA121" t="s">
        <v>243</v>
      </c>
      <c r="AB121" t="s">
        <v>308</v>
      </c>
      <c r="AC121" t="s">
        <v>309</v>
      </c>
      <c r="AD121" t="s">
        <v>310</v>
      </c>
      <c r="AE121">
        <v>0.20000000000000001</v>
      </c>
      <c r="AF121">
        <v>0</v>
      </c>
      <c r="AG121">
        <v>0.40000000000000002</v>
      </c>
      <c r="AH121">
        <v>0.5</v>
      </c>
      <c r="AI121">
        <v>0.20000000000000001</v>
      </c>
      <c r="AJ121">
        <v>0</v>
      </c>
      <c r="AK121">
        <v>0.10000000000000001</v>
      </c>
      <c r="AL121">
        <v>0.29999999999999999</v>
      </c>
      <c r="AM121"/>
      <c r="AN121"/>
      <c r="AO121"/>
      <c r="AP121"/>
      <c r="AQ121"/>
      <c r="AR121"/>
      <c r="AS121"/>
      <c r="AT121"/>
      <c r="AU121"/>
      <c r="AV121"/>
      <c r="AW121"/>
      <c r="AX121"/>
      <c r="AY121"/>
      <c r="AZ121"/>
      <c r="BA121"/>
      <c r="BB121"/>
      <c r="BC121"/>
      <c r="BD121"/>
      <c r="BE121"/>
      <c r="BF121"/>
      <c r="BG121"/>
      <c r="BH121"/>
      <c r="BI121"/>
    </row>
    <row r="122">
      <c r="A122" t="s">
        <v>417</v>
      </c>
      <c r="B122">
        <v>2015</v>
      </c>
      <c r="C122" t="s">
        <v>422</v>
      </c>
      <c r="D122">
        <v>122</v>
      </c>
      <c r="E122" t="s">
        <v>18</v>
      </c>
      <c r="F122" t="s">
        <v>14</v>
      </c>
      <c r="G122" t="s">
        <v>435</v>
      </c>
      <c r="H122">
        <v>46.884286225441308</v>
      </c>
      <c r="I122">
        <v>59.185670367778833</v>
      </c>
      <c r="J122">
        <v>73.523136735187308</v>
      </c>
      <c r="K122">
        <v>88.519610126222574</v>
      </c>
      <c r="L122">
        <v>97.069940571310113</v>
      </c>
      <c r="M122">
        <v>69.237982112025321</v>
      </c>
      <c r="N122">
        <v>88.186845009874972</v>
      </c>
      <c r="O122">
        <v>95.630354901723237</v>
      </c>
      <c r="P122">
        <v>97.724505813823214</v>
      </c>
      <c r="Q122">
        <v>98.689054102775486</v>
      </c>
      <c r="R122">
        <v>43.558560687433364</v>
      </c>
      <c r="S122">
        <v>49.892698831396423</v>
      </c>
      <c r="T122">
        <v>57.907481051906288</v>
      </c>
      <c r="U122">
        <v>68.887172284507599</v>
      </c>
      <c r="V122">
        <v>82.616285198024187</v>
      </c>
      <c r="W122" t="s">
        <v>240</v>
      </c>
      <c r="X122" t="s">
        <v>241</v>
      </c>
      <c r="Y122" t="s">
        <v>306</v>
      </c>
      <c r="Z122" t="s">
        <v>307</v>
      </c>
      <c r="AA122" t="s">
        <v>243</v>
      </c>
      <c r="AB122" t="s">
        <v>308</v>
      </c>
      <c r="AC122" t="s">
        <v>309</v>
      </c>
      <c r="AD122" t="s">
        <v>310</v>
      </c>
      <c r="AE122">
        <v>82.150924189059168</v>
      </c>
      <c r="AF122">
        <v>92.31221786727717</v>
      </c>
      <c r="AG122">
        <v>60.474026133555327</v>
      </c>
      <c r="AH122">
        <v>69.060605953727105</v>
      </c>
      <c r="AI122">
        <v>61.192847473891291</v>
      </c>
      <c r="AJ122">
        <v>58.478390429381847</v>
      </c>
      <c r="AK122">
        <v>70.6056514696797</v>
      </c>
      <c r="AL122">
        <v>68.559453237467167</v>
      </c>
      <c r="AM122"/>
      <c r="AN122"/>
      <c r="AO122"/>
      <c r="AP122"/>
      <c r="AQ122"/>
      <c r="AR122"/>
      <c r="AS122"/>
      <c r="AT122"/>
      <c r="AU122"/>
      <c r="AV122"/>
      <c r="AW122"/>
      <c r="AX122"/>
      <c r="AY122"/>
      <c r="AZ122"/>
      <c r="BA122"/>
      <c r="BB122"/>
      <c r="BC122"/>
      <c r="BD122"/>
      <c r="BE122"/>
      <c r="BF122"/>
      <c r="BG122"/>
      <c r="BH122"/>
      <c r="BI122"/>
    </row>
    <row r="123">
      <c r="A123" t="s">
        <v>417</v>
      </c>
      <c r="B123">
        <v>2015</v>
      </c>
      <c r="C123" t="s">
        <v>422</v>
      </c>
      <c r="D123">
        <v>123</v>
      </c>
      <c r="E123" t="s">
        <v>18</v>
      </c>
      <c r="F123" t="s">
        <v>51</v>
      </c>
      <c r="G123" t="s">
        <v>174</v>
      </c>
      <c r="H123">
        <v>53.11571377455941</v>
      </c>
      <c r="I123">
        <v>40.814329632221039</v>
      </c>
      <c r="J123">
        <v>26.47686326481255</v>
      </c>
      <c r="K123">
        <v>11.480389873777449</v>
      </c>
      <c r="L123">
        <v>2.9300594286904018</v>
      </c>
      <c r="M123">
        <v>30.762017887975031</v>
      </c>
      <c r="N123">
        <v>11.813154990125261</v>
      </c>
      <c r="O123">
        <v>4.3696450982769637</v>
      </c>
      <c r="P123">
        <v>2.2754941861767271</v>
      </c>
      <c r="Q123">
        <v>1.3109458972244861</v>
      </c>
      <c r="R123">
        <v>56.441439312566331</v>
      </c>
      <c r="S123">
        <v>50.107301168603563</v>
      </c>
      <c r="T123">
        <v>42.092518948093883</v>
      </c>
      <c r="U123">
        <v>31.112827715492038</v>
      </c>
      <c r="V123">
        <v>17.383714801975881</v>
      </c>
      <c r="W123" t="s">
        <v>240</v>
      </c>
      <c r="X123" t="s">
        <v>241</v>
      </c>
      <c r="Y123" t="s">
        <v>306</v>
      </c>
      <c r="Z123" t="s">
        <v>307</v>
      </c>
      <c r="AA123" t="s">
        <v>243</v>
      </c>
      <c r="AB123" t="s">
        <v>308</v>
      </c>
      <c r="AC123" t="s">
        <v>309</v>
      </c>
      <c r="AD123" t="s">
        <v>310</v>
      </c>
      <c r="AE123">
        <v>17.849075810940789</v>
      </c>
      <c r="AF123">
        <v>7.6877821327223703</v>
      </c>
      <c r="AG123">
        <v>39.525973866444858</v>
      </c>
      <c r="AH123">
        <v>30.939394046273058</v>
      </c>
      <c r="AI123">
        <v>38.807152526108908</v>
      </c>
      <c r="AJ123">
        <v>41.521609570618118</v>
      </c>
      <c r="AK123">
        <v>29.39434853031965</v>
      </c>
      <c r="AL123">
        <v>31.44054676253317</v>
      </c>
      <c r="AM123"/>
      <c r="AN123"/>
      <c r="AO123"/>
      <c r="AP123"/>
      <c r="AQ123"/>
      <c r="AR123"/>
      <c r="AS123"/>
      <c r="AT123"/>
      <c r="AU123"/>
      <c r="AV123"/>
      <c r="AW123"/>
      <c r="AX123"/>
      <c r="AY123"/>
      <c r="AZ123"/>
      <c r="BA123"/>
      <c r="BB123"/>
      <c r="BC123"/>
      <c r="BD123"/>
      <c r="BE123"/>
      <c r="BF123"/>
      <c r="BG123"/>
      <c r="BH123"/>
      <c r="BI123"/>
    </row>
    <row r="124">
      <c r="A124" t="s">
        <v>417</v>
      </c>
      <c r="B124">
        <v>2015</v>
      </c>
      <c r="C124" t="s">
        <v>422</v>
      </c>
      <c r="D124">
        <v>124</v>
      </c>
      <c r="E124" t="s">
        <v>50</v>
      </c>
      <c r="F124" t="s">
        <v>15</v>
      </c>
      <c r="G124" t="s">
        <v>436</v>
      </c>
      <c r="H124">
        <v>39.129938133161303</v>
      </c>
      <c r="I124">
        <v>48.980078560382722</v>
      </c>
      <c r="J124">
        <v>61.978716232956423</v>
      </c>
      <c r="K124">
        <v>75.64290274043293</v>
      </c>
      <c r="L124">
        <v>91.897823532965049</v>
      </c>
      <c r="M124">
        <v>55.527330962793869</v>
      </c>
      <c r="N124">
        <v>72.256011148718983</v>
      </c>
      <c r="O124">
        <v>79.997600835289759</v>
      </c>
      <c r="P124">
        <v>90.319310728692912</v>
      </c>
      <c r="Q124">
        <v>96.501419449324331</v>
      </c>
      <c r="R124">
        <v>37.595565651963398</v>
      </c>
      <c r="S124">
        <v>40.601673714056219</v>
      </c>
      <c r="T124">
        <v>48.648929938953607</v>
      </c>
      <c r="U124">
        <v>58.790887517032452</v>
      </c>
      <c r="V124">
        <v>74.4019903496674</v>
      </c>
      <c r="W124" t="s">
        <v>240</v>
      </c>
      <c r="X124" t="s">
        <v>241</v>
      </c>
      <c r="Y124" t="s">
        <v>306</v>
      </c>
      <c r="Z124" t="s">
        <v>307</v>
      </c>
      <c r="AA124" t="s">
        <v>243</v>
      </c>
      <c r="AB124" t="s">
        <v>308</v>
      </c>
      <c r="AC124" t="s">
        <v>309</v>
      </c>
      <c r="AD124" t="s">
        <v>310</v>
      </c>
      <c r="AE124">
        <v>66.362979381342299</v>
      </c>
      <c r="AF124">
        <v>78.056803663078185</v>
      </c>
      <c r="AG124">
        <v>54.725152087538689</v>
      </c>
      <c r="AH124">
        <v>61.494318173565723</v>
      </c>
      <c r="AI124">
        <v>54.287672734072942</v>
      </c>
      <c r="AJ124">
        <v>51.285975077475172</v>
      </c>
      <c r="AK124">
        <v>60.530294179755401</v>
      </c>
      <c r="AL124">
        <v>59.579509123061307</v>
      </c>
      <c r="AM124"/>
      <c r="AN124"/>
      <c r="AO124"/>
      <c r="AP124"/>
      <c r="AQ124"/>
      <c r="AR124"/>
      <c r="AS124"/>
      <c r="AT124"/>
      <c r="AU124"/>
      <c r="AV124"/>
      <c r="AW124"/>
      <c r="AX124"/>
      <c r="AY124"/>
      <c r="AZ124"/>
      <c r="BA124"/>
      <c r="BB124"/>
      <c r="BC124"/>
      <c r="BD124"/>
      <c r="BE124"/>
      <c r="BF124"/>
      <c r="BG124"/>
      <c r="BH124"/>
      <c r="BI124"/>
    </row>
    <row r="125">
      <c r="A125" t="s">
        <v>417</v>
      </c>
      <c r="B125">
        <v>2015</v>
      </c>
      <c r="C125" t="s">
        <v>422</v>
      </c>
      <c r="D125">
        <v>125</v>
      </c>
      <c r="E125" t="s">
        <v>50</v>
      </c>
      <c r="F125" t="s">
        <v>16</v>
      </c>
      <c r="G125" t="s">
        <v>437</v>
      </c>
      <c r="H125">
        <v>7.7272360665661299</v>
      </c>
      <c r="I125">
        <v>10.19148473958677</v>
      </c>
      <c r="J125">
        <v>11.544420502230951</v>
      </c>
      <c r="K125">
        <v>12.83101939374817</v>
      </c>
      <c r="L125">
        <v>5.1721170383450552</v>
      </c>
      <c r="M125">
        <v>13.71065114923142</v>
      </c>
      <c r="N125">
        <v>15.930833861156231</v>
      </c>
      <c r="O125">
        <v>15.63275406643373</v>
      </c>
      <c r="P125">
        <v>7.4051950851303454</v>
      </c>
      <c r="Q125">
        <v>2.1876346534510471</v>
      </c>
      <c r="R125">
        <v>5.9629950354698851</v>
      </c>
      <c r="S125">
        <v>9.2436769488383863</v>
      </c>
      <c r="T125">
        <v>9.2345147682027822</v>
      </c>
      <c r="U125">
        <v>10.096284767475129</v>
      </c>
      <c r="V125">
        <v>8.1398616085335647</v>
      </c>
      <c r="W125" t="s">
        <v>240</v>
      </c>
      <c r="X125" t="s">
        <v>241</v>
      </c>
      <c r="Y125" t="s">
        <v>306</v>
      </c>
      <c r="Z125" t="s">
        <v>307</v>
      </c>
      <c r="AA125" t="s">
        <v>243</v>
      </c>
      <c r="AB125" t="s">
        <v>308</v>
      </c>
      <c r="AC125" t="s">
        <v>309</v>
      </c>
      <c r="AD125" t="s">
        <v>310</v>
      </c>
      <c r="AE125">
        <v>15.787944807716951</v>
      </c>
      <c r="AF125">
        <v>14.25541420419847</v>
      </c>
      <c r="AG125">
        <v>5.7488740460166978</v>
      </c>
      <c r="AH125">
        <v>7.5662877801614101</v>
      </c>
      <c r="AI125">
        <v>6.9051747398184311</v>
      </c>
      <c r="AJ125">
        <v>7.1924153519066207</v>
      </c>
      <c r="AK125">
        <v>10.00301805822798</v>
      </c>
      <c r="AL125">
        <v>8.979944114405976</v>
      </c>
      <c r="AM125"/>
      <c r="AN125"/>
      <c r="AO125"/>
      <c r="AP125"/>
      <c r="AQ125"/>
      <c r="AR125"/>
      <c r="AS125"/>
      <c r="AT125"/>
      <c r="AU125"/>
      <c r="AV125"/>
      <c r="AW125"/>
      <c r="AX125"/>
      <c r="AY125"/>
      <c r="AZ125"/>
      <c r="BA125"/>
      <c r="BB125"/>
      <c r="BC125"/>
      <c r="BD125"/>
      <c r="BE125"/>
      <c r="BF125"/>
      <c r="BG125"/>
      <c r="BH125"/>
      <c r="BI125"/>
    </row>
    <row r="126">
      <c r="A126" t="s">
        <v>417</v>
      </c>
      <c r="B126">
        <v>2015</v>
      </c>
      <c r="C126" t="s">
        <v>422</v>
      </c>
      <c r="D126">
        <v>126</v>
      </c>
      <c r="E126" t="s">
        <v>50</v>
      </c>
      <c r="F126" t="s">
        <v>22</v>
      </c>
      <c r="G126" t="s">
        <v>438</v>
      </c>
      <c r="H126">
        <v>34.83978722505146</v>
      </c>
      <c r="I126">
        <v>31.681479319755539</v>
      </c>
      <c r="J126">
        <v>23.50013610514555</v>
      </c>
      <c r="K126">
        <v>10.93957155836976</v>
      </c>
      <c r="L126">
        <v>2.8523538146986529</v>
      </c>
      <c r="M126">
        <v>25.315128640062781</v>
      </c>
      <c r="N126">
        <v>10.757136203894319</v>
      </c>
      <c r="O126">
        <v>4.3105729228910867</v>
      </c>
      <c r="P126">
        <v>2.2341692593004758</v>
      </c>
      <c r="Q126">
        <v>1.310945897224622</v>
      </c>
      <c r="R126">
        <v>34.107548899965742</v>
      </c>
      <c r="S126">
        <v>36.841487893738588</v>
      </c>
      <c r="T126">
        <v>32.766058489697159</v>
      </c>
      <c r="U126">
        <v>27.765212257287711</v>
      </c>
      <c r="V126">
        <v>16.606022018950441</v>
      </c>
      <c r="W126" t="s">
        <v>240</v>
      </c>
      <c r="X126" t="s">
        <v>241</v>
      </c>
      <c r="Y126" t="s">
        <v>306</v>
      </c>
      <c r="Z126" t="s">
        <v>307</v>
      </c>
      <c r="AA126" t="s">
        <v>243</v>
      </c>
      <c r="AB126" t="s">
        <v>308</v>
      </c>
      <c r="AC126" t="s">
        <v>309</v>
      </c>
      <c r="AD126" t="s">
        <v>310</v>
      </c>
      <c r="AE126">
        <v>13.93103321916008</v>
      </c>
      <c r="AF126">
        <v>6.944300191659968</v>
      </c>
      <c r="AG126">
        <v>30.860694243108519</v>
      </c>
      <c r="AH126">
        <v>17.209873652147991</v>
      </c>
      <c r="AI126">
        <v>34.305928731484322</v>
      </c>
      <c r="AJ126">
        <v>29.901852160899828</v>
      </c>
      <c r="AK126">
        <v>25.228340796433731</v>
      </c>
      <c r="AL126">
        <v>16.565825490256909</v>
      </c>
      <c r="AM126"/>
      <c r="AN126"/>
      <c r="AO126"/>
      <c r="AP126"/>
      <c r="AQ126"/>
      <c r="AR126"/>
      <c r="AS126"/>
      <c r="AT126"/>
      <c r="AU126"/>
      <c r="AV126"/>
      <c r="AW126"/>
      <c r="AX126"/>
      <c r="AY126"/>
      <c r="AZ126"/>
      <c r="BA126"/>
      <c r="BB126"/>
      <c r="BC126"/>
      <c r="BD126"/>
      <c r="BE126"/>
      <c r="BF126"/>
      <c r="BG126"/>
      <c r="BH126"/>
      <c r="BI126"/>
    </row>
    <row r="127">
      <c r="A127" t="s">
        <v>417</v>
      </c>
      <c r="B127">
        <v>2015</v>
      </c>
      <c r="C127" t="s">
        <v>422</v>
      </c>
      <c r="D127">
        <v>127</v>
      </c>
      <c r="E127" t="s">
        <v>50</v>
      </c>
      <c r="F127" t="s">
        <v>19</v>
      </c>
      <c r="G127" t="s">
        <v>439</v>
      </c>
      <c r="H127">
        <v>18.30303857522112</v>
      </c>
      <c r="I127">
        <v>9.1469573802749728</v>
      </c>
      <c r="J127">
        <v>2.9767271596670848</v>
      </c>
      <c r="K127">
        <v>0.5865063074491399</v>
      </c>
      <c r="L127">
        <v>0.077705613991242803</v>
      </c>
      <c r="M127">
        <v>5.4468892479119289</v>
      </c>
      <c r="N127">
        <v>1.0560187862304671</v>
      </c>
      <c r="O127">
        <v>0.059072175385427098</v>
      </c>
      <c r="P127">
        <v>0.041324926876266502</v>
      </c>
      <c r="Q127">
        <v>0</v>
      </c>
      <c r="R127">
        <v>22.333890412600979</v>
      </c>
      <c r="S127">
        <v>13.313161443366811</v>
      </c>
      <c r="T127">
        <v>9.350496803146445</v>
      </c>
      <c r="U127">
        <v>3.3476154582047042</v>
      </c>
      <c r="V127">
        <v>0.85212602284859829</v>
      </c>
      <c r="W127" t="s">
        <v>240</v>
      </c>
      <c r="X127" t="s">
        <v>241</v>
      </c>
      <c r="Y127" t="s">
        <v>306</v>
      </c>
      <c r="Z127" t="s">
        <v>307</v>
      </c>
      <c r="AA127" t="s">
        <v>243</v>
      </c>
      <c r="AB127" t="s">
        <v>308</v>
      </c>
      <c r="AC127" t="s">
        <v>309</v>
      </c>
      <c r="AD127" t="s">
        <v>310</v>
      </c>
      <c r="AE127">
        <v>3.9180425917806758</v>
      </c>
      <c r="AF127">
        <v>0.74348194106337373</v>
      </c>
      <c r="AG127">
        <v>8.6652796233360938</v>
      </c>
      <c r="AH127">
        <v>13.72952039412487</v>
      </c>
      <c r="AI127">
        <v>4.5012237946243001</v>
      </c>
      <c r="AJ127">
        <v>11.61975740971838</v>
      </c>
      <c r="AK127">
        <v>4.2383469655828936</v>
      </c>
      <c r="AL127">
        <v>14.874721272275799</v>
      </c>
      <c r="AM127"/>
      <c r="AN127"/>
      <c r="AO127"/>
      <c r="AP127"/>
      <c r="AQ127"/>
      <c r="AR127"/>
      <c r="AS127"/>
      <c r="AT127"/>
      <c r="AU127"/>
      <c r="AV127"/>
      <c r="AW127"/>
      <c r="AX127"/>
      <c r="AY127"/>
      <c r="AZ127"/>
      <c r="BA127"/>
      <c r="BB127"/>
      <c r="BC127"/>
      <c r="BD127"/>
      <c r="BE127"/>
      <c r="BF127"/>
      <c r="BG127"/>
      <c r="BH127"/>
      <c r="BI127"/>
    </row>
    <row r="128">
      <c r="A128" t="s">
        <v>417</v>
      </c>
      <c r="B128">
        <v>2015</v>
      </c>
      <c r="C128" t="s">
        <v>422</v>
      </c>
      <c r="D128">
        <v>135</v>
      </c>
      <c r="E128" t="s">
        <v>45</v>
      </c>
      <c r="F128" t="s">
        <v>44</v>
      </c>
      <c r="G128" t="s">
        <v>441</v>
      </c>
      <c r="H128">
        <v>4.6502205167961952</v>
      </c>
      <c r="I128">
        <v>15.15248068112019</v>
      </c>
      <c r="J128">
        <v>31.42351978113825</v>
      </c>
      <c r="K128">
        <v>58.403031377991802</v>
      </c>
      <c r="L128">
        <v>82.267271424189232</v>
      </c>
      <c r="M128">
        <v>36.482949767389677</v>
      </c>
      <c r="N128">
        <v>66.749689158426122</v>
      </c>
      <c r="O128">
        <v>83.293995080067148</v>
      </c>
      <c r="P128">
        <v>87.552616263787897</v>
      </c>
      <c r="Q128">
        <v>92.870531674392893</v>
      </c>
      <c r="R128">
        <v>1.3751126350249181</v>
      </c>
      <c r="S128">
        <v>4.6199301723893722</v>
      </c>
      <c r="T128">
        <v>10.185141676542051</v>
      </c>
      <c r="U128">
        <v>16.579860275911511</v>
      </c>
      <c r="V128">
        <v>29.70375596758932</v>
      </c>
      <c r="W128" t="s">
        <v>240</v>
      </c>
      <c r="X128" t="s">
        <v>241</v>
      </c>
      <c r="Y128" t="s">
        <v>306</v>
      </c>
      <c r="Z128" t="s">
        <v>307</v>
      </c>
      <c r="AA128" t="s">
        <v>243</v>
      </c>
      <c r="AB128" t="s">
        <v>308</v>
      </c>
      <c r="AC128" t="s">
        <v>309</v>
      </c>
      <c r="AD128" t="s">
        <v>310</v>
      </c>
      <c r="AE128">
        <v>51.703709454010017</v>
      </c>
      <c r="AF128">
        <v>75.834190981859976</v>
      </c>
      <c r="AG128">
        <v>22.000846621455519</v>
      </c>
      <c r="AH128">
        <v>32.134062195533822</v>
      </c>
      <c r="AI128">
        <v>18.056473774565081</v>
      </c>
      <c r="AJ128">
        <v>8.0970229644647187</v>
      </c>
      <c r="AK128">
        <v>31.396765896262039</v>
      </c>
      <c r="AL128">
        <v>24.899269961444318</v>
      </c>
      <c r="AM128"/>
      <c r="AN128"/>
      <c r="AO128"/>
      <c r="AP128"/>
      <c r="AQ128"/>
      <c r="AR128"/>
      <c r="AS128"/>
      <c r="AT128"/>
      <c r="AU128"/>
      <c r="AV128"/>
      <c r="AW128"/>
      <c r="AX128"/>
      <c r="AY128"/>
      <c r="AZ128"/>
      <c r="BA128"/>
      <c r="BB128"/>
      <c r="BC128"/>
      <c r="BD128"/>
      <c r="BE128"/>
      <c r="BF128"/>
      <c r="BG128"/>
      <c r="BH128"/>
      <c r="BI128"/>
    </row>
    <row r="129">
      <c r="A129" t="s">
        <v>417</v>
      </c>
      <c r="B129">
        <v>2015</v>
      </c>
      <c r="C129" t="s">
        <v>422</v>
      </c>
      <c r="D129">
        <v>136</v>
      </c>
      <c r="E129" t="s">
        <v>45</v>
      </c>
      <c r="F129" t="s">
        <v>43</v>
      </c>
      <c r="G129" t="s">
        <v>442</v>
      </c>
      <c r="H129">
        <v>8.2906014669967139</v>
      </c>
      <c r="I129">
        <v>13.209993149508509</v>
      </c>
      <c r="J129">
        <v>21.78885830682826</v>
      </c>
      <c r="K129">
        <v>21.729148476715189</v>
      </c>
      <c r="L129">
        <v>13.51430469877794</v>
      </c>
      <c r="M129">
        <v>10.71025823365518</v>
      </c>
      <c r="N129">
        <v>13.58657793352725</v>
      </c>
      <c r="O129">
        <v>9.8294690471565431</v>
      </c>
      <c r="P129">
        <v>9.4378699426762243</v>
      </c>
      <c r="Q129">
        <v>5.6826626390505934</v>
      </c>
      <c r="R129">
        <v>7.9684550843406647</v>
      </c>
      <c r="S129">
        <v>9.794830432864094</v>
      </c>
      <c r="T129">
        <v>15.45843730886414</v>
      </c>
      <c r="U129">
        <v>27.33000210923257</v>
      </c>
      <c r="V129">
        <v>39.637915029788388</v>
      </c>
      <c r="W129" t="s">
        <v>240</v>
      </c>
      <c r="X129" t="s">
        <v>241</v>
      </c>
      <c r="Y129" t="s">
        <v>306</v>
      </c>
      <c r="Z129" t="s">
        <v>307</v>
      </c>
      <c r="AA129" t="s">
        <v>243</v>
      </c>
      <c r="AB129" t="s">
        <v>308</v>
      </c>
      <c r="AC129" t="s">
        <v>309</v>
      </c>
      <c r="AD129" t="s">
        <v>310</v>
      </c>
      <c r="AE129">
        <v>18.38050765008316</v>
      </c>
      <c r="AF129">
        <v>10.859206993556709</v>
      </c>
      <c r="AG129">
        <v>9.2608412074590714</v>
      </c>
      <c r="AH129">
        <v>22.398718937677359</v>
      </c>
      <c r="AI129">
        <v>10.147688793770619</v>
      </c>
      <c r="AJ129">
        <v>19.258242309745071</v>
      </c>
      <c r="AK129">
        <v>16.076613249498759</v>
      </c>
      <c r="AL129">
        <v>30.361800592586949</v>
      </c>
      <c r="AM129"/>
      <c r="AN129"/>
      <c r="AO129"/>
      <c r="AP129"/>
      <c r="AQ129"/>
      <c r="AR129"/>
      <c r="AS129"/>
      <c r="AT129"/>
      <c r="AU129"/>
      <c r="AV129"/>
      <c r="AW129"/>
      <c r="AX129"/>
      <c r="AY129"/>
      <c r="AZ129"/>
      <c r="BA129"/>
      <c r="BB129"/>
      <c r="BC129"/>
      <c r="BD129"/>
      <c r="BE129"/>
      <c r="BF129"/>
      <c r="BG129"/>
      <c r="BH129"/>
      <c r="BI129"/>
    </row>
    <row r="130">
      <c r="A130" t="s">
        <v>417</v>
      </c>
      <c r="B130">
        <v>2015</v>
      </c>
      <c r="C130" t="s">
        <v>422</v>
      </c>
      <c r="D130">
        <v>139</v>
      </c>
      <c r="E130" t="s">
        <v>45</v>
      </c>
      <c r="F130" t="s">
        <v>19</v>
      </c>
      <c r="G130" t="s">
        <v>174</v>
      </c>
      <c r="H130">
        <v>18.30303857522112</v>
      </c>
      <c r="I130">
        <v>9.1424811220415592</v>
      </c>
      <c r="J130">
        <v>2.9764796347475482</v>
      </c>
      <c r="K130">
        <v>0.5865063074491399</v>
      </c>
      <c r="L130">
        <v>0.077705613991242803</v>
      </c>
      <c r="M130">
        <v>5.4441177233901099</v>
      </c>
      <c r="N130">
        <v>1.0560187862304671</v>
      </c>
      <c r="O130">
        <v>0.059072175385427098</v>
      </c>
      <c r="P130">
        <v>0.041324926876266502</v>
      </c>
      <c r="Q130">
        <v>0</v>
      </c>
      <c r="R130">
        <v>22.333890412600979</v>
      </c>
      <c r="S130">
        <v>13.30992232761767</v>
      </c>
      <c r="T130">
        <v>9.3469783585131925</v>
      </c>
      <c r="U130">
        <v>3.3476154582047042</v>
      </c>
      <c r="V130">
        <v>0.85212602284859829</v>
      </c>
      <c r="W130" t="s">
        <v>240</v>
      </c>
      <c r="X130" t="s">
        <v>241</v>
      </c>
      <c r="Y130" t="s">
        <v>306</v>
      </c>
      <c r="Z130" t="s">
        <v>307</v>
      </c>
      <c r="AA130" t="s">
        <v>243</v>
      </c>
      <c r="AB130" t="s">
        <v>308</v>
      </c>
      <c r="AC130" t="s">
        <v>309</v>
      </c>
      <c r="AD130" t="s">
        <v>310</v>
      </c>
      <c r="AE130">
        <v>3.9174445990701532</v>
      </c>
      <c r="AF130">
        <v>0.74348194106337373</v>
      </c>
      <c r="AG130">
        <v>8.6652796233360938</v>
      </c>
      <c r="AH130">
        <v>13.72952039412487</v>
      </c>
      <c r="AI130">
        <v>4.5012237946243001</v>
      </c>
      <c r="AJ130">
        <v>11.61975740971838</v>
      </c>
      <c r="AK130">
        <v>4.2371378678764886</v>
      </c>
      <c r="AL130">
        <v>14.869971285806541</v>
      </c>
      <c r="AM130"/>
      <c r="AN130"/>
      <c r="AO130"/>
      <c r="AP130"/>
      <c r="AQ130"/>
      <c r="AR130"/>
      <c r="AS130"/>
      <c r="AT130"/>
      <c r="AU130"/>
      <c r="AV130"/>
      <c r="AW130"/>
      <c r="AX130"/>
      <c r="AY130"/>
      <c r="AZ130"/>
      <c r="BA130"/>
      <c r="BB130"/>
      <c r="BC130"/>
      <c r="BD130"/>
      <c r="BE130"/>
      <c r="BF130"/>
      <c r="BG130"/>
      <c r="BH130"/>
      <c r="BI130"/>
    </row>
    <row r="131">
      <c r="A131" t="s">
        <v>417</v>
      </c>
      <c r="B131">
        <v>2015</v>
      </c>
      <c r="C131" t="s">
        <v>422</v>
      </c>
      <c r="D131">
        <v>151</v>
      </c>
      <c r="E131" t="s">
        <v>109</v>
      </c>
      <c r="F131" t="s">
        <v>49</v>
      </c>
      <c r="G131" t="s">
        <v>174</v>
      </c>
      <c r="H131">
        <v>16.48150518792162</v>
      </c>
      <c r="I131">
        <v>17.219513906418641</v>
      </c>
      <c r="J131">
        <v>15.701751876842771</v>
      </c>
      <c r="K131">
        <v>14.49511512245938</v>
      </c>
      <c r="L131">
        <v>5.3282375655164671</v>
      </c>
      <c r="M131">
        <v>19.802210767852721</v>
      </c>
      <c r="N131">
        <v>18.064864276947802</v>
      </c>
      <c r="O131">
        <v>16.34706268997861</v>
      </c>
      <c r="P131">
        <v>7.5776234665623399</v>
      </c>
      <c r="Q131">
        <v>2.2166943166491682</v>
      </c>
      <c r="R131">
        <v>13.68960530688565</v>
      </c>
      <c r="S131">
        <v>18.527113516299771</v>
      </c>
      <c r="T131">
        <v>15.94701513596366</v>
      </c>
      <c r="U131">
        <v>14.65626245446243</v>
      </c>
      <c r="V131">
        <v>9.8526114906074636</v>
      </c>
      <c r="W131" t="s">
        <v>240</v>
      </c>
      <c r="X131" t="s">
        <v>241</v>
      </c>
      <c r="Y131" t="s">
        <v>306</v>
      </c>
      <c r="Z131" t="s">
        <v>307</v>
      </c>
      <c r="AA131" t="s">
        <v>243</v>
      </c>
      <c r="AB131" t="s">
        <v>308</v>
      </c>
      <c r="AC131" t="s">
        <v>309</v>
      </c>
      <c r="AD131" t="s">
        <v>310</v>
      </c>
      <c r="AE131">
        <v>19.218219348796541</v>
      </c>
      <c r="AF131">
        <v>15.442608284739009</v>
      </c>
      <c r="AG131">
        <v>9.5063524186738579</v>
      </c>
      <c r="AH131">
        <v>10.95601128265668</v>
      </c>
      <c r="AI131">
        <v>11.28428407056006</v>
      </c>
      <c r="AJ131">
        <v>12.299270378503561</v>
      </c>
      <c r="AK131">
        <v>14.1674467270139</v>
      </c>
      <c r="AL131">
        <v>13.09803927884669</v>
      </c>
      <c r="AM131"/>
      <c r="AN131"/>
      <c r="AO131"/>
      <c r="AP131"/>
      <c r="AQ131"/>
      <c r="AR131"/>
      <c r="AS131"/>
      <c r="AT131"/>
      <c r="AU131"/>
      <c r="AV131"/>
      <c r="AW131"/>
      <c r="AX131"/>
      <c r="AY131"/>
      <c r="AZ131"/>
      <c r="BA131"/>
      <c r="BB131"/>
      <c r="BC131"/>
      <c r="BD131"/>
      <c r="BE131"/>
      <c r="BF131"/>
      <c r="BG131"/>
      <c r="BH131"/>
      <c r="BI131"/>
    </row>
    <row r="132">
      <c r="A132" t="s">
        <v>417</v>
      </c>
      <c r="B132">
        <v>2015</v>
      </c>
      <c r="C132" t="s">
        <v>422</v>
      </c>
      <c r="D132">
        <v>152</v>
      </c>
      <c r="E132" t="s">
        <v>109</v>
      </c>
      <c r="F132" t="s">
        <v>48</v>
      </c>
      <c r="G132" t="s">
        <v>174</v>
      </c>
      <c r="H132">
        <v>83.460667279878109</v>
      </c>
      <c r="I132">
        <v>82.756650817708532</v>
      </c>
      <c r="J132">
        <v>84.298248123157308</v>
      </c>
      <c r="K132">
        <v>85.453271464449074</v>
      </c>
      <c r="L132">
        <v>94.671762434483526</v>
      </c>
      <c r="M132">
        <v>80.19778923214723</v>
      </c>
      <c r="N132">
        <v>81.935135723052483</v>
      </c>
      <c r="O132">
        <v>83.652937310021656</v>
      </c>
      <c r="P132">
        <v>92.422376533437699</v>
      </c>
      <c r="Q132">
        <v>97.783305683350719</v>
      </c>
      <c r="R132">
        <v>86.310394693114162</v>
      </c>
      <c r="S132">
        <v>81.377986489090148</v>
      </c>
      <c r="T132">
        <v>84.011476678369718</v>
      </c>
      <c r="U132">
        <v>85.34373754553755</v>
      </c>
      <c r="V132">
        <v>90.057293391166368</v>
      </c>
      <c r="W132" t="s">
        <v>240</v>
      </c>
      <c r="X132" t="s">
        <v>241</v>
      </c>
      <c r="Y132" t="s">
        <v>306</v>
      </c>
      <c r="Z132" t="s">
        <v>307</v>
      </c>
      <c r="AA132" t="s">
        <v>243</v>
      </c>
      <c r="AB132" t="s">
        <v>308</v>
      </c>
      <c r="AC132" t="s">
        <v>309</v>
      </c>
      <c r="AD132" t="s">
        <v>310</v>
      </c>
      <c r="AE132">
        <v>80.781780651203562</v>
      </c>
      <c r="AF132">
        <v>84.557391715260422</v>
      </c>
      <c r="AG132">
        <v>90.493647581326243</v>
      </c>
      <c r="AH132">
        <v>89.043988717343368</v>
      </c>
      <c r="AI132">
        <v>88.715715929440066</v>
      </c>
      <c r="AJ132">
        <v>87.70072962149635</v>
      </c>
      <c r="AK132">
        <v>85.730097973458996</v>
      </c>
      <c r="AL132">
        <v>86.9019607211535</v>
      </c>
      <c r="AM132"/>
      <c r="AN132"/>
      <c r="AO132"/>
      <c r="AP132"/>
      <c r="AQ132"/>
      <c r="AR132"/>
      <c r="AS132"/>
      <c r="AT132"/>
      <c r="AU132"/>
      <c r="AV132"/>
      <c r="AW132"/>
      <c r="AX132"/>
      <c r="AY132"/>
      <c r="AZ132"/>
      <c r="BA132"/>
      <c r="BB132"/>
      <c r="BC132"/>
      <c r="BD132"/>
      <c r="BE132"/>
      <c r="BF132"/>
      <c r="BG132"/>
      <c r="BH132"/>
      <c r="BI132"/>
    </row>
    <row r="133">
      <c r="A133" t="s">
        <v>417</v>
      </c>
      <c r="B133">
        <v>2015</v>
      </c>
      <c r="C133" t="s">
        <v>422</v>
      </c>
      <c r="D133">
        <v>153</v>
      </c>
      <c r="E133" t="s">
        <v>62</v>
      </c>
      <c r="F133" t="s">
        <v>325</v>
      </c>
      <c r="G133" t="s">
        <v>174</v>
      </c>
      <c r="H133">
        <v>4.6502205167961952</v>
      </c>
      <c r="I133">
        <v>15.159899500530379</v>
      </c>
      <c r="J133">
        <v>31.42613297026092</v>
      </c>
      <c r="K133">
        <v>58.403031377991802</v>
      </c>
      <c r="L133">
        <v>82.267271424189232</v>
      </c>
      <c r="M133">
        <v>36.501522729078992</v>
      </c>
      <c r="N133">
        <v>66.749689158426122</v>
      </c>
      <c r="O133">
        <v>83.293995080067148</v>
      </c>
      <c r="P133">
        <v>87.552616263787897</v>
      </c>
      <c r="Q133">
        <v>92.870531674392893</v>
      </c>
      <c r="R133">
        <v>1.3751126350249181</v>
      </c>
      <c r="S133">
        <v>4.6210544831263496</v>
      </c>
      <c r="T133">
        <v>10.18897562754699</v>
      </c>
      <c r="U133">
        <v>16.579860275911511</v>
      </c>
      <c r="V133">
        <v>29.70375596758932</v>
      </c>
      <c r="W133" t="s">
        <v>240</v>
      </c>
      <c r="X133" t="s">
        <v>241</v>
      </c>
      <c r="Y133" t="s">
        <v>306</v>
      </c>
      <c r="Z133" t="s">
        <v>307</v>
      </c>
      <c r="AA133" t="s">
        <v>243</v>
      </c>
      <c r="AB133" t="s">
        <v>308</v>
      </c>
      <c r="AC133" t="s">
        <v>309</v>
      </c>
      <c r="AD133" t="s">
        <v>310</v>
      </c>
      <c r="AE133">
        <v>51.711601956527574</v>
      </c>
      <c r="AF133">
        <v>75.834190981859976</v>
      </c>
      <c r="AG133">
        <v>22.000846621455519</v>
      </c>
      <c r="AH133">
        <v>32.134062195533822</v>
      </c>
      <c r="AI133">
        <v>18.056473774565081</v>
      </c>
      <c r="AJ133">
        <v>8.0970229644647187</v>
      </c>
      <c r="AK133">
        <v>31.405725188788612</v>
      </c>
      <c r="AL133">
        <v>24.90722365504184</v>
      </c>
      <c r="AM133">
        <v>965.7114200000002</v>
      </c>
      <c r="AN133">
        <v>3146.6697279999962</v>
      </c>
      <c r="AO133">
        <v>6521.0431909999916</v>
      </c>
      <c r="AP133">
        <v>12138.772532999999</v>
      </c>
      <c r="AQ133">
        <v>17082.77377200004</v>
      </c>
      <c r="AR133">
        <v>3218.9458990000012</v>
      </c>
      <c r="AS133">
        <v>5896.490455999995</v>
      </c>
      <c r="AT133">
        <v>7353.0068540000002</v>
      </c>
      <c r="AU133">
        <v>7726.2645789999979</v>
      </c>
      <c r="AV133">
        <v>8202.6356370000194</v>
      </c>
      <c r="AW133">
        <v>164.21619899999999</v>
      </c>
      <c r="AX133">
        <v>550.95257099999981</v>
      </c>
      <c r="AY133">
        <v>1217.305315000001</v>
      </c>
      <c r="AZ133">
        <v>1978.865137999999</v>
      </c>
      <c r="BA133">
        <v>3546.2879960000032</v>
      </c>
      <c r="BB133">
        <v>5845.7079009999943</v>
      </c>
      <c r="BC133">
        <v>15502.849531999969</v>
      </c>
      <c r="BD133">
        <v>3248.5575900000008</v>
      </c>
      <c r="BE133">
        <v>2935.8805540000039</v>
      </c>
      <c r="BF133">
        <v>1746.543336</v>
      </c>
      <c r="BG133">
        <v>321.63476700000012</v>
      </c>
      <c r="BH133">
        <v>7991.408646000008</v>
      </c>
      <c r="BI133">
        <v>2262.3883179999971</v>
      </c>
    </row>
    <row r="134">
      <c r="A134" t="s">
        <v>417</v>
      </c>
      <c r="B134">
        <v>2015</v>
      </c>
      <c r="C134" t="s">
        <v>422</v>
      </c>
      <c r="D134">
        <v>154</v>
      </c>
      <c r="E134" t="s">
        <v>62</v>
      </c>
      <c r="F134" t="s">
        <v>163</v>
      </c>
      <c r="G134" t="s">
        <v>174</v>
      </c>
      <c r="H134">
        <v>8.2906014669967139</v>
      </c>
      <c r="I134">
        <v>13.216460905887709</v>
      </c>
      <c r="J134">
        <v>21.790670274676529</v>
      </c>
      <c r="K134">
        <v>21.729148476715189</v>
      </c>
      <c r="L134">
        <v>13.51430469877794</v>
      </c>
      <c r="M134">
        <v>10.715710676978</v>
      </c>
      <c r="N134">
        <v>13.58657793352725</v>
      </c>
      <c r="O134">
        <v>9.8294690471565431</v>
      </c>
      <c r="P134">
        <v>9.4378699426762243</v>
      </c>
      <c r="Q134">
        <v>5.6826626390505934</v>
      </c>
      <c r="R134">
        <v>7.9684550843406647</v>
      </c>
      <c r="S134">
        <v>9.7972141124028802</v>
      </c>
      <c r="T134">
        <v>15.46425626486271</v>
      </c>
      <c r="U134">
        <v>27.33000210923257</v>
      </c>
      <c r="V134">
        <v>39.637915029788388</v>
      </c>
      <c r="W134" t="s">
        <v>240</v>
      </c>
      <c r="X134" t="s">
        <v>241</v>
      </c>
      <c r="Y134" t="s">
        <v>306</v>
      </c>
      <c r="Z134" t="s">
        <v>307</v>
      </c>
      <c r="AA134" t="s">
        <v>243</v>
      </c>
      <c r="AB134" t="s">
        <v>308</v>
      </c>
      <c r="AC134" t="s">
        <v>309</v>
      </c>
      <c r="AD134" t="s">
        <v>310</v>
      </c>
      <c r="AE134">
        <v>18.383313410142431</v>
      </c>
      <c r="AF134">
        <v>10.859206993556709</v>
      </c>
      <c r="AG134">
        <v>9.2608412074590714</v>
      </c>
      <c r="AH134">
        <v>22.398718937677359</v>
      </c>
      <c r="AI134">
        <v>10.147688793770619</v>
      </c>
      <c r="AJ134">
        <v>19.258242309745071</v>
      </c>
      <c r="AK134">
        <v>16.081200826493621</v>
      </c>
      <c r="AL134">
        <v>30.37149920862495</v>
      </c>
      <c r="AM134">
        <v>1721.7094300000001</v>
      </c>
      <c r="AN134">
        <v>2743.279231</v>
      </c>
      <c r="AO134">
        <v>4521.6477050000067</v>
      </c>
      <c r="AP134">
        <v>4516.2928100000081</v>
      </c>
      <c r="AQ134">
        <v>2806.241241000002</v>
      </c>
      <c r="AR134">
        <v>944.98230100000046</v>
      </c>
      <c r="AS134">
        <v>1200.2022499999989</v>
      </c>
      <c r="AT134">
        <v>867.72345600000051</v>
      </c>
      <c r="AU134">
        <v>832.86466300000029</v>
      </c>
      <c r="AV134">
        <v>501.9117500000001</v>
      </c>
      <c r="AW134">
        <v>951.59434399999998</v>
      </c>
      <c r="AX134">
        <v>1168.088436</v>
      </c>
      <c r="AY134">
        <v>1847.557794999999</v>
      </c>
      <c r="AZ134">
        <v>3261.9326999999998</v>
      </c>
      <c r="BA134">
        <v>4732.3127220000106</v>
      </c>
      <c r="BB134">
        <v>2078.1309489999971</v>
      </c>
      <c r="BC134">
        <v>2219.9571179999998</v>
      </c>
      <c r="BD134">
        <v>1367.4190140000001</v>
      </c>
      <c r="BE134">
        <v>2046.4254710000009</v>
      </c>
      <c r="BF134">
        <v>981.55257000000029</v>
      </c>
      <c r="BG134">
        <v>764.98736699999984</v>
      </c>
      <c r="BH134">
        <v>4091.9751590000001</v>
      </c>
      <c r="BI134">
        <v>2758.7227689999968</v>
      </c>
    </row>
    <row r="135">
      <c r="A135" t="s">
        <v>417</v>
      </c>
      <c r="B135">
        <v>2015</v>
      </c>
      <c r="C135" t="s">
        <v>422</v>
      </c>
      <c r="D135">
        <v>155</v>
      </c>
      <c r="E135" t="s">
        <v>62</v>
      </c>
      <c r="F135" t="s">
        <v>326</v>
      </c>
      <c r="G135" t="s">
        <v>174</v>
      </c>
      <c r="H135">
        <v>1.22296315333642</v>
      </c>
      <c r="I135">
        <v>2.253951358033516</v>
      </c>
      <c r="J135">
        <v>3.867558848245134</v>
      </c>
      <c r="K135">
        <v>2.8015157062587761</v>
      </c>
      <c r="L135">
        <v>1.603401690187765</v>
      </c>
      <c r="M135">
        <v>3.2204311986623591</v>
      </c>
      <c r="N135">
        <v>2.9794969264904569</v>
      </c>
      <c r="O135">
        <v>1.870300018650592</v>
      </c>
      <c r="P135">
        <v>1.548048619129087</v>
      </c>
      <c r="Q135">
        <v>1.1750861078924839</v>
      </c>
      <c r="R135">
        <v>0.38337223098571871</v>
      </c>
      <c r="S135">
        <v>2.1455265365945979</v>
      </c>
      <c r="T135">
        <v>2.199838051639341</v>
      </c>
      <c r="U135">
        <v>3.9731968311639312</v>
      </c>
      <c r="V135">
        <v>3.7545378791958859</v>
      </c>
      <c r="W135" t="s">
        <v>240</v>
      </c>
      <c r="X135" t="s">
        <v>241</v>
      </c>
      <c r="Y135" t="s">
        <v>306</v>
      </c>
      <c r="Z135" t="s">
        <v>307</v>
      </c>
      <c r="AA135" t="s">
        <v>243</v>
      </c>
      <c r="AB135" t="s">
        <v>308</v>
      </c>
      <c r="AC135" t="s">
        <v>309</v>
      </c>
      <c r="AD135" t="s">
        <v>310</v>
      </c>
      <c r="AE135">
        <v>1.7801297325827761</v>
      </c>
      <c r="AF135">
        <v>1.4697862365781631</v>
      </c>
      <c r="AG135">
        <v>2.90475098374925</v>
      </c>
      <c r="AH135">
        <v>3.5549920812112119</v>
      </c>
      <c r="AI135">
        <v>1.192265402001025</v>
      </c>
      <c r="AJ135">
        <v>0.202614152549868</v>
      </c>
      <c r="AK135">
        <v>3.0874674906633421</v>
      </c>
      <c r="AL135">
        <v>3.0294271785294811</v>
      </c>
      <c r="AM135">
        <v>253.972791</v>
      </c>
      <c r="AN135">
        <v>467.84218500000009</v>
      </c>
      <c r="AO135">
        <v>802.53330300000027</v>
      </c>
      <c r="AP135">
        <v>582.2807670000002</v>
      </c>
      <c r="AQ135">
        <v>332.94587100000001</v>
      </c>
      <c r="AR135">
        <v>283.998941</v>
      </c>
      <c r="AS135">
        <v>263.20085399999999</v>
      </c>
      <c r="AT135">
        <v>165.105886</v>
      </c>
      <c r="AU135">
        <v>136.610803</v>
      </c>
      <c r="AV135">
        <v>103.787531</v>
      </c>
      <c r="AW135">
        <v>45.782381000000001</v>
      </c>
      <c r="AX135">
        <v>255.80381399999999</v>
      </c>
      <c r="AY135">
        <v>262.82078300000012</v>
      </c>
      <c r="AZ135">
        <v>474.21513599999992</v>
      </c>
      <c r="BA135">
        <v>448.24878799999999</v>
      </c>
      <c r="BB135">
        <v>201.23372800000001</v>
      </c>
      <c r="BC135">
        <v>300.46967699999999</v>
      </c>
      <c r="BD135">
        <v>428.90398799999991</v>
      </c>
      <c r="BE135">
        <v>324.79653700000011</v>
      </c>
      <c r="BF135">
        <v>115.32391200000001</v>
      </c>
      <c r="BG135">
        <v>8.0483600000000006</v>
      </c>
      <c r="BH135">
        <v>785.62791500000014</v>
      </c>
      <c r="BI135">
        <v>275.17079999999999</v>
      </c>
    </row>
    <row r="136">
      <c r="A136" t="s">
        <v>417</v>
      </c>
      <c r="B136">
        <v>2015</v>
      </c>
      <c r="C136" t="s">
        <v>422</v>
      </c>
      <c r="D136">
        <v>156</v>
      </c>
      <c r="E136" t="s">
        <v>62</v>
      </c>
      <c r="F136" t="s">
        <v>327</v>
      </c>
      <c r="G136" t="s">
        <v>174</v>
      </c>
      <c r="H136">
        <v>0.017436820581942899</v>
      </c>
      <c r="I136">
        <v>0.065565440038250405</v>
      </c>
      <c r="J136">
        <v>0.0094813860945154992</v>
      </c>
      <c r="K136">
        <v>0.017322392351761501</v>
      </c>
      <c r="L136">
        <v>0.020356133977497901</v>
      </c>
      <c r="M136">
        <v>0</v>
      </c>
      <c r="N136">
        <v>0</v>
      </c>
      <c r="O136">
        <v>0</v>
      </c>
      <c r="P136">
        <v>0.047898967187716503</v>
      </c>
      <c r="Q136">
        <v>0</v>
      </c>
      <c r="R136">
        <v>0.0303223876120279</v>
      </c>
      <c r="S136">
        <v>0.050848069792914202</v>
      </c>
      <c r="T136">
        <v>0.0631664430776889</v>
      </c>
      <c r="U136">
        <v>0.016484001055495301</v>
      </c>
      <c r="V136">
        <v>0.0301567559367464</v>
      </c>
      <c r="W136" t="s">
        <v>240</v>
      </c>
      <c r="X136" t="s">
        <v>241</v>
      </c>
      <c r="Y136" t="s">
        <v>306</v>
      </c>
      <c r="Z136" t="s">
        <v>307</v>
      </c>
      <c r="AA136" t="s">
        <v>243</v>
      </c>
      <c r="AB136" t="s">
        <v>308</v>
      </c>
      <c r="AC136" t="s">
        <v>309</v>
      </c>
      <c r="AD136" t="s">
        <v>310</v>
      </c>
      <c r="AE136">
        <v>0</v>
      </c>
      <c r="AF136">
        <v>0</v>
      </c>
      <c r="AG136">
        <v>0</v>
      </c>
      <c r="AH136">
        <v>0.053204033676332398</v>
      </c>
      <c r="AI136">
        <v>0</v>
      </c>
      <c r="AJ136">
        <v>0</v>
      </c>
      <c r="AK136">
        <v>0.037389785233869398</v>
      </c>
      <c r="AL136">
        <v>0.13926666824242279</v>
      </c>
      <c r="AM136">
        <v>3.621105</v>
      </c>
      <c r="AN136">
        <v>13.609113000000001</v>
      </c>
      <c r="AO136">
        <v>1.9674240000000001</v>
      </c>
      <c r="AP136">
        <v>3.600371</v>
      </c>
      <c r="AQ136">
        <v>4.2269449999999997</v>
      </c>
      <c r="AR136">
        <v>0</v>
      </c>
      <c r="AS136">
        <v>0</v>
      </c>
      <c r="AT136">
        <v>0</v>
      </c>
      <c r="AU136">
        <v>4.2269449999999997</v>
      </c>
      <c r="AV136">
        <v>0</v>
      </c>
      <c r="AW136">
        <v>3.621105</v>
      </c>
      <c r="AX136">
        <v>6.0624419999999999</v>
      </c>
      <c r="AY136">
        <v>7.5466709999999999</v>
      </c>
      <c r="AZ136">
        <v>1.9674240000000001</v>
      </c>
      <c r="BA136">
        <v>3.600371</v>
      </c>
      <c r="BB136">
        <v>0</v>
      </c>
      <c r="BC136">
        <v>0</v>
      </c>
      <c r="BD136">
        <v>0</v>
      </c>
      <c r="BE136">
        <v>4.8609069999999992</v>
      </c>
      <c r="BF136">
        <v>0</v>
      </c>
      <c r="BG136">
        <v>0</v>
      </c>
      <c r="BH136">
        <v>9.5140949999999993</v>
      </c>
      <c r="BI136">
        <v>12.649956</v>
      </c>
    </row>
    <row r="137">
      <c r="A137" t="s">
        <v>417</v>
      </c>
      <c r="B137">
        <v>2015</v>
      </c>
      <c r="C137" t="s">
        <v>422</v>
      </c>
      <c r="D137">
        <v>157</v>
      </c>
      <c r="E137" t="s">
        <v>62</v>
      </c>
      <c r="F137" t="s">
        <v>328</v>
      </c>
      <c r="G137" t="s">
        <v>174</v>
      </c>
      <c r="H137">
        <v>1.31719062221258</v>
      </c>
      <c r="I137">
        <v>1.8219414086044929</v>
      </c>
      <c r="J137">
        <v>0.88495366234806383</v>
      </c>
      <c r="K137">
        <v>0.33402120133621288</v>
      </c>
      <c r="L137">
        <v>0.019056189854035701</v>
      </c>
      <c r="M137">
        <v>0.24491052160591351</v>
      </c>
      <c r="N137">
        <v>0.072938640517271502</v>
      </c>
      <c r="O137">
        <v>0.066617870258615805</v>
      </c>
      <c r="P137">
        <v>0</v>
      </c>
      <c r="Q137">
        <v>0</v>
      </c>
      <c r="R137">
        <v>1.670264516977642</v>
      </c>
      <c r="S137">
        <v>1.490251219177277</v>
      </c>
      <c r="T137">
        <v>2.1941845131482411</v>
      </c>
      <c r="U137">
        <v>1.40772478717811</v>
      </c>
      <c r="V137">
        <v>0.56538711479637238</v>
      </c>
      <c r="W137" t="s">
        <v>240</v>
      </c>
      <c r="X137" t="s">
        <v>241</v>
      </c>
      <c r="Y137" t="s">
        <v>306</v>
      </c>
      <c r="Z137" t="s">
        <v>307</v>
      </c>
      <c r="AA137" t="s">
        <v>243</v>
      </c>
      <c r="AB137" t="s">
        <v>308</v>
      </c>
      <c r="AC137" t="s">
        <v>309</v>
      </c>
      <c r="AD137" t="s">
        <v>310</v>
      </c>
      <c r="AE137">
        <v>0.095336994745286105</v>
      </c>
      <c r="AF137">
        <v>0.1443059367796469</v>
      </c>
      <c r="AG137">
        <v>1.5427284650885451</v>
      </c>
      <c r="AH137">
        <v>1.0571500287403719</v>
      </c>
      <c r="AI137">
        <v>0.84634694414598444</v>
      </c>
      <c r="AJ137">
        <v>1.674064757447377</v>
      </c>
      <c r="AK137">
        <v>1.356106164395122</v>
      </c>
      <c r="AL137">
        <v>0.55747005229562729</v>
      </c>
      <c r="AM137">
        <v>273.54101200000002</v>
      </c>
      <c r="AN137">
        <v>378.17189200000001</v>
      </c>
      <c r="AO137">
        <v>183.631281</v>
      </c>
      <c r="AP137">
        <v>69.424605</v>
      </c>
      <c r="AQ137">
        <v>3.9570120000000002</v>
      </c>
      <c r="AR137">
        <v>21.597830999999999</v>
      </c>
      <c r="AS137">
        <v>6.443206</v>
      </c>
      <c r="AT137">
        <v>5.8808759999999998</v>
      </c>
      <c r="AU137">
        <v>0</v>
      </c>
      <c r="AV137">
        <v>0</v>
      </c>
      <c r="AW137">
        <v>199.46329</v>
      </c>
      <c r="AX137">
        <v>177.677572</v>
      </c>
      <c r="AY137">
        <v>262.14533899999998</v>
      </c>
      <c r="AZ137">
        <v>168.01694699999999</v>
      </c>
      <c r="BA137">
        <v>67.500741000000005</v>
      </c>
      <c r="BB137">
        <v>10.777315</v>
      </c>
      <c r="BC137">
        <v>29.500588</v>
      </c>
      <c r="BD137">
        <v>227.79315500000001</v>
      </c>
      <c r="BE137">
        <v>96.584931999999981</v>
      </c>
      <c r="BF137">
        <v>81.864357000000012</v>
      </c>
      <c r="BG137">
        <v>66.498197000000005</v>
      </c>
      <c r="BH137">
        <v>345.07079399999998</v>
      </c>
      <c r="BI137">
        <v>50.636463999999997</v>
      </c>
    </row>
    <row r="138">
      <c r="A138" t="s">
        <v>417</v>
      </c>
      <c r="B138">
        <v>2015</v>
      </c>
      <c r="C138" t="s">
        <v>422</v>
      </c>
      <c r="D138">
        <v>158</v>
      </c>
      <c r="E138" t="s">
        <v>62</v>
      </c>
      <c r="F138" t="s">
        <v>329</v>
      </c>
      <c r="G138" t="s">
        <v>174</v>
      </c>
      <c r="H138">
        <v>65.217673597707773</v>
      </c>
      <c r="I138">
        <v>57.843606225435998</v>
      </c>
      <c r="J138">
        <v>38.82379688361457</v>
      </c>
      <c r="K138">
        <v>16.07217335565521</v>
      </c>
      <c r="L138">
        <v>2.4979042490227878</v>
      </c>
      <c r="M138">
        <v>43.551676368724841</v>
      </c>
      <c r="N138">
        <v>15.55527855480867</v>
      </c>
      <c r="O138">
        <v>4.8805458084818882</v>
      </c>
      <c r="P138">
        <v>1.3722412803427491</v>
      </c>
      <c r="Q138">
        <v>0.27171957866400392</v>
      </c>
      <c r="R138">
        <v>65.028812126956225</v>
      </c>
      <c r="S138">
        <v>67.866661893794003</v>
      </c>
      <c r="T138">
        <v>59.993796406541321</v>
      </c>
      <c r="U138">
        <v>47.106202222259853</v>
      </c>
      <c r="V138">
        <v>25.358140659826731</v>
      </c>
      <c r="W138" t="s">
        <v>240</v>
      </c>
      <c r="X138" t="s">
        <v>241</v>
      </c>
      <c r="Y138" t="s">
        <v>306</v>
      </c>
      <c r="Z138" t="s">
        <v>307</v>
      </c>
      <c r="AA138" t="s">
        <v>243</v>
      </c>
      <c r="AB138" t="s">
        <v>308</v>
      </c>
      <c r="AC138" t="s">
        <v>309</v>
      </c>
      <c r="AD138" t="s">
        <v>310</v>
      </c>
      <c r="AE138">
        <v>23.921343655287789</v>
      </c>
      <c r="AF138">
        <v>10.94902791016167</v>
      </c>
      <c r="AG138">
        <v>55.339219679104382</v>
      </c>
      <c r="AH138">
        <v>26.834941516198459</v>
      </c>
      <c r="AI138">
        <v>64.284675922819204</v>
      </c>
      <c r="AJ138">
        <v>58.898120795449358</v>
      </c>
      <c r="AK138">
        <v>43.450459009536957</v>
      </c>
      <c r="AL138">
        <v>25.167987306524651</v>
      </c>
      <c r="AM138">
        <v>13543.756033000011</v>
      </c>
      <c r="AN138">
        <v>12006.32792199998</v>
      </c>
      <c r="AO138">
        <v>8056.0868420000043</v>
      </c>
      <c r="AP138">
        <v>3340.5193510000031</v>
      </c>
      <c r="AQ138">
        <v>518.68905399999994</v>
      </c>
      <c r="AR138">
        <v>3840.6751160000008</v>
      </c>
      <c r="AS138">
        <v>1374.1120399999991</v>
      </c>
      <c r="AT138">
        <v>430.84362499999997</v>
      </c>
      <c r="AU138">
        <v>121.096315</v>
      </c>
      <c r="AV138">
        <v>23.999181</v>
      </c>
      <c r="AW138">
        <v>7765.7524779999922</v>
      </c>
      <c r="AX138">
        <v>8091.5107129999951</v>
      </c>
      <c r="AY138">
        <v>7167.626060000006</v>
      </c>
      <c r="AZ138">
        <v>5622.2923359999986</v>
      </c>
      <c r="BA138">
        <v>3027.4713380000012</v>
      </c>
      <c r="BB138">
        <v>2704.1743500000039</v>
      </c>
      <c r="BC138">
        <v>2238.319285999999</v>
      </c>
      <c r="BD138">
        <v>8171.1692830000129</v>
      </c>
      <c r="BE138">
        <v>2451.7343149999988</v>
      </c>
      <c r="BF138">
        <v>6218.0453250000028</v>
      </c>
      <c r="BG138">
        <v>2339.5862209999982</v>
      </c>
      <c r="BH138">
        <v>11056.276259000029</v>
      </c>
      <c r="BI138">
        <v>2286.0741630000002</v>
      </c>
    </row>
    <row r="139">
      <c r="A139" t="s">
        <v>417</v>
      </c>
      <c r="B139">
        <v>2015</v>
      </c>
      <c r="C139" t="s">
        <v>422</v>
      </c>
      <c r="D139">
        <v>159</v>
      </c>
      <c r="E139" t="s">
        <v>62</v>
      </c>
      <c r="F139" t="s">
        <v>330</v>
      </c>
      <c r="G139" t="s">
        <v>174</v>
      </c>
      <c r="H139">
        <v>0.98087524714798524</v>
      </c>
      <c r="I139">
        <v>0.49161778119454969</v>
      </c>
      <c r="J139">
        <v>0.22067881509304241</v>
      </c>
      <c r="K139">
        <v>0.0562811822419313</v>
      </c>
      <c r="L139">
        <v>0</v>
      </c>
      <c r="M139">
        <v>0.31885925703832368</v>
      </c>
      <c r="N139">
        <v>0</v>
      </c>
      <c r="O139">
        <v>0</v>
      </c>
      <c r="P139">
        <v>0</v>
      </c>
      <c r="Q139">
        <v>0</v>
      </c>
      <c r="R139">
        <v>1.20977060550152</v>
      </c>
      <c r="S139">
        <v>0.71528224174515664</v>
      </c>
      <c r="T139">
        <v>0.54528589003742944</v>
      </c>
      <c r="U139">
        <v>0.2389143149934817</v>
      </c>
      <c r="V139">
        <v>0.097980570018025001</v>
      </c>
      <c r="W139" t="s">
        <v>240</v>
      </c>
      <c r="X139" t="s">
        <v>241</v>
      </c>
      <c r="Y139" t="s">
        <v>306</v>
      </c>
      <c r="Z139" t="s">
        <v>307</v>
      </c>
      <c r="AA139" t="s">
        <v>243</v>
      </c>
      <c r="AB139" t="s">
        <v>308</v>
      </c>
      <c r="AC139" t="s">
        <v>309</v>
      </c>
      <c r="AD139" t="s">
        <v>310</v>
      </c>
      <c r="AE139">
        <v>0.19023165893344851</v>
      </c>
      <c r="AF139">
        <v>0</v>
      </c>
      <c r="AG139">
        <v>0.28633341980732979</v>
      </c>
      <c r="AH139">
        <v>0.23741081283774501</v>
      </c>
      <c r="AI139">
        <v>0.9713253680739784</v>
      </c>
      <c r="AJ139">
        <v>0.25017761062519989</v>
      </c>
      <c r="AK139">
        <v>0.34330456930493841</v>
      </c>
      <c r="AL139">
        <v>0.95240465846556277</v>
      </c>
      <c r="AM139">
        <v>203.69838899999991</v>
      </c>
      <c r="AN139">
        <v>102.042813</v>
      </c>
      <c r="AO139">
        <v>45.791701000000003</v>
      </c>
      <c r="AP139">
        <v>11.697756999999999</v>
      </c>
      <c r="AQ139">
        <v>0</v>
      </c>
      <c r="AR139">
        <v>28.119119999999999</v>
      </c>
      <c r="AS139">
        <v>0</v>
      </c>
      <c r="AT139">
        <v>0</v>
      </c>
      <c r="AU139">
        <v>0</v>
      </c>
      <c r="AV139">
        <v>0</v>
      </c>
      <c r="AW139">
        <v>144.471024</v>
      </c>
      <c r="AX139">
        <v>85.280663000000004</v>
      </c>
      <c r="AY139">
        <v>65.146825000000007</v>
      </c>
      <c r="AZ139">
        <v>28.515270999999998</v>
      </c>
      <c r="BA139">
        <v>11.697756999999999</v>
      </c>
      <c r="BB139">
        <v>21.504626999999999</v>
      </c>
      <c r="BC139">
        <v>0</v>
      </c>
      <c r="BD139">
        <v>42.278855</v>
      </c>
      <c r="BE139">
        <v>21.690684000000001</v>
      </c>
      <c r="BF139">
        <v>93.953109000000012</v>
      </c>
      <c r="BG139">
        <v>9.9377040000000001</v>
      </c>
      <c r="BH139">
        <v>87.356272999999987</v>
      </c>
      <c r="BI139">
        <v>86.509408000000008</v>
      </c>
    </row>
    <row r="140">
      <c r="A140" t="s">
        <v>417</v>
      </c>
      <c r="B140">
        <v>2015</v>
      </c>
      <c r="C140" t="s">
        <v>422</v>
      </c>
      <c r="D140">
        <v>160</v>
      </c>
      <c r="E140" t="s">
        <v>62</v>
      </c>
      <c r="F140" t="s">
        <v>20</v>
      </c>
      <c r="G140" t="s">
        <v>174</v>
      </c>
      <c r="H140">
        <v>18.30303857522112</v>
      </c>
      <c r="I140">
        <v>9.1469573802749728</v>
      </c>
      <c r="J140">
        <v>2.9767271596670848</v>
      </c>
      <c r="K140">
        <v>0.5865063074491399</v>
      </c>
      <c r="L140">
        <v>0.077705613991242803</v>
      </c>
      <c r="M140">
        <v>5.4468892479119289</v>
      </c>
      <c r="N140">
        <v>1.0560187862304671</v>
      </c>
      <c r="O140">
        <v>0.059072175385427098</v>
      </c>
      <c r="P140">
        <v>0.041324926876266502</v>
      </c>
      <c r="Q140">
        <v>0</v>
      </c>
      <c r="R140">
        <v>22.333890412600979</v>
      </c>
      <c r="S140">
        <v>13.313161443366811</v>
      </c>
      <c r="T140">
        <v>9.350496803146445</v>
      </c>
      <c r="U140">
        <v>3.3476154582047042</v>
      </c>
      <c r="V140">
        <v>0.85212602284859829</v>
      </c>
      <c r="W140" t="s">
        <v>240</v>
      </c>
      <c r="X140" t="s">
        <v>241</v>
      </c>
      <c r="Y140" t="s">
        <v>306</v>
      </c>
      <c r="Z140" t="s">
        <v>307</v>
      </c>
      <c r="AA140" t="s">
        <v>243</v>
      </c>
      <c r="AB140" t="s">
        <v>308</v>
      </c>
      <c r="AC140" t="s">
        <v>309</v>
      </c>
      <c r="AD140" t="s">
        <v>310</v>
      </c>
      <c r="AE140">
        <v>3.9180425917806758</v>
      </c>
      <c r="AF140">
        <v>0.74348194106337373</v>
      </c>
      <c r="AG140">
        <v>8.6652796233360938</v>
      </c>
      <c r="AH140">
        <v>13.72952039412487</v>
      </c>
      <c r="AI140">
        <v>4.5012237946243001</v>
      </c>
      <c r="AJ140">
        <v>11.61975740971838</v>
      </c>
      <c r="AK140">
        <v>4.2383469655828936</v>
      </c>
      <c r="AL140">
        <v>14.874721272275799</v>
      </c>
      <c r="AM140">
        <v>3800.9925140000041</v>
      </c>
      <c r="AN140">
        <v>1898.5913390000001</v>
      </c>
      <c r="AO140">
        <v>617.68230899999992</v>
      </c>
      <c r="AP140">
        <v>121.902348</v>
      </c>
      <c r="AQ140">
        <v>16.135546999999999</v>
      </c>
      <c r="AR140">
        <v>480.34275000000002</v>
      </c>
      <c r="AS140">
        <v>93.285898000000003</v>
      </c>
      <c r="AT140">
        <v>5.2147589999999999</v>
      </c>
      <c r="AU140">
        <v>3.6468050000000001</v>
      </c>
      <c r="AV140">
        <v>0</v>
      </c>
      <c r="AW140">
        <v>2667.117223000002</v>
      </c>
      <c r="AX140">
        <v>1587.282848999999</v>
      </c>
      <c r="AY140">
        <v>1117.129913</v>
      </c>
      <c r="AZ140">
        <v>399.54977999999988</v>
      </c>
      <c r="BA140">
        <v>101.73408000000001</v>
      </c>
      <c r="BB140">
        <v>442.91284100000013</v>
      </c>
      <c r="BC140">
        <v>151.99065899999999</v>
      </c>
      <c r="BD140">
        <v>1279.4807570000009</v>
      </c>
      <c r="BE140">
        <v>1254.377105999999</v>
      </c>
      <c r="BF140">
        <v>435.38857699999983</v>
      </c>
      <c r="BG140">
        <v>461.56692199999998</v>
      </c>
      <c r="BH140">
        <v>1078.4773279999999</v>
      </c>
      <c r="BI140">
        <v>1351.109866999999</v>
      </c>
    </row>
    <row r="141">
      <c r="A141" t="s">
        <v>417</v>
      </c>
      <c r="B141">
        <v>2015</v>
      </c>
      <c r="C141" t="s">
        <v>422</v>
      </c>
      <c r="D141">
        <v>222</v>
      </c>
      <c r="E141" t="s">
        <v>36</v>
      </c>
      <c r="F141" t="s">
        <v>15</v>
      </c>
      <c r="G141" t="s">
        <v>445</v>
      </c>
      <c r="H141">
        <v>50.716444667500113</v>
      </c>
      <c r="I141">
        <v>72.682347714196766</v>
      </c>
      <c r="J141">
        <v>83.769135448151886</v>
      </c>
      <c r="K141">
        <v>88.446716395905398</v>
      </c>
      <c r="L141">
        <v>92.312294966677428</v>
      </c>
      <c r="M141">
        <v>72.647084882716186</v>
      </c>
      <c r="N141">
        <v>84.952629163254144</v>
      </c>
      <c r="O141">
        <v>86.382195018587154</v>
      </c>
      <c r="P141">
        <v>90.611315502987239</v>
      </c>
      <c r="Q141">
        <v>93.172434636086933</v>
      </c>
      <c r="R141">
        <v>44.334473984996613</v>
      </c>
      <c r="S141">
        <v>61.60003960359964</v>
      </c>
      <c r="T141">
        <v>76.310862055290642</v>
      </c>
      <c r="U141">
        <v>84.508056778238824</v>
      </c>
      <c r="V141">
        <v>91.57556802825097</v>
      </c>
      <c r="W141" t="s">
        <v>240</v>
      </c>
      <c r="X141" t="s">
        <v>241</v>
      </c>
      <c r="Y141" t="s">
        <v>306</v>
      </c>
      <c r="Z141" t="s">
        <v>307</v>
      </c>
      <c r="AA141" t="s">
        <v>243</v>
      </c>
      <c r="AB141" t="s">
        <v>308</v>
      </c>
      <c r="AC141" t="s">
        <v>309</v>
      </c>
      <c r="AD141" t="s">
        <v>310</v>
      </c>
      <c r="AE141">
        <v>83.747452363088129</v>
      </c>
      <c r="AF141">
        <v>87.955636724381193</v>
      </c>
      <c r="AG141">
        <v>68.801134031700855</v>
      </c>
      <c r="AH141">
        <v>76.041309169088208</v>
      </c>
      <c r="AI141">
        <v>58.592826184520462</v>
      </c>
      <c r="AJ141">
        <v>66.738327598608535</v>
      </c>
      <c r="AK141">
        <v>81.973237399929957</v>
      </c>
      <c r="AL141">
        <v>73.232013547619488</v>
      </c>
      <c r="AM141">
        <v>10517.813145000009</v>
      </c>
      <c r="AN141">
        <v>15017.41485999999</v>
      </c>
      <c r="AO141">
        <v>17192.89652600004</v>
      </c>
      <c r="AP141">
        <v>17729.686755000039</v>
      </c>
      <c r="AQ141">
        <v>17437.19751200005</v>
      </c>
      <c r="AR141">
        <v>6341.6905589999888</v>
      </c>
      <c r="AS141">
        <v>7302.6482889999943</v>
      </c>
      <c r="AT141">
        <v>7221.1482110000034</v>
      </c>
      <c r="AU141">
        <v>7303.5913710000004</v>
      </c>
      <c r="AV141">
        <v>7236.5116630000111</v>
      </c>
      <c r="AW141">
        <v>5284.4773600000053</v>
      </c>
      <c r="AX141">
        <v>7334.1060510000007</v>
      </c>
      <c r="AY141">
        <v>9090.4897849999979</v>
      </c>
      <c r="AZ141">
        <v>10040.80886000003</v>
      </c>
      <c r="BA141">
        <v>10739.536649000011</v>
      </c>
      <c r="BB141">
        <v>9177.7677019999956</v>
      </c>
      <c r="BC141">
        <v>16392.307565999959</v>
      </c>
      <c r="BD141">
        <v>10026.665928999981</v>
      </c>
      <c r="BE141">
        <v>6855.598073000021</v>
      </c>
      <c r="BF141">
        <v>5644.7188769999957</v>
      </c>
      <c r="BG141">
        <v>2617.4414299999999</v>
      </c>
      <c r="BH141">
        <v>20581.871488000081</v>
      </c>
      <c r="BI141">
        <v>6598.6377330000078</v>
      </c>
    </row>
    <row r="142">
      <c r="A142" t="s">
        <v>417</v>
      </c>
      <c r="B142">
        <v>2015</v>
      </c>
      <c r="C142" t="s">
        <v>422</v>
      </c>
      <c r="D142">
        <v>223</v>
      </c>
      <c r="E142" t="s">
        <v>36</v>
      </c>
      <c r="F142" t="s">
        <v>16</v>
      </c>
      <c r="G142" t="s">
        <v>446</v>
      </c>
      <c r="H142">
        <v>43.212341850258653</v>
      </c>
      <c r="I142">
        <v>25.61190774410905</v>
      </c>
      <c r="J142">
        <v>15.30670054716462</v>
      </c>
      <c r="K142">
        <v>9.7665510185496824</v>
      </c>
      <c r="L142">
        <v>5.1008067215923614</v>
      </c>
      <c r="M142">
        <v>25.201409253591191</v>
      </c>
      <c r="N142">
        <v>13.74888625729378</v>
      </c>
      <c r="O142">
        <v>10.76858847259572</v>
      </c>
      <c r="P142">
        <v>6.8272623533410366</v>
      </c>
      <c r="Q142">
        <v>3.6102120868692249</v>
      </c>
      <c r="R142">
        <v>47.292842557004867</v>
      </c>
      <c r="S142">
        <v>35.754463219791702</v>
      </c>
      <c r="T142">
        <v>22.621425584973871</v>
      </c>
      <c r="U142">
        <v>14.56797539859719</v>
      </c>
      <c r="V142">
        <v>7.5367202466416359</v>
      </c>
      <c r="W142" t="s">
        <v>240</v>
      </c>
      <c r="X142" t="s">
        <v>241</v>
      </c>
      <c r="Y142" t="s">
        <v>306</v>
      </c>
      <c r="Z142" t="s">
        <v>307</v>
      </c>
      <c r="AA142" t="s">
        <v>243</v>
      </c>
      <c r="AB142" t="s">
        <v>308</v>
      </c>
      <c r="AC142" t="s">
        <v>309</v>
      </c>
      <c r="AD142" t="s">
        <v>310</v>
      </c>
      <c r="AE142">
        <v>14.026279171958979</v>
      </c>
      <c r="AF142">
        <v>9.5648485219210535</v>
      </c>
      <c r="AG142">
        <v>29.165167279016561</v>
      </c>
      <c r="AH142">
        <v>21.621077264488019</v>
      </c>
      <c r="AI142">
        <v>36.159540643976428</v>
      </c>
      <c r="AJ142">
        <v>29.022422104041091</v>
      </c>
      <c r="AK142">
        <v>15.991641394317391</v>
      </c>
      <c r="AL142">
        <v>23.97126094926081</v>
      </c>
      <c r="AM142">
        <v>8961.5772580000048</v>
      </c>
      <c r="AN142">
        <v>5291.8577350000041</v>
      </c>
      <c r="AO142">
        <v>3141.568995000001</v>
      </c>
      <c r="AP142">
        <v>1957.7650510000019</v>
      </c>
      <c r="AQ142">
        <v>963.50951200000043</v>
      </c>
      <c r="AR142">
        <v>2199.9442839999988</v>
      </c>
      <c r="AS142">
        <v>1181.87373</v>
      </c>
      <c r="AT142">
        <v>900.20372100000009</v>
      </c>
      <c r="AU142">
        <v>550.30140699999959</v>
      </c>
      <c r="AV142">
        <v>280.39775900000001</v>
      </c>
      <c r="AW142">
        <v>5637.1020859999981</v>
      </c>
      <c r="AX142">
        <v>4256.9294880000016</v>
      </c>
      <c r="AY142">
        <v>2694.7649739999961</v>
      </c>
      <c r="AZ142">
        <v>1730.891255</v>
      </c>
      <c r="BA142">
        <v>883.86984699999948</v>
      </c>
      <c r="BB142">
        <v>1537.1205730000011</v>
      </c>
      <c r="BC142">
        <v>1782.602509999999</v>
      </c>
      <c r="BD142">
        <v>4250.3571080000011</v>
      </c>
      <c r="BE142">
        <v>1949.274903999999</v>
      </c>
      <c r="BF142">
        <v>3483.539794000003</v>
      </c>
      <c r="BG142">
        <v>1138.243836000001</v>
      </c>
      <c r="BH142">
        <v>4015.1873769999979</v>
      </c>
      <c r="BI142">
        <v>2159.9524490000008</v>
      </c>
    </row>
    <row r="143">
      <c r="A143" t="s">
        <v>417</v>
      </c>
      <c r="B143">
        <v>2015</v>
      </c>
      <c r="C143" t="s">
        <v>422</v>
      </c>
      <c r="D143">
        <v>224</v>
      </c>
      <c r="E143" t="s">
        <v>36</v>
      </c>
      <c r="F143" t="s">
        <v>20</v>
      </c>
      <c r="G143" t="s">
        <v>447</v>
      </c>
      <c r="H143">
        <v>6.0712134822420163</v>
      </c>
      <c r="I143">
        <v>1.7057445416940991</v>
      </c>
      <c r="J143">
        <v>0.92416400468355731</v>
      </c>
      <c r="K143">
        <v>1.786732585545084</v>
      </c>
      <c r="L143">
        <v>2.5868983117304891</v>
      </c>
      <c r="M143">
        <v>2.151505863692813</v>
      </c>
      <c r="N143">
        <v>1.2984845794522399</v>
      </c>
      <c r="O143">
        <v>2.8492165088171602</v>
      </c>
      <c r="P143">
        <v>2.5614221436717002</v>
      </c>
      <c r="Q143">
        <v>3.2173532770438431</v>
      </c>
      <c r="R143">
        <v>8.3726834579983151</v>
      </c>
      <c r="S143">
        <v>2.6454971766087252</v>
      </c>
      <c r="T143">
        <v>1.067712359735574</v>
      </c>
      <c r="U143">
        <v>0.92396782316393822</v>
      </c>
      <c r="V143">
        <v>0.88771172510737295</v>
      </c>
      <c r="W143" t="s">
        <v>240</v>
      </c>
      <c r="X143" t="s">
        <v>241</v>
      </c>
      <c r="Y143" t="s">
        <v>306</v>
      </c>
      <c r="Z143" t="s">
        <v>307</v>
      </c>
      <c r="AA143" t="s">
        <v>243</v>
      </c>
      <c r="AB143" t="s">
        <v>308</v>
      </c>
      <c r="AC143" t="s">
        <v>309</v>
      </c>
      <c r="AD143" t="s">
        <v>310</v>
      </c>
      <c r="AE143">
        <v>2.226268464953018</v>
      </c>
      <c r="AF143">
        <v>2.479514753697408</v>
      </c>
      <c r="AG143">
        <v>2.033698689282549</v>
      </c>
      <c r="AH143">
        <v>2.337613566424154</v>
      </c>
      <c r="AI143">
        <v>5.2476331715032476</v>
      </c>
      <c r="AJ143">
        <v>4.2392502973504449</v>
      </c>
      <c r="AK143">
        <v>2.0351212057523451</v>
      </c>
      <c r="AL143">
        <v>2.7967255031202392</v>
      </c>
      <c r="AM143">
        <v>1259.076605</v>
      </c>
      <c r="AN143">
        <v>352.43596600000012</v>
      </c>
      <c r="AO143">
        <v>189.67673500000001</v>
      </c>
      <c r="AP143">
        <v>358.16150499999998</v>
      </c>
      <c r="AQ143">
        <v>488.64841700000022</v>
      </c>
      <c r="AR143">
        <v>187.814617</v>
      </c>
      <c r="AS143">
        <v>111.619573</v>
      </c>
      <c r="AT143">
        <v>238.18119799999991</v>
      </c>
      <c r="AU143">
        <v>206.45965200000001</v>
      </c>
      <c r="AV143">
        <v>249.885222</v>
      </c>
      <c r="AW143">
        <v>997.98761999999942</v>
      </c>
      <c r="AX143">
        <v>314.9731230000001</v>
      </c>
      <c r="AY143">
        <v>127.190652</v>
      </c>
      <c r="AZ143">
        <v>109.781063</v>
      </c>
      <c r="BA143">
        <v>104.10650800000001</v>
      </c>
      <c r="BB143">
        <v>243.9736879999999</v>
      </c>
      <c r="BC143">
        <v>462.10760299999998</v>
      </c>
      <c r="BD143">
        <v>296.37908800000002</v>
      </c>
      <c r="BE143">
        <v>210.75043600000001</v>
      </c>
      <c r="BF143">
        <v>505.54676999999992</v>
      </c>
      <c r="BG143">
        <v>166.261124</v>
      </c>
      <c r="BH143">
        <v>510.97900299999998</v>
      </c>
      <c r="BI143">
        <v>252.0015159999999</v>
      </c>
    </row>
    <row r="144">
      <c r="A144" t="s">
        <v>417</v>
      </c>
      <c r="B144">
        <v>2015</v>
      </c>
      <c r="C144" t="s">
        <v>422</v>
      </c>
      <c r="D144">
        <v>225</v>
      </c>
      <c r="E144" t="s">
        <v>331</v>
      </c>
      <c r="F144" t="s">
        <v>332</v>
      </c>
      <c r="G144" t="s">
        <v>174</v>
      </c>
      <c r="H144">
        <v>93.799720113812754</v>
      </c>
      <c r="I144">
        <v>97.797318194857553</v>
      </c>
      <c r="J144">
        <v>97.987463174589323</v>
      </c>
      <c r="K144">
        <v>94.721839663169959</v>
      </c>
      <c r="L144">
        <v>88.614178197547005</v>
      </c>
      <c r="M144">
        <v>96.809342153082852</v>
      </c>
      <c r="N144">
        <v>96.046828474010425</v>
      </c>
      <c r="O144">
        <v>91.997717573119132</v>
      </c>
      <c r="P144">
        <v>88.998875658250896</v>
      </c>
      <c r="Q144">
        <v>85.106715141709358</v>
      </c>
      <c r="R144">
        <v>91.455057309072615</v>
      </c>
      <c r="S144">
        <v>97.194890512387971</v>
      </c>
      <c r="T144">
        <v>98.606724159876208</v>
      </c>
      <c r="U144">
        <v>98.628824859631308</v>
      </c>
      <c r="V144">
        <v>97.357809196181378</v>
      </c>
      <c r="W144" t="s">
        <v>240</v>
      </c>
      <c r="X144" t="s">
        <v>241</v>
      </c>
      <c r="Y144" t="s">
        <v>306</v>
      </c>
      <c r="Z144" t="s">
        <v>307</v>
      </c>
      <c r="AA144" t="s">
        <v>243</v>
      </c>
      <c r="AB144" t="s">
        <v>308</v>
      </c>
      <c r="AC144" t="s">
        <v>309</v>
      </c>
      <c r="AD144" t="s">
        <v>310</v>
      </c>
      <c r="AE144">
        <v>94.770296358462986</v>
      </c>
      <c r="AF144">
        <v>88.904920281691574</v>
      </c>
      <c r="AG144">
        <v>96.691096077512881</v>
      </c>
      <c r="AH144">
        <v>96.371882528124146</v>
      </c>
      <c r="AI144">
        <v>94.371642491187174</v>
      </c>
      <c r="AJ144">
        <v>94.547831783694505</v>
      </c>
      <c r="AK144">
        <v>96.637293014359088</v>
      </c>
      <c r="AL144">
        <v>96.394814138742873</v>
      </c>
      <c r="AM144"/>
      <c r="AN144"/>
      <c r="AO144"/>
      <c r="AP144"/>
      <c r="AQ144"/>
      <c r="AR144"/>
      <c r="AS144"/>
      <c r="AT144"/>
      <c r="AU144"/>
      <c r="AV144"/>
      <c r="AW144"/>
      <c r="AX144"/>
      <c r="AY144"/>
      <c r="AZ144"/>
      <c r="BA144"/>
      <c r="BB144"/>
      <c r="BC144"/>
      <c r="BD144"/>
      <c r="BE144"/>
      <c r="BF144"/>
      <c r="BG144"/>
      <c r="BH144"/>
      <c r="BI144"/>
    </row>
    <row r="145">
      <c r="A145" t="s">
        <v>417</v>
      </c>
      <c r="B145">
        <v>2015</v>
      </c>
      <c r="C145" t="s">
        <v>422</v>
      </c>
      <c r="D145">
        <v>226</v>
      </c>
      <c r="E145" t="s">
        <v>331</v>
      </c>
      <c r="F145" t="s">
        <v>333</v>
      </c>
      <c r="G145" t="s">
        <v>174</v>
      </c>
      <c r="H145">
        <v>5.0343995973095836</v>
      </c>
      <c r="I145">
        <v>1.373496185203233</v>
      </c>
      <c r="J145">
        <v>0.83497581841290325</v>
      </c>
      <c r="K145">
        <v>1.723215222794368</v>
      </c>
      <c r="L145">
        <v>2.3532344623230852</v>
      </c>
      <c r="M145">
        <v>1.950128563904955</v>
      </c>
      <c r="N145">
        <v>1.2635603936516</v>
      </c>
      <c r="O145">
        <v>2.6980885409598301</v>
      </c>
      <c r="P145">
        <v>2.3395629933049431</v>
      </c>
      <c r="Q145">
        <v>2.8292093482773879</v>
      </c>
      <c r="R145">
        <v>6.7650632918437248</v>
      </c>
      <c r="S145">
        <v>2.3149866237273251</v>
      </c>
      <c r="T145">
        <v>0.75860852192951922</v>
      </c>
      <c r="U145">
        <v>0.78645634845132562</v>
      </c>
      <c r="V145">
        <v>0.87199751169613737</v>
      </c>
      <c r="W145" t="s">
        <v>240</v>
      </c>
      <c r="X145" t="s">
        <v>241</v>
      </c>
      <c r="Y145" t="s">
        <v>306</v>
      </c>
      <c r="Z145" t="s">
        <v>307</v>
      </c>
      <c r="AA145" t="s">
        <v>243</v>
      </c>
      <c r="AB145" t="s">
        <v>308</v>
      </c>
      <c r="AC145" t="s">
        <v>309</v>
      </c>
      <c r="AD145" t="s">
        <v>310</v>
      </c>
      <c r="AE145">
        <v>1.8992911739342</v>
      </c>
      <c r="AF145">
        <v>2.1937952622874999</v>
      </c>
      <c r="AG145">
        <v>1.8486095733308181</v>
      </c>
      <c r="AH145">
        <v>1.929729938493673</v>
      </c>
      <c r="AI145">
        <v>3.5791467149331102</v>
      </c>
      <c r="AJ145">
        <v>4.1107043091704458</v>
      </c>
      <c r="AK145">
        <v>1.9491886805052401</v>
      </c>
      <c r="AL145">
        <v>2.5611873292276748</v>
      </c>
      <c r="AM145"/>
      <c r="AN145"/>
      <c r="AO145"/>
      <c r="AP145"/>
      <c r="AQ145"/>
      <c r="AR145"/>
      <c r="AS145"/>
      <c r="AT145"/>
      <c r="AU145"/>
      <c r="AV145"/>
      <c r="AW145"/>
      <c r="AX145"/>
      <c r="AY145"/>
      <c r="AZ145"/>
      <c r="BA145"/>
      <c r="BB145"/>
      <c r="BC145"/>
      <c r="BD145"/>
      <c r="BE145"/>
      <c r="BF145"/>
      <c r="BG145"/>
      <c r="BH145"/>
      <c r="BI145"/>
    </row>
    <row r="146">
      <c r="A146" t="s">
        <v>417</v>
      </c>
      <c r="B146">
        <v>2015</v>
      </c>
      <c r="C146" t="s">
        <v>422</v>
      </c>
      <c r="D146">
        <v>227</v>
      </c>
      <c r="E146" t="s">
        <v>331</v>
      </c>
      <c r="F146" t="s">
        <v>334</v>
      </c>
      <c r="G146" t="s">
        <v>174</v>
      </c>
      <c r="H146">
        <v>0.098421853654911101</v>
      </c>
      <c r="I146">
        <v>0.48450404865273539</v>
      </c>
      <c r="J146">
        <v>1.0985249932976391</v>
      </c>
      <c r="K146">
        <v>3.5136886301073909</v>
      </c>
      <c r="L146">
        <v>8.9477999868467428</v>
      </c>
      <c r="M146">
        <v>1.0620009969462849</v>
      </c>
      <c r="N146">
        <v>2.68961113233813</v>
      </c>
      <c r="O146">
        <v>5.2070578628909034</v>
      </c>
      <c r="P146">
        <v>8.6615613484441134</v>
      </c>
      <c r="Q146">
        <v>11.95339056659475</v>
      </c>
      <c r="R146">
        <v>0.12020213792267791</v>
      </c>
      <c r="S146">
        <v>0.15936616051248659</v>
      </c>
      <c r="T146">
        <v>0.29706342472450631</v>
      </c>
      <c r="U146">
        <v>0.45137790379668308</v>
      </c>
      <c r="V146">
        <v>1.70460907327069</v>
      </c>
      <c r="W146" t="s">
        <v>240</v>
      </c>
      <c r="X146" t="s">
        <v>241</v>
      </c>
      <c r="Y146" t="s">
        <v>306</v>
      </c>
      <c r="Z146" t="s">
        <v>307</v>
      </c>
      <c r="AA146" t="s">
        <v>243</v>
      </c>
      <c r="AB146" t="s">
        <v>308</v>
      </c>
      <c r="AC146" t="s">
        <v>309</v>
      </c>
      <c r="AD146" t="s">
        <v>310</v>
      </c>
      <c r="AE146">
        <v>2.8926934191959841</v>
      </c>
      <c r="AF146">
        <v>8.8267575897781771</v>
      </c>
      <c r="AG146">
        <v>1.3016774300379419</v>
      </c>
      <c r="AH146">
        <v>1.321392966707184</v>
      </c>
      <c r="AI146">
        <v>0.31810579940456218</v>
      </c>
      <c r="AJ146">
        <v>1.2666128061041111</v>
      </c>
      <c r="AK146">
        <v>1.3210088563950351</v>
      </c>
      <c r="AL146">
        <v>0.83172132041997204</v>
      </c>
      <c r="AM146"/>
      <c r="AN146"/>
      <c r="AO146"/>
      <c r="AP146"/>
      <c r="AQ146"/>
      <c r="AR146"/>
      <c r="AS146"/>
      <c r="AT146"/>
      <c r="AU146"/>
      <c r="AV146"/>
      <c r="AW146"/>
      <c r="AX146"/>
      <c r="AY146"/>
      <c r="AZ146"/>
      <c r="BA146"/>
      <c r="BB146"/>
      <c r="BC146"/>
      <c r="BD146"/>
      <c r="BE146"/>
      <c r="BF146"/>
      <c r="BG146"/>
      <c r="BH146"/>
      <c r="BI146"/>
    </row>
    <row r="147">
      <c r="A147" t="s">
        <v>417</v>
      </c>
      <c r="B147">
        <v>2015</v>
      </c>
      <c r="C147" t="s">
        <v>422</v>
      </c>
      <c r="D147">
        <v>228</v>
      </c>
      <c r="E147" t="s">
        <v>331</v>
      </c>
      <c r="F147" t="s">
        <v>335</v>
      </c>
      <c r="G147" t="s">
        <v>174</v>
      </c>
      <c r="H147">
        <v>1.0284715042759141</v>
      </c>
      <c r="I147">
        <v>0.32362478005967749</v>
      </c>
      <c r="J147">
        <v>0.079036013700144306</v>
      </c>
      <c r="K147">
        <v>0</v>
      </c>
      <c r="L147">
        <v>0</v>
      </c>
      <c r="M147">
        <v>0.17852828606608201</v>
      </c>
      <c r="N147">
        <v>0</v>
      </c>
      <c r="O147">
        <v>0</v>
      </c>
      <c r="P147">
        <v>0</v>
      </c>
      <c r="Q147">
        <v>0</v>
      </c>
      <c r="R147">
        <v>1.5918795324171551</v>
      </c>
      <c r="S147">
        <v>0.32617327103140131</v>
      </c>
      <c r="T147">
        <v>0.30559024118173511</v>
      </c>
      <c r="U147">
        <v>0.13334088812065939</v>
      </c>
      <c r="V147">
        <v>0</v>
      </c>
      <c r="W147" t="s">
        <v>240</v>
      </c>
      <c r="X147" t="s">
        <v>241</v>
      </c>
      <c r="Y147" t="s">
        <v>306</v>
      </c>
      <c r="Z147" t="s">
        <v>307</v>
      </c>
      <c r="AA147" t="s">
        <v>243</v>
      </c>
      <c r="AB147" t="s">
        <v>308</v>
      </c>
      <c r="AC147" t="s">
        <v>309</v>
      </c>
      <c r="AD147" t="s">
        <v>310</v>
      </c>
      <c r="AE147">
        <v>0.25859028241044912</v>
      </c>
      <c r="AF147">
        <v>0.066663768017663994</v>
      </c>
      <c r="AG147">
        <v>0.15861691911836309</v>
      </c>
      <c r="AH147">
        <v>0.37699456667495818</v>
      </c>
      <c r="AI147">
        <v>1.6474009499117099</v>
      </c>
      <c r="AJ147">
        <v>0.0748511010309518</v>
      </c>
      <c r="AK147">
        <v>0.058353274332288103</v>
      </c>
      <c r="AL147">
        <v>0.21227721160949001</v>
      </c>
      <c r="AM147"/>
      <c r="AN147"/>
      <c r="AO147"/>
      <c r="AP147"/>
      <c r="AQ147"/>
      <c r="AR147"/>
      <c r="AS147"/>
      <c r="AT147"/>
      <c r="AU147"/>
      <c r="AV147"/>
      <c r="AW147"/>
      <c r="AX147"/>
      <c r="AY147"/>
      <c r="AZ147"/>
      <c r="BA147"/>
      <c r="BB147"/>
      <c r="BC147"/>
      <c r="BD147"/>
      <c r="BE147"/>
      <c r="BF147"/>
      <c r="BG147"/>
      <c r="BH147"/>
      <c r="BI147"/>
    </row>
    <row r="148">
      <c r="A148" t="s">
        <v>417</v>
      </c>
      <c r="B148">
        <v>2015</v>
      </c>
      <c r="C148" t="s">
        <v>422</v>
      </c>
      <c r="D148">
        <v>229</v>
      </c>
      <c r="E148" t="s">
        <v>331</v>
      </c>
      <c r="F148" t="s">
        <v>413</v>
      </c>
      <c r="G148" t="s">
        <v>174</v>
      </c>
      <c r="H148">
        <v>0.038986930946656402</v>
      </c>
      <c r="I148">
        <v>0.0210567912268683</v>
      </c>
      <c r="J148">
        <v>0</v>
      </c>
      <c r="K148">
        <v>0.041256483928111098</v>
      </c>
      <c r="L148">
        <v>0.084787353283503397</v>
      </c>
      <c r="M148">
        <v>0</v>
      </c>
      <c r="N148">
        <v>0</v>
      </c>
      <c r="O148">
        <v>0.097136023030262503</v>
      </c>
      <c r="P148">
        <v>0</v>
      </c>
      <c r="Q148">
        <v>0.1106849434183748</v>
      </c>
      <c r="R148">
        <v>0.067797728743743194</v>
      </c>
      <c r="S148">
        <v>0.0045834323409083997</v>
      </c>
      <c r="T148">
        <v>0.032013652288033601</v>
      </c>
      <c r="U148">
        <v>0</v>
      </c>
      <c r="V148">
        <v>0.065584218851820503</v>
      </c>
      <c r="W148" t="s">
        <v>240</v>
      </c>
      <c r="X148" t="s">
        <v>241</v>
      </c>
      <c r="Y148" t="s">
        <v>306</v>
      </c>
      <c r="Z148" t="s">
        <v>307</v>
      </c>
      <c r="AA148" t="s">
        <v>243</v>
      </c>
      <c r="AB148" t="s">
        <v>308</v>
      </c>
      <c r="AC148" t="s">
        <v>309</v>
      </c>
      <c r="AD148" t="s">
        <v>310</v>
      </c>
      <c r="AE148">
        <v>0.17912876599628541</v>
      </c>
      <c r="AF148">
        <v>0.0078630982248831995</v>
      </c>
      <c r="AG148">
        <v>0</v>
      </c>
      <c r="AH148">
        <v>0</v>
      </c>
      <c r="AI148">
        <v>0.083704044563394003</v>
      </c>
      <c r="AJ148">
        <v>0</v>
      </c>
      <c r="AK148">
        <v>0.034156174407989001</v>
      </c>
      <c r="AL148">
        <v>0</v>
      </c>
      <c r="AM148"/>
      <c r="AN148"/>
      <c r="AO148"/>
      <c r="AP148"/>
      <c r="AQ148"/>
      <c r="AR148"/>
      <c r="AS148"/>
      <c r="AT148"/>
      <c r="AU148"/>
      <c r="AV148"/>
      <c r="AW148"/>
      <c r="AX148"/>
      <c r="AY148"/>
      <c r="AZ148"/>
      <c r="BA148"/>
      <c r="BB148"/>
      <c r="BC148"/>
      <c r="BD148"/>
      <c r="BE148"/>
      <c r="BF148"/>
      <c r="BG148"/>
      <c r="BH148"/>
      <c r="BI14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WHS03</vt:lpstr>
      <vt:lpstr>ENCOVI11</vt:lpstr>
      <vt:lpstr>DHS15</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2021-05-25T23:34:37Z</dcterms:modified>
</cp:coreProperties>
</file>